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2014-2018 гг" sheetId="1" r:id="rId1"/>
  </sheets>
  <definedNames>
    <definedName name="_xlnm._FilterDatabase" localSheetId="0" hidden="1">'2014-2018 гг'!$A$10:$F$114</definedName>
    <definedName name="Z_01956A78_C30F_4A6D_AB18_BE68E1E409AD_.wvu.FilterData" localSheetId="0" hidden="1">'2014-2018 гг'!$A$10:$F$114</definedName>
    <definedName name="Z_08E3DF32_6185_46B7_A344_421E35C52457_.wvu.FilterData" localSheetId="0" hidden="1">'2014-2018 гг'!$A$10:$F$114</definedName>
    <definedName name="Z_092AC967_B7C7_4056_872D_3B7268BD5F59_.wvu.FilterData" localSheetId="0" hidden="1">'2014-2018 гг'!$A$10:$F$114</definedName>
    <definedName name="Z_1017CEEA_AAB6_4391_A84F_D3D92A119D47_.wvu.FilterData" localSheetId="0" hidden="1">'2014-2018 гг'!$A$10:$F$114</definedName>
    <definedName name="Z_22D221E2_E819_4B50_86C0_1C8C9EE2E7D0_.wvu.FilterData" localSheetId="0" hidden="1">'2014-2018 гг'!$A$10:$F$114</definedName>
    <definedName name="Z_2B2E3181_31AA_4BFA_9384_C7FC34BDF8E3_.wvu.FilterData" localSheetId="0" hidden="1">'2014-2018 гг'!$A$10:$F$114</definedName>
    <definedName name="Z_33CBA0B9_C5DA_4397_ACB9_3A99A51248A9_.wvu.FilterData" localSheetId="0" hidden="1">'2014-2018 гг'!$A$10:$F$114</definedName>
    <definedName name="Z_35334B33_0172_4120_8C4C_AE46E444BD02_.wvu.FilterData" localSheetId="0" hidden="1">'2014-2018 гг'!$A$10:$F$114</definedName>
    <definedName name="Z_39810101_A70C_4776_8158_6C23258AC2F8_.wvu.FilterData" localSheetId="0" hidden="1">'2014-2018 гг'!$A$10:$F$114</definedName>
    <definedName name="Z_3A7051FB_A304_4334_A63B_23712F86FD40_.wvu.FilterData" localSheetId="0" hidden="1">'2014-2018 гг'!$A$10:$F$114</definedName>
    <definedName name="Z_3D44AABA_B858_495B_BF80_43868817B05C_.wvu.FilterData" localSheetId="0" hidden="1">'2014-2018 гг'!$A$10:$F$114</definedName>
    <definedName name="Z_41044E34_3E8A_4A56_A468_9F42A20CDECB_.wvu.FilterData" localSheetId="0" hidden="1">'2014-2018 гг'!$A$10:$F$114</definedName>
    <definedName name="Z_4E84BB4C_6064_4ECD_88C1_0C1BD93AEA33_.wvu.FilterData" localSheetId="0" hidden="1">'2014-2018 гг'!$A$10:$F$114</definedName>
    <definedName name="Z_511DDFE9_093E_4D73_A881_6FAC07A23819_.wvu.FilterData" localSheetId="0" hidden="1">'2014-2018 гг'!$A$10:$F$114</definedName>
    <definedName name="Z_5215FE47_D9FA_43B3_8C19_3DE20E98A0B9_.wvu.FilterData" localSheetId="0" hidden="1">'2014-2018 гг'!$A$10:$F$114</definedName>
    <definedName name="Z_5232074F_42E3_4D31_B84D_45CD41479130_.wvu.FilterData" localSheetId="0" hidden="1">'2014-2018 гг'!$A$10:$F$114</definedName>
    <definedName name="Z_5901C3E5_8DDD_43A6_9EE2_253589AF4F1D_.wvu.FilterData" localSheetId="0" hidden="1">'2014-2018 гг'!$A$10:$F$114</definedName>
    <definedName name="Z_5CD25935_9E11_4D1E_87D7_C9A247FFE19A_.wvu.FilterData" localSheetId="0" hidden="1">'2014-2018 гг'!$A$10:$F$114</definedName>
    <definedName name="Z_634FB492_EEAD_4207_8081_DBD4AE6FC64F_.wvu.FilterData" localSheetId="0" hidden="1">'2014-2018 гг'!$A$10:$F$114</definedName>
    <definedName name="Z_69FE3DC4_B7C0_4382_80CB_3006BE566E16_.wvu.FilterData" localSheetId="0" hidden="1">'2014-2018 гг'!$A$10:$F$114</definedName>
    <definedName name="Z_6EEF1BA3_DAF0_4C13_9E79_5B7F959B58AC_.wvu.FilterData" localSheetId="0" hidden="1">'2014-2018 гг'!$A$10:$F$114</definedName>
    <definedName name="Z_76B3475F_B2E4_4723_8523_971272954EF1_.wvu.FilterData" localSheetId="0" hidden="1">'2014-2018 гг'!$A$10:$F$114</definedName>
    <definedName name="Z_7C142A5F_5BBF_46A6_BD29_E4F4CE8D3045_.wvu.FilterData" localSheetId="0" hidden="1">'2014-2018 гг'!$A$10:$F$114</definedName>
    <definedName name="Z_8025D3C9_48E3_4830_9A1D_B211D2B01CC9_.wvu.FilterData" localSheetId="0" hidden="1">'2014-2018 гг'!$A$10:$F$114</definedName>
    <definedName name="Z_80CC6171_A3A4_4E47_A57E_A46CF4BD86AA_.wvu.FilterData" localSheetId="0" hidden="1">'2014-2018 гг'!$A$10:$F$114</definedName>
    <definedName name="Z_824753F6_C5D3_4634_BF17_DB3D866D6A04_.wvu.FilterData" localSheetId="0" hidden="1">'2014-2018 гг'!$A$10:$F$114</definedName>
    <definedName name="Z_85BC1550_B8E0_4AC9_A50B_05836883E480_.wvu.FilterData" localSheetId="0" hidden="1">'2014-2018 гг'!$A$10:$F$114</definedName>
    <definedName name="Z_8E255377_6695_4ABE_8A66_F4BC3B534B1B_.wvu.FilterData" localSheetId="0" hidden="1">'2014-2018 гг'!$A$10:$F$114</definedName>
    <definedName name="Z_902FE9BE_74C3_4EE7_B55E_940EDA4BA33A_.wvu.FilterData" localSheetId="0" hidden="1">'2014-2018 гг'!$A$10:$F$114</definedName>
    <definedName name="Z_9546F5CD_82DF_4E00_9865_A38335988BCF_.wvu.FilterData" localSheetId="0" hidden="1">'2014-2018 гг'!$A$10:$F$114</definedName>
    <definedName name="Z_9C6536BA_8FE4_4F15_89FB_3308B74B7234_.wvu.FilterData" localSheetId="0" hidden="1">'2014-2018 гг'!$A$10:$F$114</definedName>
    <definedName name="Z_9F79DA8F_7BA3_437A_A35D_A995EEB70DAB_.wvu.FilterData" localSheetId="0" hidden="1">'2014-2018 гг'!$A$10:$F$114</definedName>
    <definedName name="Z_A3CBCE99_2ED0_4499_B15F_A90EF489D914_.wvu.FilterData" localSheetId="0" hidden="1">'2014-2018 гг'!$A$10:$F$114</definedName>
    <definedName name="Z_A8E958AC_094D_4945_81FF_9F2589DA8143_.wvu.FilterData" localSheetId="0" hidden="1">'2014-2018 гг'!$A$10:$F$114</definedName>
    <definedName name="Z_AC18B0AE_9B85_4283_A23B_84ED55DF44E0_.wvu.FilterData" localSheetId="0" hidden="1">'2014-2018 гг'!$A$10:$F$114</definedName>
    <definedName name="Z_AD09B547_E63D_4CD5_81F0_A14C9A86B208_.wvu.FilterData" localSheetId="0" hidden="1">'2014-2018 гг'!$A$10:$F$114</definedName>
    <definedName name="Z_AE42F6FE_83DE_4B76_B7D5_F9AC12AF3D78_.wvu.FilterData" localSheetId="0" hidden="1">'2014-2018 гг'!$A$10:$F$114</definedName>
    <definedName name="Z_AF89B2B4_FDD6_4F7A_8B10_793D70383CA3_.wvu.FilterData" localSheetId="0" hidden="1">'2014-2018 гг'!$A$10:$F$114</definedName>
    <definedName name="Z_B5C883DF_B3C0_4BFC_8778_F0365B77D7A2_.wvu.FilterData" localSheetId="0" hidden="1">'2014-2018 гг'!$A$10:$F$114</definedName>
    <definedName name="Z_B90615CD_7BDD_45E1_8183_52B70316995A_.wvu.FilterData" localSheetId="0" hidden="1">'2014-2018 гг'!$A$10:$F$114</definedName>
    <definedName name="Z_BB5614A9_B89B_423B_851C_C3F06F1D611A_.wvu.FilterData" localSheetId="0" hidden="1">'2014-2018 гг'!$A$10:$F$114</definedName>
    <definedName name="Z_C3B27147_967B_4306_9CE0_5103C51EF0C9_.wvu.FilterData" localSheetId="0" hidden="1">'2014-2018 гг'!$A$10:$F$114</definedName>
    <definedName name="Z_C960FE63_ABF5_4BCE_BFF8_7985AC491F2C_.wvu.FilterData" localSheetId="0" hidden="1">'2014-2018 гг'!$A$10:$F$114</definedName>
    <definedName name="Z_CDD19145_0711_4C50_A76A_1A81DAF7AD26_.wvu.FilterData" localSheetId="0" hidden="1">'2014-2018 гг'!$A$10:$F$114</definedName>
    <definedName name="Z_CDD19145_0711_4C50_A76A_1A81DAF7AD26_.wvu.PrintArea" localSheetId="0" hidden="1">'2014-2018 гг'!$A$6:$F$12</definedName>
    <definedName name="Z_CDD19145_0711_4C50_A76A_1A81DAF7AD26_.wvu.PrintTitles" localSheetId="0" hidden="1">'2014-2018 гг'!$10:$12</definedName>
    <definedName name="Z_CDD19145_0711_4C50_A76A_1A81DAF7AD26_.wvu.Rows" localSheetId="0" hidden="1">'2014-2018 гг'!#REF!</definedName>
    <definedName name="Z_D072545B_292F_4E9F_B314_D8549E577BDA_.wvu.FilterData" localSheetId="0" hidden="1">'2014-2018 гг'!$A$10:$F$114</definedName>
    <definedName name="Z_D0754F81_9596_42CF_9CA3_57450632D2F1_.wvu.FilterData" localSheetId="0" hidden="1">'2014-2018 гг'!$A$10:$F$114</definedName>
    <definedName name="Z_DB084D80_33E4_4EFC_BD07_439042992480_.wvu.FilterData" localSheetId="0" hidden="1">'2014-2018 гг'!$A$10:$F$114</definedName>
    <definedName name="Z_E72F3C6F_C13E_4C1E_A923_3BA8471A61A0_.wvu.FilterData" localSheetId="0" hidden="1">'2014-2018 гг'!$A$10:$F$114</definedName>
    <definedName name="Z_EAB8DFE4_5E46_4EAC_A892_7DBBC49E8B8F_.wvu.FilterData" localSheetId="0" hidden="1">'2014-2018 гг'!$A$10:$F$114</definedName>
    <definedName name="Z_EBF4E2A3_3DC7_46F0_9A46_118480FE3972_.wvu.FilterData" localSheetId="0" hidden="1">'2014-2018 гг'!$A$10:$F$114</definedName>
    <definedName name="Z_EBF4E2A3_3DC7_46F0_9A46_118480FE3972_.wvu.Rows" localSheetId="0" hidden="1">'2014-2018 гг'!#REF!,'2014-2018 гг'!#REF!</definedName>
    <definedName name="Z_F9A8A09E_A32A_4EE4_B014_54C634A1F0E7_.wvu.FilterData" localSheetId="0" hidden="1">'2014-2018 гг'!$A$10:$F$114</definedName>
    <definedName name="Z_FCBA1B91_BDF2_4A8F_B2FF_A07394DDCB9A_.wvu.FilterData" localSheetId="0" hidden="1">'2014-2018 гг'!$A$10:$F$114</definedName>
    <definedName name="_xlnm.Print_Area" localSheetId="0">'2014-2018 гг'!$A$1:$K$121</definedName>
  </definedNames>
  <calcPr fullCalcOnLoad="1"/>
</workbook>
</file>

<file path=xl/sharedStrings.xml><?xml version="1.0" encoding="utf-8"?>
<sst xmlns="http://schemas.openxmlformats.org/spreadsheetml/2006/main" count="483" uniqueCount="117">
  <si>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</si>
  <si>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ЦСР</t>
  </si>
  <si>
    <t>ВР</t>
  </si>
  <si>
    <t>Код</t>
  </si>
  <si>
    <t xml:space="preserve">Рз </t>
  </si>
  <si>
    <t>ПР</t>
  </si>
  <si>
    <t>03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</si>
  <si>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</si>
  <si>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</si>
  <si>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</si>
  <si>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</si>
  <si>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</si>
  <si>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</si>
  <si>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</si>
  <si>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«Развитие органов местного самоуправления городского округа Тольятти на 2014-2016 годы»</t>
  </si>
  <si>
    <t>220 00 00</t>
  </si>
  <si>
    <t>Подпрограмма «Улучшение условий и охраны труда в городском округе Тольятти на 2014-2016 годы»</t>
  </si>
  <si>
    <t>221 00 00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</si>
  <si>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</si>
  <si>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100 00 00</t>
  </si>
  <si>
    <t>100 04 00</t>
  </si>
  <si>
    <t>Предоставление субсидий бюджетным, автономным учреждениям и иным некоммерческим организациям</t>
  </si>
  <si>
    <t>600</t>
  </si>
  <si>
    <t>10</t>
  </si>
  <si>
    <t>Департамент общественной безопасности мэрии городского округа Тольятти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</si>
  <si>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</si>
  <si>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</si>
  <si>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</si>
  <si>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100 04 14</t>
  </si>
  <si>
    <t>221 04 00</t>
  </si>
  <si>
    <t>221 04 14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</si>
  <si>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</si>
  <si>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280 00 00</t>
  </si>
  <si>
    <t>280 10 00</t>
  </si>
  <si>
    <t>Другие вопросы в области национальной безопасности и правоохранительной деятельности</t>
  </si>
  <si>
    <t>14</t>
  </si>
  <si>
    <t>060 00 00</t>
  </si>
  <si>
    <t>060 04 00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</si>
  <si>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</si>
  <si>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060 04 15</t>
  </si>
  <si>
    <t>100 04 15</t>
  </si>
  <si>
    <t>Учреждения, осуществляющие деятельность в сфере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</si>
  <si>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</si>
  <si>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07</t>
  </si>
  <si>
    <t>05</t>
  </si>
  <si>
    <t>Мероприятия в области повышения квалификации в сфере гражданской обороны и защиты населения от чрезвычайных ситуаций</t>
  </si>
  <si>
    <t>100 04 16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</si>
  <si>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</si>
  <si>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</si>
  <si>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</si>
  <si>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Субсидии бюджетным учреждениям</t>
  </si>
  <si>
    <t>Уплата налогов, сборов и иных платежей</t>
  </si>
  <si>
    <t>850</t>
  </si>
  <si>
    <t>240</t>
  </si>
  <si>
    <t>610</t>
  </si>
  <si>
    <t>110</t>
  </si>
  <si>
    <t>630</t>
  </si>
  <si>
    <t>Субсидии некоммерческим организациям (за исключением государственных (муниципальных) учреждений)</t>
  </si>
  <si>
    <t>к решению Думы</t>
  </si>
  <si>
    <t>160 00 00</t>
  </si>
  <si>
    <t>Муниципальная программа «Профилактика терроризма и экстремизма на территории городского округа Тольятти на 2014-2016 годы»</t>
  </si>
  <si>
    <t>160 04 00</t>
  </si>
  <si>
    <t>160 04 15</t>
  </si>
  <si>
    <t>090 00 00</t>
  </si>
  <si>
    <t>090 02 00</t>
  </si>
  <si>
    <t>090 02 16</t>
  </si>
  <si>
    <t xml:space="preserve">090 02 16 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</si>
  <si>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</si>
  <si>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Субсидии некоммерческим организациям</t>
  </si>
  <si>
    <t xml:space="preserve">Субсидии некоммерческим организациям </t>
  </si>
  <si>
    <t>160 10 00</t>
  </si>
  <si>
    <t>160 10 05</t>
  </si>
  <si>
    <t>090 04 00</t>
  </si>
  <si>
    <t>090 04 16</t>
  </si>
  <si>
    <t>Финансовое обеспечение деятельности бюджетных и автономных учреждений</t>
  </si>
  <si>
    <t>Финансовое обеспечение деятельности казенных  учреждений</t>
  </si>
  <si>
    <t>Обеспечение пожарной безопасности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</si>
  <si>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</si>
  <si>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</si>
  <si>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280 10 02</t>
  </si>
  <si>
    <t>Финансовое обеспечение деятельности казенных учреждений</t>
  </si>
  <si>
    <t>090 12 00</t>
  </si>
  <si>
    <t>090 12 14</t>
  </si>
  <si>
    <t>160 12 00</t>
  </si>
  <si>
    <t>160 12 15</t>
  </si>
  <si>
    <t>Муниципальная программа мер по профилактике наркомании населения городского округа Тольятти на 2013-2015 годы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</si>
  <si>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</si>
  <si>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от _________ № ____</t>
  </si>
  <si>
    <t xml:space="preserve">Приложение 5  </t>
  </si>
  <si>
    <t>тыс.руб.</t>
  </si>
  <si>
    <t>2016 год</t>
  </si>
  <si>
    <t>Непрограммное направление расходов</t>
  </si>
  <si>
    <t>990 00 00</t>
  </si>
  <si>
    <t>Муниципальная программа «Противодействие коррупции в городском округе Тольятти на 2014-2016 годы»</t>
  </si>
  <si>
    <t>170 00 00</t>
  </si>
  <si>
    <t>170 04 00</t>
  </si>
  <si>
    <t>170 04 15</t>
  </si>
  <si>
    <t>2014 год</t>
  </si>
  <si>
    <t>2015 год</t>
  </si>
  <si>
    <t>2018 год</t>
  </si>
  <si>
    <t>2017 год</t>
  </si>
  <si>
    <t>090 04 14</t>
  </si>
  <si>
    <t>Иные закупка товаров, работ и услуг для обеспечения государственных (муниципальных) нужд</t>
  </si>
  <si>
    <t xml:space="preserve">Проект бюджета на 2016 год </t>
  </si>
  <si>
    <t>Проект бюджета на 2017 год</t>
  </si>
  <si>
    <t xml:space="preserve">Уточненный бюджет 2015         ( РД № 774от 08.07.2015 )
</t>
  </si>
  <si>
    <t>Информация о предварительном  распределении бюджетных ассигнований на 2016 год и на плановый период 2017-2018 годов по департаменту общественной безопасности</t>
  </si>
  <si>
    <t xml:space="preserve">Кассовое исполнение за 2014 год   </t>
  </si>
  <si>
    <t>990 04 00</t>
  </si>
  <si>
    <t>990 04 14</t>
  </si>
  <si>
    <t>990 10 00</t>
  </si>
  <si>
    <t>990 10 05</t>
  </si>
  <si>
    <t>990 12 00</t>
  </si>
  <si>
    <t>990 12 15</t>
  </si>
  <si>
    <t>990 04 16</t>
  </si>
  <si>
    <t>Проект бюджета на 2018 год</t>
  </si>
  <si>
    <t>990 04 15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</si>
</sst>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3" fontId="5" fillId="0" borderId="10" xfId="6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56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showZeros="0" tabSelected="1" view="pageBreakPreview" zoomScale="78" zoomScaleNormal="74" zoomScaleSheetLayoutView="78" workbookViewId="0" topLeftCell="A5">
      <pane xSplit="5" ySplit="8" topLeftCell="F13" activePane="bottomRight" state="frozen"/>
      <selection pane="topLeft" activeCell="A5" sqref="A5"/>
      <selection pane="topRight" activeCell="F5" sqref="F5"/>
      <selection pane="bottomLeft" activeCell="A16" sqref="A16"/>
      <selection pane="bottomRight" activeCell="E88" sqref="E88"/>
    </sheetView>
  </sheetViews>
  <sheetFormatPr defaultColWidth="9.00390625" defaultRowHeight="12.75"/>
  <cols>
    <col min="1" max="1" width="59.375" style="2" customWidth="1"/>
    <col min="2" max="2" width="8.375" style="3" customWidth="1"/>
    <col min="3" max="4" width="7.00390625" style="4" customWidth="1"/>
    <col min="5" max="5" width="14.00390625" style="5" customWidth="1"/>
    <col min="6" max="6" width="7.875" style="3" customWidth="1"/>
    <col min="7" max="8" width="20.375" style="43" customWidth="1"/>
    <col min="9" max="9" width="21.00390625" style="1" customWidth="1"/>
    <col min="10" max="10" width="19.00390625" style="1" customWidth="1"/>
    <col min="11" max="11" width="20.25390625" style="1" customWidth="1"/>
    <col min="12" max="16384" width="9.125" style="1" customWidth="1"/>
  </cols>
  <sheetData>
    <row r="1" spans="1:10" ht="16.5" customHeight="1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6.5" customHeight="1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>
      <c r="A3" s="60" t="s">
        <v>87</v>
      </c>
      <c r="B3" s="60"/>
      <c r="C3" s="60"/>
      <c r="D3" s="60"/>
      <c r="E3" s="60"/>
      <c r="F3" s="60"/>
      <c r="G3" s="60"/>
      <c r="H3" s="60"/>
      <c r="I3" s="60"/>
      <c r="J3" s="60"/>
    </row>
    <row r="4" spans="1:8" ht="16.5">
      <c r="A4" s="31"/>
      <c r="B4" s="31"/>
      <c r="C4" s="32"/>
      <c r="D4" s="32"/>
      <c r="E4" s="33"/>
      <c r="F4" s="32"/>
      <c r="G4" s="42"/>
      <c r="H4" s="42"/>
    </row>
    <row r="5" ht="4.5" customHeight="1"/>
    <row r="6" spans="1:10" ht="14.25" customHeight="1">
      <c r="A6" s="61" t="s">
        <v>106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2.75" customHeigh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43.5" customHeight="1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1" ht="20.25">
      <c r="A9" s="6"/>
      <c r="B9" s="7"/>
      <c r="C9" s="6"/>
      <c r="D9" s="6"/>
      <c r="E9" s="6"/>
      <c r="F9" s="6"/>
      <c r="K9" s="38" t="s">
        <v>89</v>
      </c>
    </row>
    <row r="10" spans="1:11" ht="132.75" customHeight="1">
      <c r="A10" s="63" t="s">
        <v>0</v>
      </c>
      <c r="B10" s="34"/>
      <c r="C10" s="35"/>
      <c r="D10" s="35"/>
      <c r="E10" s="36"/>
      <c r="F10" s="37"/>
      <c r="G10" s="45" t="s">
        <v>107</v>
      </c>
      <c r="H10" s="44" t="s">
        <v>105</v>
      </c>
      <c r="I10" s="41" t="s">
        <v>103</v>
      </c>
      <c r="J10" s="41" t="s">
        <v>104</v>
      </c>
      <c r="K10" s="41" t="s">
        <v>115</v>
      </c>
    </row>
    <row r="11" spans="1:11" ht="25.5" customHeight="1">
      <c r="A11" s="63"/>
      <c r="B11" s="59" t="s">
        <v>3</v>
      </c>
      <c r="C11" s="62" t="s">
        <v>4</v>
      </c>
      <c r="D11" s="62" t="s">
        <v>5</v>
      </c>
      <c r="E11" s="64" t="s">
        <v>1</v>
      </c>
      <c r="F11" s="66" t="s">
        <v>2</v>
      </c>
      <c r="G11" s="67" t="s">
        <v>97</v>
      </c>
      <c r="H11" s="65" t="s">
        <v>98</v>
      </c>
      <c r="I11" s="65" t="s">
        <v>90</v>
      </c>
      <c r="J11" s="65" t="s">
        <v>100</v>
      </c>
      <c r="K11" s="59" t="s">
        <v>99</v>
      </c>
    </row>
    <row r="12" spans="1:11" ht="18" customHeight="1">
      <c r="A12" s="63"/>
      <c r="B12" s="59"/>
      <c r="C12" s="62"/>
      <c r="D12" s="62"/>
      <c r="E12" s="64"/>
      <c r="F12" s="66"/>
      <c r="G12" s="68"/>
      <c r="H12" s="65"/>
      <c r="I12" s="65"/>
      <c r="J12" s="65"/>
      <c r="K12" s="59"/>
    </row>
    <row r="13" spans="1:11" ht="60.75">
      <c r="A13" s="8" t="s">
        <v>24</v>
      </c>
      <c r="B13" s="9">
        <v>906</v>
      </c>
      <c r="C13" s="11"/>
      <c r="D13" s="11"/>
      <c r="E13" s="10"/>
      <c r="F13" s="11"/>
      <c r="G13" s="26">
        <f>G14+G50+G100</f>
        <v>120243</v>
      </c>
      <c r="H13" s="26">
        <f>H14+H50+H100+H44</f>
        <v>121358</v>
      </c>
      <c r="I13" s="26">
        <f>I14+I50+I100+I44</f>
        <v>121613</v>
      </c>
      <c r="J13" s="26">
        <f>J14+J50+J100+J44</f>
        <v>116431.8</v>
      </c>
      <c r="K13" s="26">
        <f>K14+K50+K100+K44</f>
        <v>118223</v>
      </c>
    </row>
    <row r="14" spans="1:11" ht="84" customHeight="1">
      <c r="A14" s="12" t="s">
        <v>25</v>
      </c>
      <c r="B14" s="13">
        <f>B13</f>
        <v>906</v>
      </c>
      <c r="C14" s="14" t="s">
        <v>6</v>
      </c>
      <c r="D14" s="14" t="s">
        <v>26</v>
      </c>
      <c r="E14" s="15"/>
      <c r="F14" s="14"/>
      <c r="G14" s="29">
        <f>G28+G33+G15</f>
        <v>65131</v>
      </c>
      <c r="H14" s="29">
        <f>H28+H33+H15</f>
        <v>65599</v>
      </c>
      <c r="I14" s="24">
        <f>I28+I33+I15</f>
        <v>67160</v>
      </c>
      <c r="J14" s="24">
        <f>J28+J33+J15+J39</f>
        <v>63043.8</v>
      </c>
      <c r="K14" s="24">
        <f>K28+K33+K15+K39</f>
        <v>64013</v>
      </c>
    </row>
    <row r="15" spans="1:11" ht="108" customHeight="1">
      <c r="A15" s="48" t="s">
        <v>67</v>
      </c>
      <c r="B15" s="49">
        <v>906</v>
      </c>
      <c r="C15" s="14" t="s">
        <v>6</v>
      </c>
      <c r="D15" s="50" t="s">
        <v>26</v>
      </c>
      <c r="E15" s="50" t="s">
        <v>63</v>
      </c>
      <c r="F15" s="14"/>
      <c r="G15" s="29">
        <f>G20</f>
        <v>65131</v>
      </c>
      <c r="H15" s="29">
        <f>H20+H16</f>
        <v>64747</v>
      </c>
      <c r="I15" s="24">
        <f>I20</f>
        <v>66308</v>
      </c>
      <c r="J15" s="24">
        <f>J20</f>
        <v>62212.8</v>
      </c>
      <c r="K15" s="24">
        <f>K20</f>
        <v>63169</v>
      </c>
    </row>
    <row r="16" spans="1:11" ht="33" customHeight="1">
      <c r="A16" s="46" t="s">
        <v>7</v>
      </c>
      <c r="B16" s="47">
        <v>906</v>
      </c>
      <c r="C16" s="23" t="s">
        <v>6</v>
      </c>
      <c r="D16" s="23" t="s">
        <v>26</v>
      </c>
      <c r="E16" s="18" t="s">
        <v>72</v>
      </c>
      <c r="F16" s="14"/>
      <c r="G16" s="29"/>
      <c r="H16" s="19">
        <f>H17</f>
        <v>400</v>
      </c>
      <c r="I16" s="24"/>
      <c r="J16" s="27">
        <f aca="true" t="shared" si="0" ref="J16:K19">I16-(I16*0.025)</f>
        <v>0</v>
      </c>
      <c r="K16" s="27">
        <f t="shared" si="0"/>
        <v>0</v>
      </c>
    </row>
    <row r="17" spans="1:11" ht="60" customHeight="1">
      <c r="A17" s="16" t="s">
        <v>27</v>
      </c>
      <c r="B17" s="47">
        <v>906</v>
      </c>
      <c r="C17" s="23" t="s">
        <v>6</v>
      </c>
      <c r="D17" s="23" t="s">
        <v>26</v>
      </c>
      <c r="E17" s="18" t="s">
        <v>101</v>
      </c>
      <c r="F17" s="14"/>
      <c r="G17" s="29"/>
      <c r="H17" s="19">
        <f>H18</f>
        <v>400</v>
      </c>
      <c r="I17" s="24"/>
      <c r="J17" s="27">
        <f t="shared" si="0"/>
        <v>0</v>
      </c>
      <c r="K17" s="27">
        <f t="shared" si="0"/>
        <v>0</v>
      </c>
    </row>
    <row r="18" spans="1:11" ht="50.25" customHeight="1">
      <c r="A18" s="16" t="s">
        <v>9</v>
      </c>
      <c r="B18" s="47">
        <v>906</v>
      </c>
      <c r="C18" s="23" t="s">
        <v>6</v>
      </c>
      <c r="D18" s="23" t="s">
        <v>26</v>
      </c>
      <c r="E18" s="18" t="s">
        <v>101</v>
      </c>
      <c r="F18" s="23" t="s">
        <v>8</v>
      </c>
      <c r="G18" s="29"/>
      <c r="H18" s="19">
        <f>H19</f>
        <v>400</v>
      </c>
      <c r="I18" s="24"/>
      <c r="J18" s="27">
        <f t="shared" si="0"/>
        <v>0</v>
      </c>
      <c r="K18" s="27">
        <f t="shared" si="0"/>
        <v>0</v>
      </c>
    </row>
    <row r="19" spans="1:11" ht="60.75" customHeight="1">
      <c r="A19" s="16" t="s">
        <v>102</v>
      </c>
      <c r="B19" s="47">
        <v>906</v>
      </c>
      <c r="C19" s="23" t="s">
        <v>6</v>
      </c>
      <c r="D19" s="23" t="s">
        <v>26</v>
      </c>
      <c r="E19" s="18" t="s">
        <v>101</v>
      </c>
      <c r="F19" s="23" t="s">
        <v>53</v>
      </c>
      <c r="G19" s="29"/>
      <c r="H19" s="19">
        <v>400</v>
      </c>
      <c r="I19" s="24"/>
      <c r="J19" s="27">
        <f t="shared" si="0"/>
        <v>0</v>
      </c>
      <c r="K19" s="27">
        <f t="shared" si="0"/>
        <v>0</v>
      </c>
    </row>
    <row r="20" spans="1:11" ht="33.75">
      <c r="A20" s="16" t="s">
        <v>80</v>
      </c>
      <c r="B20" s="17">
        <v>906</v>
      </c>
      <c r="C20" s="17" t="str">
        <f aca="true" t="shared" si="1" ref="C20:C27">C28</f>
        <v>03</v>
      </c>
      <c r="D20" s="18" t="s">
        <v>26</v>
      </c>
      <c r="E20" s="22" t="s">
        <v>81</v>
      </c>
      <c r="F20" s="18"/>
      <c r="G20" s="19">
        <f>G21</f>
        <v>65131</v>
      </c>
      <c r="H20" s="19">
        <f>H21</f>
        <v>64347</v>
      </c>
      <c r="I20" s="27">
        <f>I21</f>
        <v>66308</v>
      </c>
      <c r="J20" s="27">
        <f>J21</f>
        <v>62212.8</v>
      </c>
      <c r="K20" s="27">
        <f>K21</f>
        <v>63169</v>
      </c>
    </row>
    <row r="21" spans="1:11" ht="66.75">
      <c r="A21" s="16" t="s">
        <v>31</v>
      </c>
      <c r="B21" s="17">
        <v>906</v>
      </c>
      <c r="C21" s="17" t="str">
        <f t="shared" si="1"/>
        <v>03</v>
      </c>
      <c r="D21" s="18" t="s">
        <v>26</v>
      </c>
      <c r="E21" s="18" t="s">
        <v>82</v>
      </c>
      <c r="F21" s="18"/>
      <c r="G21" s="19">
        <f>G22+G24+G26</f>
        <v>65131</v>
      </c>
      <c r="H21" s="19">
        <f>H22+H24+H26</f>
        <v>64347</v>
      </c>
      <c r="I21" s="27">
        <f>I22+I24+I26</f>
        <v>66308</v>
      </c>
      <c r="J21" s="27">
        <f>J22+J24+J26</f>
        <v>62212.8</v>
      </c>
      <c r="K21" s="27">
        <f>K22+K24+K26</f>
        <v>63169</v>
      </c>
    </row>
    <row r="22" spans="1:11" ht="83.25">
      <c r="A22" s="16" t="s">
        <v>12</v>
      </c>
      <c r="B22" s="17">
        <v>906</v>
      </c>
      <c r="C22" s="17" t="str">
        <f t="shared" si="1"/>
        <v>03</v>
      </c>
      <c r="D22" s="18" t="s">
        <v>26</v>
      </c>
      <c r="E22" s="18" t="s">
        <v>82</v>
      </c>
      <c r="F22" s="18" t="s">
        <v>13</v>
      </c>
      <c r="G22" s="19">
        <f>G23</f>
        <v>53243</v>
      </c>
      <c r="H22" s="19">
        <f>H23</f>
        <v>54634</v>
      </c>
      <c r="I22" s="27">
        <f>I23</f>
        <v>54634</v>
      </c>
      <c r="J22" s="27">
        <f>I22-(I22*0.025)</f>
        <v>53268.15</v>
      </c>
      <c r="K22" s="27">
        <f>K23</f>
        <v>54087</v>
      </c>
    </row>
    <row r="23" spans="1:11" ht="18.75">
      <c r="A23" s="16" t="s">
        <v>49</v>
      </c>
      <c r="B23" s="17">
        <v>906</v>
      </c>
      <c r="C23" s="17" t="str">
        <f t="shared" si="1"/>
        <v>03</v>
      </c>
      <c r="D23" s="18" t="s">
        <v>26</v>
      </c>
      <c r="E23" s="18" t="s">
        <v>82</v>
      </c>
      <c r="F23" s="18" t="s">
        <v>55</v>
      </c>
      <c r="G23" s="19">
        <v>53243</v>
      </c>
      <c r="H23" s="19">
        <v>54634</v>
      </c>
      <c r="I23" s="19">
        <f>41328+1114+12192</f>
        <v>54634</v>
      </c>
      <c r="J23" s="27">
        <f>I23-(I23*0.025)</f>
        <v>53268.15</v>
      </c>
      <c r="K23" s="27">
        <v>54087</v>
      </c>
    </row>
    <row r="24" spans="1:11" ht="33.75">
      <c r="A24" s="16" t="s">
        <v>9</v>
      </c>
      <c r="B24" s="17">
        <v>906</v>
      </c>
      <c r="C24" s="17" t="str">
        <f t="shared" si="1"/>
        <v>03</v>
      </c>
      <c r="D24" s="18" t="s">
        <v>26</v>
      </c>
      <c r="E24" s="18" t="s">
        <v>82</v>
      </c>
      <c r="F24" s="18" t="s">
        <v>8</v>
      </c>
      <c r="G24" s="19">
        <f>G25</f>
        <v>11429</v>
      </c>
      <c r="H24" s="19">
        <f>H25</f>
        <v>9253</v>
      </c>
      <c r="I24" s="27">
        <f>I25</f>
        <v>10944</v>
      </c>
      <c r="J24" s="27">
        <f>J25</f>
        <v>8232.9</v>
      </c>
      <c r="K24" s="27">
        <f>K25</f>
        <v>8360</v>
      </c>
    </row>
    <row r="25" spans="1:11" ht="33.75">
      <c r="A25" s="16" t="s">
        <v>48</v>
      </c>
      <c r="B25" s="17">
        <v>906</v>
      </c>
      <c r="C25" s="17" t="str">
        <f t="shared" si="1"/>
        <v>03</v>
      </c>
      <c r="D25" s="18" t="s">
        <v>26</v>
      </c>
      <c r="E25" s="18" t="s">
        <v>82</v>
      </c>
      <c r="F25" s="18" t="s">
        <v>53</v>
      </c>
      <c r="G25" s="19">
        <v>11429</v>
      </c>
      <c r="H25" s="19">
        <v>9253</v>
      </c>
      <c r="I25" s="19">
        <f>1555+1487+1050+1506+1000+4346</f>
        <v>10944</v>
      </c>
      <c r="J25" s="27">
        <f>8444-(8444*0.025)</f>
        <v>8232.9</v>
      </c>
      <c r="K25" s="27">
        <v>8360</v>
      </c>
    </row>
    <row r="26" spans="1:11" ht="18.75">
      <c r="A26" s="16" t="s">
        <v>10</v>
      </c>
      <c r="B26" s="17">
        <v>906</v>
      </c>
      <c r="C26" s="17" t="str">
        <f t="shared" si="1"/>
        <v>03</v>
      </c>
      <c r="D26" s="18" t="s">
        <v>26</v>
      </c>
      <c r="E26" s="18" t="s">
        <v>82</v>
      </c>
      <c r="F26" s="18" t="s">
        <v>11</v>
      </c>
      <c r="G26" s="19">
        <f>G27</f>
        <v>459</v>
      </c>
      <c r="H26" s="19">
        <f>H27</f>
        <v>460</v>
      </c>
      <c r="I26" s="27">
        <f>I27</f>
        <v>730</v>
      </c>
      <c r="J26" s="27">
        <f>I26-(I26*0.025)</f>
        <v>711.75</v>
      </c>
      <c r="K26" s="27">
        <f>K27</f>
        <v>722</v>
      </c>
    </row>
    <row r="27" spans="1:11" ht="18.75">
      <c r="A27" s="21" t="s">
        <v>51</v>
      </c>
      <c r="B27" s="17">
        <v>906</v>
      </c>
      <c r="C27" s="17" t="str">
        <f t="shared" si="1"/>
        <v>03</v>
      </c>
      <c r="D27" s="18" t="s">
        <v>26</v>
      </c>
      <c r="E27" s="18" t="s">
        <v>82</v>
      </c>
      <c r="F27" s="18" t="s">
        <v>52</v>
      </c>
      <c r="G27" s="19">
        <v>459</v>
      </c>
      <c r="H27" s="19">
        <v>460</v>
      </c>
      <c r="I27" s="19">
        <v>730</v>
      </c>
      <c r="J27" s="27">
        <f>I27-(I27*0.025)</f>
        <v>711.75</v>
      </c>
      <c r="K27" s="27">
        <v>722</v>
      </c>
    </row>
    <row r="28" spans="1:11" s="53" customFormat="1" ht="66.75">
      <c r="A28" s="48" t="s">
        <v>18</v>
      </c>
      <c r="B28" s="49">
        <v>906</v>
      </c>
      <c r="C28" s="50" t="s">
        <v>6</v>
      </c>
      <c r="D28" s="50" t="s">
        <v>26</v>
      </c>
      <c r="E28" s="51" t="s">
        <v>19</v>
      </c>
      <c r="F28" s="50"/>
      <c r="G28" s="29">
        <f>G29</f>
        <v>0</v>
      </c>
      <c r="H28" s="52">
        <f aca="true" t="shared" si="2" ref="H28:I31">H29</f>
        <v>792</v>
      </c>
      <c r="I28" s="52">
        <f t="shared" si="2"/>
        <v>792</v>
      </c>
      <c r="J28" s="24"/>
      <c r="K28" s="24"/>
    </row>
    <row r="29" spans="1:11" ht="18.75">
      <c r="A29" s="16" t="s">
        <v>7</v>
      </c>
      <c r="B29" s="17">
        <f>B28</f>
        <v>906</v>
      </c>
      <c r="C29" s="18" t="s">
        <v>6</v>
      </c>
      <c r="D29" s="18" t="s">
        <v>26</v>
      </c>
      <c r="E29" s="22" t="s">
        <v>20</v>
      </c>
      <c r="F29" s="18"/>
      <c r="G29" s="19">
        <f>G30</f>
        <v>0</v>
      </c>
      <c r="H29" s="20">
        <f t="shared" si="2"/>
        <v>792</v>
      </c>
      <c r="I29" s="20">
        <f t="shared" si="2"/>
        <v>792</v>
      </c>
      <c r="J29" s="27"/>
      <c r="K29" s="27"/>
    </row>
    <row r="30" spans="1:11" ht="50.25">
      <c r="A30" s="16" t="s">
        <v>27</v>
      </c>
      <c r="B30" s="17">
        <f>B29</f>
        <v>906</v>
      </c>
      <c r="C30" s="18" t="s">
        <v>6</v>
      </c>
      <c r="D30" s="18" t="s">
        <v>26</v>
      </c>
      <c r="E30" s="22" t="s">
        <v>28</v>
      </c>
      <c r="F30" s="18"/>
      <c r="G30" s="19">
        <f>G31</f>
        <v>0</v>
      </c>
      <c r="H30" s="20">
        <f t="shared" si="2"/>
        <v>792</v>
      </c>
      <c r="I30" s="20">
        <f t="shared" si="2"/>
        <v>792</v>
      </c>
      <c r="J30" s="27"/>
      <c r="K30" s="27"/>
    </row>
    <row r="31" spans="1:11" ht="33.75">
      <c r="A31" s="16" t="s">
        <v>9</v>
      </c>
      <c r="B31" s="17">
        <f>B30</f>
        <v>906</v>
      </c>
      <c r="C31" s="18" t="s">
        <v>6</v>
      </c>
      <c r="D31" s="18" t="s">
        <v>26</v>
      </c>
      <c r="E31" s="22" t="s">
        <v>28</v>
      </c>
      <c r="F31" s="18" t="s">
        <v>8</v>
      </c>
      <c r="G31" s="19">
        <f>G32</f>
        <v>0</v>
      </c>
      <c r="H31" s="19">
        <f t="shared" si="2"/>
        <v>792</v>
      </c>
      <c r="I31" s="19">
        <f t="shared" si="2"/>
        <v>792</v>
      </c>
      <c r="J31" s="27"/>
      <c r="K31" s="27"/>
    </row>
    <row r="32" spans="1:11" ht="33.75">
      <c r="A32" s="16" t="s">
        <v>48</v>
      </c>
      <c r="B32" s="17">
        <f>B31</f>
        <v>906</v>
      </c>
      <c r="C32" s="18" t="s">
        <v>6</v>
      </c>
      <c r="D32" s="18" t="s">
        <v>26</v>
      </c>
      <c r="E32" s="22" t="s">
        <v>28</v>
      </c>
      <c r="F32" s="18" t="s">
        <v>53</v>
      </c>
      <c r="G32" s="19"/>
      <c r="H32" s="19">
        <v>792</v>
      </c>
      <c r="I32" s="19">
        <v>792</v>
      </c>
      <c r="J32" s="27"/>
      <c r="K32" s="27"/>
    </row>
    <row r="33" spans="1:11" s="53" customFormat="1" ht="50.25">
      <c r="A33" s="48" t="s">
        <v>14</v>
      </c>
      <c r="B33" s="49">
        <f>B31</f>
        <v>906</v>
      </c>
      <c r="C33" s="50" t="s">
        <v>6</v>
      </c>
      <c r="D33" s="50" t="s">
        <v>26</v>
      </c>
      <c r="E33" s="51" t="s">
        <v>15</v>
      </c>
      <c r="F33" s="50"/>
      <c r="G33" s="29">
        <f>G34</f>
        <v>0</v>
      </c>
      <c r="H33" s="52">
        <f aca="true" t="shared" si="3" ref="H33:I37">H34</f>
        <v>60</v>
      </c>
      <c r="I33" s="52">
        <f t="shared" si="3"/>
        <v>60</v>
      </c>
      <c r="J33" s="24">
        <v>0</v>
      </c>
      <c r="K33" s="24">
        <v>0</v>
      </c>
    </row>
    <row r="34" spans="1:11" ht="33.75">
      <c r="A34" s="16" t="s">
        <v>16</v>
      </c>
      <c r="B34" s="17">
        <f>B33</f>
        <v>906</v>
      </c>
      <c r="C34" s="18" t="s">
        <v>6</v>
      </c>
      <c r="D34" s="18" t="s">
        <v>26</v>
      </c>
      <c r="E34" s="22" t="s">
        <v>17</v>
      </c>
      <c r="F34" s="18"/>
      <c r="G34" s="19">
        <f>G35</f>
        <v>0</v>
      </c>
      <c r="H34" s="20">
        <f t="shared" si="3"/>
        <v>60</v>
      </c>
      <c r="I34" s="20">
        <f t="shared" si="3"/>
        <v>60</v>
      </c>
      <c r="J34" s="27"/>
      <c r="K34" s="27"/>
    </row>
    <row r="35" spans="1:11" ht="18.75">
      <c r="A35" s="16" t="s">
        <v>7</v>
      </c>
      <c r="B35" s="17">
        <f>B34</f>
        <v>906</v>
      </c>
      <c r="C35" s="18" t="s">
        <v>6</v>
      </c>
      <c r="D35" s="18" t="s">
        <v>26</v>
      </c>
      <c r="E35" s="22" t="s">
        <v>29</v>
      </c>
      <c r="F35" s="18"/>
      <c r="G35" s="19">
        <f>G36</f>
        <v>0</v>
      </c>
      <c r="H35" s="20">
        <f t="shared" si="3"/>
        <v>60</v>
      </c>
      <c r="I35" s="20">
        <f t="shared" si="3"/>
        <v>60</v>
      </c>
      <c r="J35" s="27"/>
      <c r="K35" s="27"/>
    </row>
    <row r="36" spans="1:11" ht="50.25">
      <c r="A36" s="16" t="s">
        <v>27</v>
      </c>
      <c r="B36" s="17">
        <f>B35</f>
        <v>906</v>
      </c>
      <c r="C36" s="18" t="s">
        <v>6</v>
      </c>
      <c r="D36" s="18" t="s">
        <v>26</v>
      </c>
      <c r="E36" s="22" t="s">
        <v>30</v>
      </c>
      <c r="F36" s="18"/>
      <c r="G36" s="19">
        <f>G37</f>
        <v>0</v>
      </c>
      <c r="H36" s="20">
        <f t="shared" si="3"/>
        <v>60</v>
      </c>
      <c r="I36" s="20">
        <f t="shared" si="3"/>
        <v>60</v>
      </c>
      <c r="J36" s="27"/>
      <c r="K36" s="27"/>
    </row>
    <row r="37" spans="1:11" ht="42.75" customHeight="1">
      <c r="A37" s="16" t="s">
        <v>9</v>
      </c>
      <c r="B37" s="17">
        <f>B36</f>
        <v>906</v>
      </c>
      <c r="C37" s="18" t="s">
        <v>6</v>
      </c>
      <c r="D37" s="18" t="s">
        <v>26</v>
      </c>
      <c r="E37" s="22" t="s">
        <v>30</v>
      </c>
      <c r="F37" s="18" t="s">
        <v>8</v>
      </c>
      <c r="G37" s="19">
        <f>G38</f>
        <v>0</v>
      </c>
      <c r="H37" s="19">
        <f t="shared" si="3"/>
        <v>60</v>
      </c>
      <c r="I37" s="19">
        <f t="shared" si="3"/>
        <v>60</v>
      </c>
      <c r="J37" s="27"/>
      <c r="K37" s="27"/>
    </row>
    <row r="38" spans="1:11" ht="55.5" customHeight="1">
      <c r="A38" s="16" t="s">
        <v>48</v>
      </c>
      <c r="B38" s="17">
        <f>B37</f>
        <v>906</v>
      </c>
      <c r="C38" s="18" t="s">
        <v>6</v>
      </c>
      <c r="D38" s="18" t="s">
        <v>26</v>
      </c>
      <c r="E38" s="22" t="s">
        <v>30</v>
      </c>
      <c r="F38" s="18" t="s">
        <v>53</v>
      </c>
      <c r="G38" s="19"/>
      <c r="H38" s="19">
        <v>60</v>
      </c>
      <c r="I38" s="19">
        <v>60</v>
      </c>
      <c r="J38" s="27"/>
      <c r="K38" s="27"/>
    </row>
    <row r="39" spans="1:11" ht="22.5" customHeight="1">
      <c r="A39" s="48" t="s">
        <v>91</v>
      </c>
      <c r="B39" s="49">
        <f>B37</f>
        <v>906</v>
      </c>
      <c r="C39" s="50" t="s">
        <v>6</v>
      </c>
      <c r="D39" s="50" t="s">
        <v>26</v>
      </c>
      <c r="E39" s="51" t="s">
        <v>92</v>
      </c>
      <c r="F39" s="18"/>
      <c r="G39" s="19"/>
      <c r="H39" s="19"/>
      <c r="I39" s="19"/>
      <c r="J39" s="24">
        <f aca="true" t="shared" si="4" ref="J39:K42">J40</f>
        <v>831</v>
      </c>
      <c r="K39" s="24">
        <f t="shared" si="4"/>
        <v>844</v>
      </c>
    </row>
    <row r="40" spans="1:11" ht="22.5" customHeight="1">
      <c r="A40" s="39" t="s">
        <v>7</v>
      </c>
      <c r="B40" s="17">
        <f>B39</f>
        <v>906</v>
      </c>
      <c r="C40" s="18" t="s">
        <v>6</v>
      </c>
      <c r="D40" s="18" t="s">
        <v>26</v>
      </c>
      <c r="E40" s="22" t="s">
        <v>108</v>
      </c>
      <c r="F40" s="18"/>
      <c r="G40" s="19"/>
      <c r="H40" s="19"/>
      <c r="I40" s="19"/>
      <c r="J40" s="27">
        <f t="shared" si="4"/>
        <v>831</v>
      </c>
      <c r="K40" s="27">
        <f t="shared" si="4"/>
        <v>844</v>
      </c>
    </row>
    <row r="41" spans="1:11" ht="55.5" customHeight="1">
      <c r="A41" s="16" t="s">
        <v>27</v>
      </c>
      <c r="B41" s="17">
        <f>B40</f>
        <v>906</v>
      </c>
      <c r="C41" s="18" t="s">
        <v>6</v>
      </c>
      <c r="D41" s="18" t="s">
        <v>26</v>
      </c>
      <c r="E41" s="22" t="s">
        <v>109</v>
      </c>
      <c r="F41" s="18"/>
      <c r="G41" s="19"/>
      <c r="H41" s="19"/>
      <c r="I41" s="19"/>
      <c r="J41" s="27">
        <f t="shared" si="4"/>
        <v>831</v>
      </c>
      <c r="K41" s="27">
        <f t="shared" si="4"/>
        <v>844</v>
      </c>
    </row>
    <row r="42" spans="1:11" ht="38.25" customHeight="1">
      <c r="A42" s="16" t="s">
        <v>9</v>
      </c>
      <c r="B42" s="17">
        <f>B41</f>
        <v>906</v>
      </c>
      <c r="C42" s="18" t="s">
        <v>6</v>
      </c>
      <c r="D42" s="18" t="s">
        <v>26</v>
      </c>
      <c r="E42" s="22" t="s">
        <v>109</v>
      </c>
      <c r="F42" s="18" t="s">
        <v>8</v>
      </c>
      <c r="G42" s="19"/>
      <c r="H42" s="19"/>
      <c r="I42" s="19"/>
      <c r="J42" s="27">
        <f t="shared" si="4"/>
        <v>831</v>
      </c>
      <c r="K42" s="27">
        <f t="shared" si="4"/>
        <v>844</v>
      </c>
    </row>
    <row r="43" spans="1:11" ht="51.75" customHeight="1">
      <c r="A43" s="16" t="s">
        <v>48</v>
      </c>
      <c r="B43" s="17">
        <f>B42</f>
        <v>906</v>
      </c>
      <c r="C43" s="18" t="s">
        <v>6</v>
      </c>
      <c r="D43" s="18" t="s">
        <v>26</v>
      </c>
      <c r="E43" s="22" t="s">
        <v>109</v>
      </c>
      <c r="F43" s="18" t="s">
        <v>53</v>
      </c>
      <c r="G43" s="19"/>
      <c r="H43" s="19"/>
      <c r="I43" s="19"/>
      <c r="J43" s="27">
        <v>831</v>
      </c>
      <c r="K43" s="27">
        <v>844</v>
      </c>
    </row>
    <row r="44" spans="1:11" ht="29.25" customHeight="1">
      <c r="A44" s="28" t="s">
        <v>76</v>
      </c>
      <c r="B44" s="13">
        <f>B32</f>
        <v>906</v>
      </c>
      <c r="C44" s="14" t="s">
        <v>6</v>
      </c>
      <c r="D44" s="14" t="s">
        <v>23</v>
      </c>
      <c r="E44" s="15"/>
      <c r="F44" s="14"/>
      <c r="G44" s="19">
        <f aca="true" t="shared" si="5" ref="G44:I45">G45</f>
        <v>0</v>
      </c>
      <c r="H44" s="29">
        <f t="shared" si="5"/>
        <v>1000</v>
      </c>
      <c r="I44" s="29">
        <f t="shared" si="5"/>
        <v>1000</v>
      </c>
      <c r="J44" s="24">
        <f aca="true" t="shared" si="6" ref="J44:J49">I44-(I44*0.025)</f>
        <v>975</v>
      </c>
      <c r="K44" s="24">
        <f aca="true" t="shared" si="7" ref="K44:K49">I44-(I44*0.01)</f>
        <v>990</v>
      </c>
    </row>
    <row r="45" spans="1:11" s="53" customFormat="1" ht="66.75">
      <c r="A45" s="54" t="s">
        <v>78</v>
      </c>
      <c r="B45" s="49">
        <v>906</v>
      </c>
      <c r="C45" s="50" t="s">
        <v>6</v>
      </c>
      <c r="D45" s="50" t="s">
        <v>23</v>
      </c>
      <c r="E45" s="51" t="s">
        <v>32</v>
      </c>
      <c r="F45" s="50"/>
      <c r="G45" s="29">
        <f t="shared" si="5"/>
        <v>0</v>
      </c>
      <c r="H45" s="29">
        <f t="shared" si="5"/>
        <v>1000</v>
      </c>
      <c r="I45" s="29">
        <f t="shared" si="5"/>
        <v>1000</v>
      </c>
      <c r="J45" s="24">
        <f t="shared" si="6"/>
        <v>975</v>
      </c>
      <c r="K45" s="24">
        <f t="shared" si="7"/>
        <v>990</v>
      </c>
    </row>
    <row r="46" spans="1:11" ht="18.75">
      <c r="A46" s="25" t="s">
        <v>69</v>
      </c>
      <c r="B46" s="17">
        <f>B45</f>
        <v>906</v>
      </c>
      <c r="C46" s="18" t="s">
        <v>6</v>
      </c>
      <c r="D46" s="18" t="s">
        <v>23</v>
      </c>
      <c r="E46" s="22" t="s">
        <v>33</v>
      </c>
      <c r="F46" s="18"/>
      <c r="G46" s="19"/>
      <c r="H46" s="19">
        <f aca="true" t="shared" si="8" ref="H46:I48">H47</f>
        <v>1000</v>
      </c>
      <c r="I46" s="19">
        <f t="shared" si="8"/>
        <v>1000</v>
      </c>
      <c r="J46" s="27">
        <f t="shared" si="6"/>
        <v>975</v>
      </c>
      <c r="K46" s="27">
        <f t="shared" si="7"/>
        <v>990</v>
      </c>
    </row>
    <row r="47" spans="1:11" ht="132.75" customHeight="1">
      <c r="A47" s="30" t="s">
        <v>77</v>
      </c>
      <c r="B47" s="17">
        <f>B46</f>
        <v>906</v>
      </c>
      <c r="C47" s="18" t="s">
        <v>6</v>
      </c>
      <c r="D47" s="18" t="s">
        <v>23</v>
      </c>
      <c r="E47" s="22" t="s">
        <v>79</v>
      </c>
      <c r="F47" s="18"/>
      <c r="G47" s="19">
        <f>G48</f>
        <v>0</v>
      </c>
      <c r="H47" s="19">
        <f t="shared" si="8"/>
        <v>1000</v>
      </c>
      <c r="I47" s="19">
        <f t="shared" si="8"/>
        <v>1000</v>
      </c>
      <c r="J47" s="27">
        <f t="shared" si="6"/>
        <v>975</v>
      </c>
      <c r="K47" s="27">
        <f t="shared" si="7"/>
        <v>990</v>
      </c>
    </row>
    <row r="48" spans="1:11" ht="33.75">
      <c r="A48" s="25" t="s">
        <v>21</v>
      </c>
      <c r="B48" s="17">
        <f>B45</f>
        <v>906</v>
      </c>
      <c r="C48" s="18" t="s">
        <v>6</v>
      </c>
      <c r="D48" s="18" t="s">
        <v>23</v>
      </c>
      <c r="E48" s="22" t="s">
        <v>79</v>
      </c>
      <c r="F48" s="18" t="s">
        <v>22</v>
      </c>
      <c r="G48" s="19">
        <f>G49</f>
        <v>0</v>
      </c>
      <c r="H48" s="19">
        <f t="shared" si="8"/>
        <v>1000</v>
      </c>
      <c r="I48" s="19">
        <f t="shared" si="8"/>
        <v>1000</v>
      </c>
      <c r="J48" s="27">
        <f t="shared" si="6"/>
        <v>975</v>
      </c>
      <c r="K48" s="27">
        <f t="shared" si="7"/>
        <v>990</v>
      </c>
    </row>
    <row r="49" spans="1:11" ht="50.25">
      <c r="A49" s="16" t="s">
        <v>57</v>
      </c>
      <c r="B49" s="17">
        <f>B48</f>
        <v>906</v>
      </c>
      <c r="C49" s="18" t="s">
        <v>6</v>
      </c>
      <c r="D49" s="18" t="s">
        <v>23</v>
      </c>
      <c r="E49" s="22" t="s">
        <v>79</v>
      </c>
      <c r="F49" s="18" t="s">
        <v>56</v>
      </c>
      <c r="G49" s="19"/>
      <c r="H49" s="19">
        <v>1000</v>
      </c>
      <c r="I49" s="19">
        <v>1000</v>
      </c>
      <c r="J49" s="27">
        <f t="shared" si="6"/>
        <v>975</v>
      </c>
      <c r="K49" s="27">
        <f t="shared" si="7"/>
        <v>990</v>
      </c>
    </row>
    <row r="50" spans="1:11" ht="56.25">
      <c r="A50" s="12" t="s">
        <v>34</v>
      </c>
      <c r="B50" s="13">
        <v>906</v>
      </c>
      <c r="C50" s="14" t="s">
        <v>6</v>
      </c>
      <c r="D50" s="14" t="s">
        <v>35</v>
      </c>
      <c r="E50" s="15"/>
      <c r="F50" s="14"/>
      <c r="G50" s="24">
        <f>G61+G51+G56+G78</f>
        <v>52062</v>
      </c>
      <c r="H50" s="24">
        <f>H61+H51+H56</f>
        <v>51609</v>
      </c>
      <c r="I50" s="24">
        <f>I61+I51+I56+I83</f>
        <v>50613</v>
      </c>
      <c r="J50" s="24">
        <f>J61+J51+J56+J83</f>
        <v>49348</v>
      </c>
      <c r="K50" s="24">
        <f>K61+K51+K56+K83</f>
        <v>50107</v>
      </c>
    </row>
    <row r="51" spans="1:11" s="53" customFormat="1" ht="50.25">
      <c r="A51" s="48" t="s">
        <v>85</v>
      </c>
      <c r="B51" s="49">
        <f>B76</f>
        <v>906</v>
      </c>
      <c r="C51" s="50" t="s">
        <v>6</v>
      </c>
      <c r="D51" s="50" t="s">
        <v>35</v>
      </c>
      <c r="E51" s="51" t="s">
        <v>36</v>
      </c>
      <c r="F51" s="50"/>
      <c r="G51" s="29">
        <f>G52</f>
        <v>128</v>
      </c>
      <c r="H51" s="52">
        <f aca="true" t="shared" si="9" ref="H51:I54">H52</f>
        <v>260</v>
      </c>
      <c r="I51" s="52">
        <f t="shared" si="9"/>
        <v>0</v>
      </c>
      <c r="J51" s="24">
        <f>I51-(I51*0.025)</f>
        <v>0</v>
      </c>
      <c r="K51" s="24">
        <f>I51-(I51*0.01)</f>
        <v>0</v>
      </c>
    </row>
    <row r="52" spans="1:11" ht="18.75">
      <c r="A52" s="16" t="s">
        <v>7</v>
      </c>
      <c r="B52" s="17">
        <f>B51</f>
        <v>906</v>
      </c>
      <c r="C52" s="18" t="s">
        <v>6</v>
      </c>
      <c r="D52" s="18" t="s">
        <v>35</v>
      </c>
      <c r="E52" s="22" t="s">
        <v>37</v>
      </c>
      <c r="F52" s="18"/>
      <c r="G52" s="19">
        <f>G53</f>
        <v>128</v>
      </c>
      <c r="H52" s="20">
        <f t="shared" si="9"/>
        <v>260</v>
      </c>
      <c r="I52" s="20">
        <f t="shared" si="9"/>
        <v>0</v>
      </c>
      <c r="J52" s="27">
        <f>I52-(I52*0.025)</f>
        <v>0</v>
      </c>
      <c r="K52" s="27">
        <f>I52-(I52*0.01)</f>
        <v>0</v>
      </c>
    </row>
    <row r="53" spans="1:11" ht="50.25">
      <c r="A53" s="16" t="s">
        <v>38</v>
      </c>
      <c r="B53" s="17">
        <f>B52</f>
        <v>906</v>
      </c>
      <c r="C53" s="18" t="s">
        <v>6</v>
      </c>
      <c r="D53" s="18" t="s">
        <v>35</v>
      </c>
      <c r="E53" s="22" t="s">
        <v>39</v>
      </c>
      <c r="F53" s="18"/>
      <c r="G53" s="19">
        <f>G54</f>
        <v>128</v>
      </c>
      <c r="H53" s="20">
        <f t="shared" si="9"/>
        <v>260</v>
      </c>
      <c r="I53" s="20">
        <f t="shared" si="9"/>
        <v>0</v>
      </c>
      <c r="J53" s="27">
        <f>I53-(I53*0.025)</f>
        <v>0</v>
      </c>
      <c r="K53" s="27">
        <f>I53-(I53*0.01)</f>
        <v>0</v>
      </c>
    </row>
    <row r="54" spans="1:11" ht="33.75">
      <c r="A54" s="16" t="s">
        <v>9</v>
      </c>
      <c r="B54" s="17">
        <f>B53</f>
        <v>906</v>
      </c>
      <c r="C54" s="18" t="s">
        <v>6</v>
      </c>
      <c r="D54" s="18" t="s">
        <v>35</v>
      </c>
      <c r="E54" s="22" t="s">
        <v>39</v>
      </c>
      <c r="F54" s="18" t="s">
        <v>8</v>
      </c>
      <c r="G54" s="19">
        <f>G55</f>
        <v>128</v>
      </c>
      <c r="H54" s="19">
        <f t="shared" si="9"/>
        <v>260</v>
      </c>
      <c r="I54" s="19">
        <f t="shared" si="9"/>
        <v>0</v>
      </c>
      <c r="J54" s="27">
        <f>I54-(I54*0.025)</f>
        <v>0</v>
      </c>
      <c r="K54" s="27">
        <f>I54-(I54*0.01)</f>
        <v>0</v>
      </c>
    </row>
    <row r="55" spans="1:11" ht="33.75">
      <c r="A55" s="16" t="s">
        <v>48</v>
      </c>
      <c r="B55" s="17">
        <f>B54</f>
        <v>906</v>
      </c>
      <c r="C55" s="18" t="s">
        <v>6</v>
      </c>
      <c r="D55" s="18" t="s">
        <v>35</v>
      </c>
      <c r="E55" s="22" t="s">
        <v>39</v>
      </c>
      <c r="F55" s="18" t="s">
        <v>53</v>
      </c>
      <c r="G55" s="19">
        <v>128</v>
      </c>
      <c r="H55" s="19">
        <v>260</v>
      </c>
      <c r="I55" s="19">
        <v>0</v>
      </c>
      <c r="J55" s="27">
        <f>I55-(I55*0.025)</f>
        <v>0</v>
      </c>
      <c r="K55" s="27">
        <f>I55-(I55*0.01)</f>
        <v>0</v>
      </c>
    </row>
    <row r="56" spans="1:11" s="53" customFormat="1" ht="66.75">
      <c r="A56" s="48" t="s">
        <v>18</v>
      </c>
      <c r="B56" s="49">
        <f>B54</f>
        <v>906</v>
      </c>
      <c r="C56" s="50" t="s">
        <v>6</v>
      </c>
      <c r="D56" s="50" t="s">
        <v>35</v>
      </c>
      <c r="E56" s="51" t="s">
        <v>19</v>
      </c>
      <c r="F56" s="50"/>
      <c r="G56" s="29">
        <f>G57</f>
        <v>69</v>
      </c>
      <c r="H56" s="52">
        <f aca="true" t="shared" si="10" ref="H56:I59">H57</f>
        <v>95</v>
      </c>
      <c r="I56" s="52">
        <f t="shared" si="10"/>
        <v>95</v>
      </c>
      <c r="J56" s="24"/>
      <c r="K56" s="24"/>
    </row>
    <row r="57" spans="1:11" ht="18.75">
      <c r="A57" s="16" t="s">
        <v>7</v>
      </c>
      <c r="B57" s="17">
        <f>B56</f>
        <v>906</v>
      </c>
      <c r="C57" s="18" t="s">
        <v>6</v>
      </c>
      <c r="D57" s="18" t="s">
        <v>35</v>
      </c>
      <c r="E57" s="22" t="s">
        <v>20</v>
      </c>
      <c r="F57" s="18"/>
      <c r="G57" s="19">
        <f>G58</f>
        <v>69</v>
      </c>
      <c r="H57" s="20">
        <f t="shared" si="10"/>
        <v>95</v>
      </c>
      <c r="I57" s="20">
        <f t="shared" si="10"/>
        <v>95</v>
      </c>
      <c r="J57" s="27"/>
      <c r="K57" s="27"/>
    </row>
    <row r="58" spans="1:11" ht="50.25">
      <c r="A58" s="16" t="s">
        <v>38</v>
      </c>
      <c r="B58" s="17">
        <f>B57</f>
        <v>906</v>
      </c>
      <c r="C58" s="18" t="s">
        <v>6</v>
      </c>
      <c r="D58" s="18" t="s">
        <v>35</v>
      </c>
      <c r="E58" s="22" t="s">
        <v>40</v>
      </c>
      <c r="F58" s="18"/>
      <c r="G58" s="19">
        <f>G59</f>
        <v>69</v>
      </c>
      <c r="H58" s="20">
        <f t="shared" si="10"/>
        <v>95</v>
      </c>
      <c r="I58" s="20">
        <f t="shared" si="10"/>
        <v>95</v>
      </c>
      <c r="J58" s="27"/>
      <c r="K58" s="27"/>
    </row>
    <row r="59" spans="1:11" ht="33.75">
      <c r="A59" s="16" t="s">
        <v>9</v>
      </c>
      <c r="B59" s="17">
        <f>B58</f>
        <v>906</v>
      </c>
      <c r="C59" s="18" t="s">
        <v>6</v>
      </c>
      <c r="D59" s="18" t="s">
        <v>35</v>
      </c>
      <c r="E59" s="22" t="s">
        <v>40</v>
      </c>
      <c r="F59" s="18" t="s">
        <v>8</v>
      </c>
      <c r="G59" s="19">
        <f>G60</f>
        <v>69</v>
      </c>
      <c r="H59" s="19">
        <f t="shared" si="10"/>
        <v>95</v>
      </c>
      <c r="I59" s="19">
        <f t="shared" si="10"/>
        <v>95</v>
      </c>
      <c r="J59" s="27"/>
      <c r="K59" s="27"/>
    </row>
    <row r="60" spans="1:11" ht="33.75">
      <c r="A60" s="16" t="s">
        <v>48</v>
      </c>
      <c r="B60" s="17">
        <f>B59</f>
        <v>906</v>
      </c>
      <c r="C60" s="18" t="s">
        <v>6</v>
      </c>
      <c r="D60" s="18" t="s">
        <v>35</v>
      </c>
      <c r="E60" s="22" t="s">
        <v>40</v>
      </c>
      <c r="F60" s="18" t="s">
        <v>53</v>
      </c>
      <c r="G60" s="19">
        <v>69</v>
      </c>
      <c r="H60" s="19">
        <v>95</v>
      </c>
      <c r="I60" s="19">
        <v>95</v>
      </c>
      <c r="J60" s="27"/>
      <c r="K60" s="27"/>
    </row>
    <row r="61" spans="1:11" s="53" customFormat="1" ht="49.5">
      <c r="A61" s="48" t="s">
        <v>60</v>
      </c>
      <c r="B61" s="29">
        <f>B50</f>
        <v>906</v>
      </c>
      <c r="C61" s="50" t="s">
        <v>6</v>
      </c>
      <c r="D61" s="50" t="s">
        <v>35</v>
      </c>
      <c r="E61" s="29" t="s">
        <v>59</v>
      </c>
      <c r="F61" s="50"/>
      <c r="G61" s="29">
        <f>G63+G66+G70</f>
        <v>51800</v>
      </c>
      <c r="H61" s="52">
        <f>H63+H66+H70</f>
        <v>51254</v>
      </c>
      <c r="I61" s="52">
        <f>I63+I66+I70</f>
        <v>50258</v>
      </c>
      <c r="J61" s="52">
        <f>J66+J70</f>
        <v>0</v>
      </c>
      <c r="K61" s="52">
        <f>K66+K70</f>
        <v>0</v>
      </c>
    </row>
    <row r="62" spans="1:11" ht="18.75">
      <c r="A62" s="16" t="s">
        <v>7</v>
      </c>
      <c r="B62" s="17">
        <f>B76</f>
        <v>906</v>
      </c>
      <c r="C62" s="18" t="s">
        <v>6</v>
      </c>
      <c r="D62" s="18" t="s">
        <v>35</v>
      </c>
      <c r="E62" s="22" t="s">
        <v>61</v>
      </c>
      <c r="F62" s="18"/>
      <c r="G62" s="19">
        <f>G63</f>
        <v>747</v>
      </c>
      <c r="H62" s="19">
        <f aca="true" t="shared" si="11" ref="H62:I64">H63</f>
        <v>1000</v>
      </c>
      <c r="I62" s="19">
        <f t="shared" si="11"/>
        <v>1000</v>
      </c>
      <c r="J62" s="27"/>
      <c r="K62" s="27"/>
    </row>
    <row r="63" spans="1:11" ht="50.25">
      <c r="A63" s="16" t="s">
        <v>38</v>
      </c>
      <c r="B63" s="17">
        <f>B77</f>
        <v>906</v>
      </c>
      <c r="C63" s="18" t="s">
        <v>6</v>
      </c>
      <c r="D63" s="18" t="s">
        <v>35</v>
      </c>
      <c r="E63" s="22" t="s">
        <v>62</v>
      </c>
      <c r="F63" s="18"/>
      <c r="G63" s="19">
        <f>G64</f>
        <v>747</v>
      </c>
      <c r="H63" s="19">
        <f t="shared" si="11"/>
        <v>1000</v>
      </c>
      <c r="I63" s="19">
        <f t="shared" si="11"/>
        <v>1000</v>
      </c>
      <c r="J63" s="27"/>
      <c r="K63" s="27"/>
    </row>
    <row r="64" spans="1:11" ht="33.75">
      <c r="A64" s="16" t="s">
        <v>9</v>
      </c>
      <c r="B64" s="17">
        <f aca="true" t="shared" si="12" ref="B64:B69">B62</f>
        <v>906</v>
      </c>
      <c r="C64" s="18" t="s">
        <v>6</v>
      </c>
      <c r="D64" s="18" t="s">
        <v>35</v>
      </c>
      <c r="E64" s="22" t="s">
        <v>62</v>
      </c>
      <c r="F64" s="18" t="s">
        <v>8</v>
      </c>
      <c r="G64" s="19">
        <f>G65</f>
        <v>747</v>
      </c>
      <c r="H64" s="19">
        <f t="shared" si="11"/>
        <v>1000</v>
      </c>
      <c r="I64" s="19">
        <f t="shared" si="11"/>
        <v>1000</v>
      </c>
      <c r="J64" s="27"/>
      <c r="K64" s="27"/>
    </row>
    <row r="65" spans="1:11" ht="33.75">
      <c r="A65" s="16" t="s">
        <v>48</v>
      </c>
      <c r="B65" s="17">
        <f t="shared" si="12"/>
        <v>906</v>
      </c>
      <c r="C65" s="18" t="s">
        <v>6</v>
      </c>
      <c r="D65" s="18" t="s">
        <v>35</v>
      </c>
      <c r="E65" s="22" t="s">
        <v>62</v>
      </c>
      <c r="F65" s="18" t="s">
        <v>53</v>
      </c>
      <c r="G65" s="19">
        <v>747</v>
      </c>
      <c r="H65" s="19">
        <v>1000</v>
      </c>
      <c r="I65" s="19">
        <v>1000</v>
      </c>
      <c r="J65" s="27"/>
      <c r="K65" s="27"/>
    </row>
    <row r="66" spans="1:11" ht="18.75">
      <c r="A66" s="16" t="s">
        <v>68</v>
      </c>
      <c r="B66" s="17">
        <f t="shared" si="12"/>
        <v>906</v>
      </c>
      <c r="C66" s="18" t="s">
        <v>6</v>
      </c>
      <c r="D66" s="18" t="s">
        <v>35</v>
      </c>
      <c r="E66" s="22" t="s">
        <v>70</v>
      </c>
      <c r="F66" s="18"/>
      <c r="G66" s="19">
        <f>G67</f>
        <v>0</v>
      </c>
      <c r="H66" s="19">
        <f aca="true" t="shared" si="13" ref="H66:I68">H67</f>
        <v>2528</v>
      </c>
      <c r="I66" s="19">
        <f t="shared" si="13"/>
        <v>2528</v>
      </c>
      <c r="J66" s="27"/>
      <c r="K66" s="27"/>
    </row>
    <row r="67" spans="1:11" ht="84.75" customHeight="1">
      <c r="A67" s="16" t="s">
        <v>86</v>
      </c>
      <c r="B67" s="17">
        <f t="shared" si="12"/>
        <v>906</v>
      </c>
      <c r="C67" s="18" t="s">
        <v>6</v>
      </c>
      <c r="D67" s="18" t="s">
        <v>35</v>
      </c>
      <c r="E67" s="22" t="s">
        <v>71</v>
      </c>
      <c r="F67" s="18"/>
      <c r="G67" s="19">
        <f>G68</f>
        <v>0</v>
      </c>
      <c r="H67" s="19">
        <f t="shared" si="13"/>
        <v>2528</v>
      </c>
      <c r="I67" s="19">
        <f t="shared" si="13"/>
        <v>2528</v>
      </c>
      <c r="J67" s="27"/>
      <c r="K67" s="27"/>
    </row>
    <row r="68" spans="1:11" ht="33.75">
      <c r="A68" s="16" t="s">
        <v>21</v>
      </c>
      <c r="B68" s="17">
        <f t="shared" si="12"/>
        <v>906</v>
      </c>
      <c r="C68" s="18" t="s">
        <v>6</v>
      </c>
      <c r="D68" s="18" t="s">
        <v>35</v>
      </c>
      <c r="E68" s="22" t="s">
        <v>71</v>
      </c>
      <c r="F68" s="18" t="s">
        <v>22</v>
      </c>
      <c r="G68" s="19">
        <f>G69</f>
        <v>0</v>
      </c>
      <c r="H68" s="19">
        <f t="shared" si="13"/>
        <v>2528</v>
      </c>
      <c r="I68" s="19">
        <f t="shared" si="13"/>
        <v>2528</v>
      </c>
      <c r="J68" s="27"/>
      <c r="K68" s="27"/>
    </row>
    <row r="69" spans="1:11" ht="50.25">
      <c r="A69" s="16" t="s">
        <v>57</v>
      </c>
      <c r="B69" s="17">
        <f t="shared" si="12"/>
        <v>906</v>
      </c>
      <c r="C69" s="18" t="s">
        <v>6</v>
      </c>
      <c r="D69" s="18" t="s">
        <v>35</v>
      </c>
      <c r="E69" s="22" t="s">
        <v>71</v>
      </c>
      <c r="F69" s="18" t="s">
        <v>56</v>
      </c>
      <c r="G69" s="19">
        <v>0</v>
      </c>
      <c r="H69" s="19">
        <v>2528</v>
      </c>
      <c r="I69" s="19">
        <v>2528</v>
      </c>
      <c r="J69" s="27"/>
      <c r="K69" s="27"/>
    </row>
    <row r="70" spans="1:11" ht="33.75">
      <c r="A70" s="16" t="s">
        <v>75</v>
      </c>
      <c r="B70" s="17">
        <f>B50</f>
        <v>906</v>
      </c>
      <c r="C70" s="18" t="s">
        <v>6</v>
      </c>
      <c r="D70" s="18" t="s">
        <v>35</v>
      </c>
      <c r="E70" s="22" t="s">
        <v>83</v>
      </c>
      <c r="F70" s="18"/>
      <c r="G70" s="19">
        <f>G71</f>
        <v>51053</v>
      </c>
      <c r="H70" s="20">
        <f>H71</f>
        <v>47726</v>
      </c>
      <c r="I70" s="20">
        <f>I71</f>
        <v>46730</v>
      </c>
      <c r="J70" s="27"/>
      <c r="K70" s="27"/>
    </row>
    <row r="71" spans="1:11" ht="50.25">
      <c r="A71" s="16" t="s">
        <v>41</v>
      </c>
      <c r="B71" s="17">
        <f>B70</f>
        <v>906</v>
      </c>
      <c r="C71" s="18" t="s">
        <v>6</v>
      </c>
      <c r="D71" s="18" t="s">
        <v>35</v>
      </c>
      <c r="E71" s="22" t="s">
        <v>84</v>
      </c>
      <c r="F71" s="18"/>
      <c r="G71" s="19">
        <f>G72+G74+G76</f>
        <v>51053</v>
      </c>
      <c r="H71" s="19">
        <f>H72+H74+H76</f>
        <v>47726</v>
      </c>
      <c r="I71" s="19">
        <f>I72+I74+I76</f>
        <v>46730</v>
      </c>
      <c r="J71" s="27"/>
      <c r="K71" s="27"/>
    </row>
    <row r="72" spans="1:11" ht="83.25">
      <c r="A72" s="16" t="s">
        <v>12</v>
      </c>
      <c r="B72" s="17">
        <f>B71</f>
        <v>906</v>
      </c>
      <c r="C72" s="18" t="s">
        <v>6</v>
      </c>
      <c r="D72" s="18" t="s">
        <v>35</v>
      </c>
      <c r="E72" s="22" t="s">
        <v>84</v>
      </c>
      <c r="F72" s="18" t="s">
        <v>13</v>
      </c>
      <c r="G72" s="19">
        <f>SUM(G73:G73)</f>
        <v>46270</v>
      </c>
      <c r="H72" s="19">
        <f>SUM(H73:H73)</f>
        <v>42994</v>
      </c>
      <c r="I72" s="19">
        <f>SUM(I73:I73)</f>
        <v>41203</v>
      </c>
      <c r="J72" s="27"/>
      <c r="K72" s="27"/>
    </row>
    <row r="73" spans="1:11" ht="18.75">
      <c r="A73" s="16" t="s">
        <v>49</v>
      </c>
      <c r="B73" s="17">
        <f>B72</f>
        <v>906</v>
      </c>
      <c r="C73" s="18" t="s">
        <v>6</v>
      </c>
      <c r="D73" s="18" t="s">
        <v>35</v>
      </c>
      <c r="E73" s="22" t="s">
        <v>84</v>
      </c>
      <c r="F73" s="18" t="s">
        <v>55</v>
      </c>
      <c r="G73" s="19">
        <v>46270</v>
      </c>
      <c r="H73" s="19">
        <v>42994</v>
      </c>
      <c r="I73" s="19">
        <f>31808+12+9383</f>
        <v>41203</v>
      </c>
      <c r="J73" s="27"/>
      <c r="K73" s="27"/>
    </row>
    <row r="74" spans="1:11" ht="33.75">
      <c r="A74" s="16" t="s">
        <v>9</v>
      </c>
      <c r="B74" s="17">
        <f aca="true" t="shared" si="14" ref="B74:B82">B72</f>
        <v>906</v>
      </c>
      <c r="C74" s="18" t="s">
        <v>6</v>
      </c>
      <c r="D74" s="18" t="s">
        <v>35</v>
      </c>
      <c r="E74" s="22" t="s">
        <v>84</v>
      </c>
      <c r="F74" s="18" t="s">
        <v>8</v>
      </c>
      <c r="G74" s="19">
        <f>G75</f>
        <v>4360</v>
      </c>
      <c r="H74" s="19">
        <f>H75</f>
        <v>4397</v>
      </c>
      <c r="I74" s="19">
        <f>I75</f>
        <v>5260</v>
      </c>
      <c r="J74" s="27"/>
      <c r="K74" s="27"/>
    </row>
    <row r="75" spans="1:11" ht="33.75">
      <c r="A75" s="16" t="s">
        <v>48</v>
      </c>
      <c r="B75" s="17">
        <f t="shared" si="14"/>
        <v>906</v>
      </c>
      <c r="C75" s="18" t="s">
        <v>6</v>
      </c>
      <c r="D75" s="18" t="s">
        <v>35</v>
      </c>
      <c r="E75" s="22" t="s">
        <v>84</v>
      </c>
      <c r="F75" s="18" t="s">
        <v>53</v>
      </c>
      <c r="G75" s="19">
        <v>4360</v>
      </c>
      <c r="H75" s="19">
        <v>4397</v>
      </c>
      <c r="I75" s="19">
        <f>241+1776+1734+505+1004</f>
        <v>5260</v>
      </c>
      <c r="J75" s="27"/>
      <c r="K75" s="27"/>
    </row>
    <row r="76" spans="1:11" ht="18.75">
      <c r="A76" s="16" t="s">
        <v>10</v>
      </c>
      <c r="B76" s="17">
        <f t="shared" si="14"/>
        <v>906</v>
      </c>
      <c r="C76" s="18" t="s">
        <v>6</v>
      </c>
      <c r="D76" s="18" t="s">
        <v>35</v>
      </c>
      <c r="E76" s="22" t="s">
        <v>84</v>
      </c>
      <c r="F76" s="18" t="s">
        <v>11</v>
      </c>
      <c r="G76" s="19">
        <f>G77</f>
        <v>423</v>
      </c>
      <c r="H76" s="19">
        <f>H77</f>
        <v>335</v>
      </c>
      <c r="I76" s="19">
        <f>I77</f>
        <v>267</v>
      </c>
      <c r="J76" s="27"/>
      <c r="K76" s="27"/>
    </row>
    <row r="77" spans="1:11" ht="18.75">
      <c r="A77" s="21" t="s">
        <v>51</v>
      </c>
      <c r="B77" s="17">
        <f t="shared" si="14"/>
        <v>906</v>
      </c>
      <c r="C77" s="18" t="s">
        <v>6</v>
      </c>
      <c r="D77" s="18" t="s">
        <v>35</v>
      </c>
      <c r="E77" s="22" t="s">
        <v>84</v>
      </c>
      <c r="F77" s="18" t="s">
        <v>52</v>
      </c>
      <c r="G77" s="19">
        <v>423</v>
      </c>
      <c r="H77" s="19">
        <v>335</v>
      </c>
      <c r="I77" s="19">
        <v>267</v>
      </c>
      <c r="J77" s="27"/>
      <c r="K77" s="27"/>
    </row>
    <row r="78" spans="1:11" ht="49.5">
      <c r="A78" s="40" t="s">
        <v>93</v>
      </c>
      <c r="B78" s="17">
        <f t="shared" si="14"/>
        <v>906</v>
      </c>
      <c r="C78" s="18" t="s">
        <v>6</v>
      </c>
      <c r="D78" s="18" t="s">
        <v>35</v>
      </c>
      <c r="E78" s="22" t="s">
        <v>94</v>
      </c>
      <c r="F78" s="18"/>
      <c r="G78" s="19">
        <v>65</v>
      </c>
      <c r="H78" s="19"/>
      <c r="I78" s="19"/>
      <c r="J78" s="20"/>
      <c r="K78" s="20"/>
    </row>
    <row r="79" spans="1:11" ht="16.5">
      <c r="A79" s="40" t="s">
        <v>7</v>
      </c>
      <c r="B79" s="17">
        <f t="shared" si="14"/>
        <v>906</v>
      </c>
      <c r="C79" s="18" t="s">
        <v>6</v>
      </c>
      <c r="D79" s="18" t="s">
        <v>35</v>
      </c>
      <c r="E79" s="22" t="s">
        <v>95</v>
      </c>
      <c r="F79" s="18"/>
      <c r="G79" s="19">
        <v>65</v>
      </c>
      <c r="H79" s="19"/>
      <c r="I79" s="19"/>
      <c r="J79" s="20"/>
      <c r="K79" s="20"/>
    </row>
    <row r="80" spans="1:11" ht="49.5">
      <c r="A80" s="40" t="s">
        <v>38</v>
      </c>
      <c r="B80" s="17">
        <f t="shared" si="14"/>
        <v>906</v>
      </c>
      <c r="C80" s="18" t="s">
        <v>6</v>
      </c>
      <c r="D80" s="18" t="s">
        <v>35</v>
      </c>
      <c r="E80" s="22" t="s">
        <v>96</v>
      </c>
      <c r="F80" s="18"/>
      <c r="G80" s="19">
        <v>65</v>
      </c>
      <c r="H80" s="19"/>
      <c r="I80" s="19"/>
      <c r="J80" s="20"/>
      <c r="K80" s="20"/>
    </row>
    <row r="81" spans="1:11" ht="33">
      <c r="A81" s="40" t="s">
        <v>9</v>
      </c>
      <c r="B81" s="17">
        <f t="shared" si="14"/>
        <v>906</v>
      </c>
      <c r="C81" s="18" t="s">
        <v>6</v>
      </c>
      <c r="D81" s="18" t="s">
        <v>35</v>
      </c>
      <c r="E81" s="22" t="s">
        <v>96</v>
      </c>
      <c r="F81" s="18" t="s">
        <v>8</v>
      </c>
      <c r="G81" s="19">
        <v>65</v>
      </c>
      <c r="H81" s="19"/>
      <c r="I81" s="19"/>
      <c r="J81" s="20"/>
      <c r="K81" s="20"/>
    </row>
    <row r="82" spans="1:11" ht="33.75" customHeight="1">
      <c r="A82" s="40" t="s">
        <v>48</v>
      </c>
      <c r="B82" s="17">
        <f t="shared" si="14"/>
        <v>906</v>
      </c>
      <c r="C82" s="18" t="s">
        <v>6</v>
      </c>
      <c r="D82" s="18" t="s">
        <v>35</v>
      </c>
      <c r="E82" s="22" t="s">
        <v>96</v>
      </c>
      <c r="F82" s="18" t="s">
        <v>53</v>
      </c>
      <c r="G82" s="19">
        <v>65</v>
      </c>
      <c r="H82" s="19"/>
      <c r="I82" s="19"/>
      <c r="J82" s="20"/>
      <c r="K82" s="20"/>
    </row>
    <row r="83" spans="1:11" ht="16.5">
      <c r="A83" s="48" t="s">
        <v>91</v>
      </c>
      <c r="B83" s="49">
        <v>906</v>
      </c>
      <c r="C83" s="50" t="s">
        <v>6</v>
      </c>
      <c r="D83" s="50" t="s">
        <v>35</v>
      </c>
      <c r="E83" s="51" t="s">
        <v>92</v>
      </c>
      <c r="F83" s="18"/>
      <c r="G83" s="19"/>
      <c r="H83" s="19"/>
      <c r="I83" s="52">
        <f>I84</f>
        <v>260</v>
      </c>
      <c r="J83" s="52">
        <f>J84+J88+J92</f>
        <v>49348</v>
      </c>
      <c r="K83" s="52">
        <f>K84+K88+K92</f>
        <v>50107</v>
      </c>
    </row>
    <row r="84" spans="1:11" ht="19.5" customHeight="1">
      <c r="A84" s="39" t="s">
        <v>7</v>
      </c>
      <c r="B84" s="17">
        <v>906</v>
      </c>
      <c r="C84" s="18" t="s">
        <v>6</v>
      </c>
      <c r="D84" s="18" t="s">
        <v>35</v>
      </c>
      <c r="E84" s="22" t="s">
        <v>108</v>
      </c>
      <c r="F84" s="18"/>
      <c r="G84" s="19"/>
      <c r="H84" s="19"/>
      <c r="I84" s="20">
        <f>I85</f>
        <v>260</v>
      </c>
      <c r="J84" s="20">
        <f aca="true" t="shared" si="15" ref="J84:K86">J85</f>
        <v>1322</v>
      </c>
      <c r="K84" s="20">
        <f t="shared" si="15"/>
        <v>1341</v>
      </c>
    </row>
    <row r="85" spans="1:11" ht="51" customHeight="1">
      <c r="A85" s="16" t="s">
        <v>38</v>
      </c>
      <c r="B85" s="17">
        <f>B84</f>
        <v>906</v>
      </c>
      <c r="C85" s="18" t="s">
        <v>6</v>
      </c>
      <c r="D85" s="18" t="s">
        <v>35</v>
      </c>
      <c r="E85" s="22" t="s">
        <v>116</v>
      </c>
      <c r="F85" s="18"/>
      <c r="G85" s="19"/>
      <c r="H85" s="19"/>
      <c r="I85" s="20">
        <f>I86</f>
        <v>260</v>
      </c>
      <c r="J85" s="20">
        <f t="shared" si="15"/>
        <v>1322</v>
      </c>
      <c r="K85" s="20">
        <f t="shared" si="15"/>
        <v>1341</v>
      </c>
    </row>
    <row r="86" spans="1:11" ht="36.75" customHeight="1">
      <c r="A86" s="16" t="s">
        <v>9</v>
      </c>
      <c r="B86" s="17">
        <f>B85</f>
        <v>906</v>
      </c>
      <c r="C86" s="18" t="s">
        <v>6</v>
      </c>
      <c r="D86" s="18" t="s">
        <v>35</v>
      </c>
      <c r="E86" s="22" t="s">
        <v>116</v>
      </c>
      <c r="F86" s="18" t="s">
        <v>8</v>
      </c>
      <c r="G86" s="19"/>
      <c r="H86" s="19"/>
      <c r="I86" s="20">
        <f>I87</f>
        <v>260</v>
      </c>
      <c r="J86" s="20">
        <f t="shared" si="15"/>
        <v>1322</v>
      </c>
      <c r="K86" s="20">
        <f t="shared" si="15"/>
        <v>1341</v>
      </c>
    </row>
    <row r="87" spans="1:11" ht="49.5" customHeight="1">
      <c r="A87" s="16" t="s">
        <v>48</v>
      </c>
      <c r="B87" s="17">
        <f>B86</f>
        <v>906</v>
      </c>
      <c r="C87" s="18" t="s">
        <v>6</v>
      </c>
      <c r="D87" s="18" t="s">
        <v>35</v>
      </c>
      <c r="E87" s="22" t="s">
        <v>116</v>
      </c>
      <c r="F87" s="18" t="s">
        <v>53</v>
      </c>
      <c r="G87" s="19"/>
      <c r="H87" s="19"/>
      <c r="I87" s="20">
        <v>260</v>
      </c>
      <c r="J87" s="20">
        <v>1322</v>
      </c>
      <c r="K87" s="20">
        <v>1341</v>
      </c>
    </row>
    <row r="88" spans="1:11" ht="22.5" customHeight="1">
      <c r="A88" s="16" t="s">
        <v>68</v>
      </c>
      <c r="B88" s="17">
        <f>B86</f>
        <v>906</v>
      </c>
      <c r="C88" s="18" t="s">
        <v>6</v>
      </c>
      <c r="D88" s="18" t="s">
        <v>35</v>
      </c>
      <c r="E88" s="22" t="s">
        <v>110</v>
      </c>
      <c r="F88" s="18"/>
      <c r="G88" s="19"/>
      <c r="H88" s="19"/>
      <c r="I88" s="20"/>
      <c r="J88" s="52">
        <f aca="true" t="shared" si="16" ref="J88:K90">J89</f>
        <v>2465</v>
      </c>
      <c r="K88" s="52">
        <f t="shared" si="16"/>
        <v>2503</v>
      </c>
    </row>
    <row r="89" spans="1:11" ht="49.5" customHeight="1">
      <c r="A89" s="16" t="s">
        <v>86</v>
      </c>
      <c r="B89" s="17">
        <f>B87</f>
        <v>906</v>
      </c>
      <c r="C89" s="18" t="s">
        <v>6</v>
      </c>
      <c r="D89" s="18" t="s">
        <v>35</v>
      </c>
      <c r="E89" s="22" t="s">
        <v>111</v>
      </c>
      <c r="F89" s="18"/>
      <c r="G89" s="19"/>
      <c r="H89" s="19"/>
      <c r="I89" s="20"/>
      <c r="J89" s="20">
        <f t="shared" si="16"/>
        <v>2465</v>
      </c>
      <c r="K89" s="20">
        <f t="shared" si="16"/>
        <v>2503</v>
      </c>
    </row>
    <row r="90" spans="1:11" ht="39" customHeight="1">
      <c r="A90" s="16" t="s">
        <v>21</v>
      </c>
      <c r="B90" s="17">
        <f>B88</f>
        <v>906</v>
      </c>
      <c r="C90" s="18" t="s">
        <v>6</v>
      </c>
      <c r="D90" s="18" t="s">
        <v>35</v>
      </c>
      <c r="E90" s="22" t="s">
        <v>111</v>
      </c>
      <c r="F90" s="18" t="s">
        <v>22</v>
      </c>
      <c r="G90" s="19"/>
      <c r="H90" s="19"/>
      <c r="I90" s="20"/>
      <c r="J90" s="20">
        <f t="shared" si="16"/>
        <v>2465</v>
      </c>
      <c r="K90" s="20">
        <f t="shared" si="16"/>
        <v>2503</v>
      </c>
    </row>
    <row r="91" spans="1:11" ht="49.5" customHeight="1">
      <c r="A91" s="16" t="s">
        <v>57</v>
      </c>
      <c r="B91" s="17">
        <f>B89</f>
        <v>906</v>
      </c>
      <c r="C91" s="18" t="s">
        <v>6</v>
      </c>
      <c r="D91" s="18" t="s">
        <v>35</v>
      </c>
      <c r="E91" s="22" t="s">
        <v>111</v>
      </c>
      <c r="F91" s="18" t="s">
        <v>56</v>
      </c>
      <c r="G91" s="19"/>
      <c r="H91" s="19"/>
      <c r="I91" s="20"/>
      <c r="J91" s="20">
        <v>2465</v>
      </c>
      <c r="K91" s="20">
        <v>2503</v>
      </c>
    </row>
    <row r="92" spans="1:11" ht="39" customHeight="1">
      <c r="A92" s="16" t="s">
        <v>75</v>
      </c>
      <c r="B92" s="17">
        <f>B77</f>
        <v>906</v>
      </c>
      <c r="C92" s="18" t="s">
        <v>6</v>
      </c>
      <c r="D92" s="18" t="s">
        <v>35</v>
      </c>
      <c r="E92" s="22" t="s">
        <v>112</v>
      </c>
      <c r="F92" s="18"/>
      <c r="G92" s="19"/>
      <c r="H92" s="19"/>
      <c r="I92" s="20"/>
      <c r="J92" s="52">
        <f>J93</f>
        <v>45561</v>
      </c>
      <c r="K92" s="52">
        <f>K93</f>
        <v>46263</v>
      </c>
    </row>
    <row r="93" spans="1:11" ht="49.5" customHeight="1">
      <c r="A93" s="16" t="s">
        <v>41</v>
      </c>
      <c r="B93" s="17">
        <f>B92</f>
        <v>906</v>
      </c>
      <c r="C93" s="18" t="s">
        <v>6</v>
      </c>
      <c r="D93" s="18" t="s">
        <v>35</v>
      </c>
      <c r="E93" s="22" t="s">
        <v>113</v>
      </c>
      <c r="F93" s="18"/>
      <c r="G93" s="19"/>
      <c r="H93" s="19"/>
      <c r="I93" s="20"/>
      <c r="J93" s="20">
        <f>J94+J96+J98</f>
        <v>45561</v>
      </c>
      <c r="K93" s="20">
        <f>K94+K96+K98</f>
        <v>46263</v>
      </c>
    </row>
    <row r="94" spans="1:11" ht="49.5" customHeight="1">
      <c r="A94" s="16" t="s">
        <v>12</v>
      </c>
      <c r="B94" s="17">
        <f>B93</f>
        <v>906</v>
      </c>
      <c r="C94" s="18" t="s">
        <v>6</v>
      </c>
      <c r="D94" s="18" t="s">
        <v>35</v>
      </c>
      <c r="E94" s="22" t="s">
        <v>113</v>
      </c>
      <c r="F94" s="18" t="s">
        <v>13</v>
      </c>
      <c r="G94" s="19"/>
      <c r="H94" s="19"/>
      <c r="I94" s="20"/>
      <c r="J94" s="20">
        <f>J95</f>
        <v>40173</v>
      </c>
      <c r="K94" s="20">
        <f>K95</f>
        <v>40791</v>
      </c>
    </row>
    <row r="95" spans="1:11" ht="36.75" customHeight="1">
      <c r="A95" s="16" t="s">
        <v>49</v>
      </c>
      <c r="B95" s="17">
        <f>B94</f>
        <v>906</v>
      </c>
      <c r="C95" s="18" t="s">
        <v>6</v>
      </c>
      <c r="D95" s="18" t="s">
        <v>35</v>
      </c>
      <c r="E95" s="22" t="s">
        <v>113</v>
      </c>
      <c r="F95" s="18" t="s">
        <v>55</v>
      </c>
      <c r="G95" s="19"/>
      <c r="H95" s="19"/>
      <c r="I95" s="20"/>
      <c r="J95" s="20">
        <v>40173</v>
      </c>
      <c r="K95" s="20">
        <v>40791</v>
      </c>
    </row>
    <row r="96" spans="1:11" ht="36" customHeight="1">
      <c r="A96" s="16" t="s">
        <v>9</v>
      </c>
      <c r="B96" s="17">
        <f>B94</f>
        <v>906</v>
      </c>
      <c r="C96" s="18" t="s">
        <v>6</v>
      </c>
      <c r="D96" s="18" t="s">
        <v>35</v>
      </c>
      <c r="E96" s="22" t="s">
        <v>113</v>
      </c>
      <c r="F96" s="18" t="s">
        <v>8</v>
      </c>
      <c r="G96" s="19"/>
      <c r="H96" s="19"/>
      <c r="I96" s="20"/>
      <c r="J96" s="20">
        <f>J97</f>
        <v>5129</v>
      </c>
      <c r="K96" s="20">
        <f>K97</f>
        <v>5207</v>
      </c>
    </row>
    <row r="97" spans="1:11" ht="49.5" customHeight="1">
      <c r="A97" s="16" t="s">
        <v>48</v>
      </c>
      <c r="B97" s="17">
        <f>B95</f>
        <v>906</v>
      </c>
      <c r="C97" s="18" t="s">
        <v>6</v>
      </c>
      <c r="D97" s="18" t="s">
        <v>35</v>
      </c>
      <c r="E97" s="22" t="s">
        <v>113</v>
      </c>
      <c r="F97" s="18" t="s">
        <v>53</v>
      </c>
      <c r="G97" s="19"/>
      <c r="H97" s="19"/>
      <c r="I97" s="20"/>
      <c r="J97" s="20">
        <v>5129</v>
      </c>
      <c r="K97" s="20">
        <v>5207</v>
      </c>
    </row>
    <row r="98" spans="1:11" ht="21.75" customHeight="1">
      <c r="A98" s="16" t="s">
        <v>10</v>
      </c>
      <c r="B98" s="17">
        <f>B96</f>
        <v>906</v>
      </c>
      <c r="C98" s="18" t="s">
        <v>6</v>
      </c>
      <c r="D98" s="18" t="s">
        <v>35</v>
      </c>
      <c r="E98" s="22" t="s">
        <v>113</v>
      </c>
      <c r="F98" s="18" t="s">
        <v>11</v>
      </c>
      <c r="G98" s="19"/>
      <c r="H98" s="19"/>
      <c r="I98" s="20"/>
      <c r="J98" s="20">
        <f>J99</f>
        <v>259</v>
      </c>
      <c r="K98" s="20">
        <f>K99</f>
        <v>265</v>
      </c>
    </row>
    <row r="99" spans="1:11" ht="18.75" customHeight="1">
      <c r="A99" s="21" t="s">
        <v>51</v>
      </c>
      <c r="B99" s="17">
        <f>B97</f>
        <v>906</v>
      </c>
      <c r="C99" s="18" t="s">
        <v>6</v>
      </c>
      <c r="D99" s="18" t="s">
        <v>35</v>
      </c>
      <c r="E99" s="22" t="s">
        <v>113</v>
      </c>
      <c r="F99" s="18" t="s">
        <v>52</v>
      </c>
      <c r="G99" s="19"/>
      <c r="H99" s="19"/>
      <c r="I99" s="20"/>
      <c r="J99" s="20">
        <v>259</v>
      </c>
      <c r="K99" s="20">
        <v>265</v>
      </c>
    </row>
    <row r="100" spans="1:11" ht="57.75" customHeight="1">
      <c r="A100" s="12" t="s">
        <v>42</v>
      </c>
      <c r="B100" s="13">
        <v>906</v>
      </c>
      <c r="C100" s="14" t="s">
        <v>43</v>
      </c>
      <c r="D100" s="14" t="s">
        <v>44</v>
      </c>
      <c r="E100" s="15"/>
      <c r="F100" s="14"/>
      <c r="G100" s="29">
        <f>G110+G101</f>
        <v>3050</v>
      </c>
      <c r="H100" s="29">
        <f>H110+H101</f>
        <v>3150</v>
      </c>
      <c r="I100" s="24">
        <f>I110+I101</f>
        <v>2840</v>
      </c>
      <c r="J100" s="24">
        <f>J110+J101+J115</f>
        <v>3065</v>
      </c>
      <c r="K100" s="24">
        <f>K110+K101+K115</f>
        <v>3113</v>
      </c>
    </row>
    <row r="101" spans="1:11" ht="99">
      <c r="A101" s="16" t="s">
        <v>67</v>
      </c>
      <c r="B101" s="17">
        <v>906</v>
      </c>
      <c r="C101" s="18" t="s">
        <v>43</v>
      </c>
      <c r="D101" s="18" t="s">
        <v>44</v>
      </c>
      <c r="E101" s="22" t="s">
        <v>63</v>
      </c>
      <c r="F101" s="18"/>
      <c r="G101" s="19">
        <f>G102+G106</f>
        <v>3050</v>
      </c>
      <c r="H101" s="19">
        <f>H102+H106</f>
        <v>3050</v>
      </c>
      <c r="I101" s="20">
        <f>I102+I106</f>
        <v>2740</v>
      </c>
      <c r="J101" s="20">
        <f>J102+J106</f>
        <v>2968</v>
      </c>
      <c r="K101" s="20">
        <f>K102+K106</f>
        <v>3014</v>
      </c>
    </row>
    <row r="102" spans="1:11" ht="33">
      <c r="A102" s="16" t="s">
        <v>74</v>
      </c>
      <c r="B102" s="17">
        <v>906</v>
      </c>
      <c r="C102" s="18" t="s">
        <v>43</v>
      </c>
      <c r="D102" s="18" t="s">
        <v>44</v>
      </c>
      <c r="E102" s="22" t="s">
        <v>64</v>
      </c>
      <c r="F102" s="18"/>
      <c r="G102" s="19">
        <f aca="true" t="shared" si="17" ref="G102:H104">G103</f>
        <v>3042</v>
      </c>
      <c r="H102" s="19">
        <f t="shared" si="17"/>
        <v>3042</v>
      </c>
      <c r="I102" s="20">
        <f aca="true" t="shared" si="18" ref="I102:K104">I103</f>
        <v>2738</v>
      </c>
      <c r="J102" s="20">
        <f t="shared" si="18"/>
        <v>2966</v>
      </c>
      <c r="K102" s="20">
        <f t="shared" si="18"/>
        <v>3012</v>
      </c>
    </row>
    <row r="103" spans="1:11" ht="66">
      <c r="A103" s="16" t="s">
        <v>47</v>
      </c>
      <c r="B103" s="17">
        <v>906</v>
      </c>
      <c r="C103" s="18" t="s">
        <v>43</v>
      </c>
      <c r="D103" s="18" t="s">
        <v>44</v>
      </c>
      <c r="E103" s="22" t="s">
        <v>65</v>
      </c>
      <c r="F103" s="18"/>
      <c r="G103" s="19">
        <f t="shared" si="17"/>
        <v>3042</v>
      </c>
      <c r="H103" s="19">
        <f t="shared" si="17"/>
        <v>3042</v>
      </c>
      <c r="I103" s="20">
        <f t="shared" si="18"/>
        <v>2738</v>
      </c>
      <c r="J103" s="20">
        <f t="shared" si="18"/>
        <v>2966</v>
      </c>
      <c r="K103" s="20">
        <f t="shared" si="18"/>
        <v>3012</v>
      </c>
    </row>
    <row r="104" spans="1:11" ht="33">
      <c r="A104" s="16" t="s">
        <v>21</v>
      </c>
      <c r="B104" s="17">
        <v>906</v>
      </c>
      <c r="C104" s="18" t="s">
        <v>43</v>
      </c>
      <c r="D104" s="18" t="s">
        <v>44</v>
      </c>
      <c r="E104" s="22" t="s">
        <v>66</v>
      </c>
      <c r="F104" s="18" t="s">
        <v>22</v>
      </c>
      <c r="G104" s="19">
        <f t="shared" si="17"/>
        <v>3042</v>
      </c>
      <c r="H104" s="19">
        <f t="shared" si="17"/>
        <v>3042</v>
      </c>
      <c r="I104" s="20">
        <f t="shared" si="18"/>
        <v>2738</v>
      </c>
      <c r="J104" s="20">
        <f t="shared" si="18"/>
        <v>2966</v>
      </c>
      <c r="K104" s="20">
        <f t="shared" si="18"/>
        <v>3012</v>
      </c>
    </row>
    <row r="105" spans="1:11" ht="16.5">
      <c r="A105" s="16" t="s">
        <v>50</v>
      </c>
      <c r="B105" s="17">
        <v>906</v>
      </c>
      <c r="C105" s="18" t="s">
        <v>43</v>
      </c>
      <c r="D105" s="18" t="s">
        <v>44</v>
      </c>
      <c r="E105" s="22" t="s">
        <v>66</v>
      </c>
      <c r="F105" s="18" t="s">
        <v>54</v>
      </c>
      <c r="G105" s="19">
        <v>3042</v>
      </c>
      <c r="H105" s="19">
        <v>3042</v>
      </c>
      <c r="I105" s="19">
        <f>3042-304</f>
        <v>2738</v>
      </c>
      <c r="J105" s="20">
        <v>2966</v>
      </c>
      <c r="K105" s="20">
        <v>3012</v>
      </c>
    </row>
    <row r="106" spans="1:11" ht="23.25" customHeight="1">
      <c r="A106" s="16" t="s">
        <v>7</v>
      </c>
      <c r="B106" s="17">
        <f>B105</f>
        <v>906</v>
      </c>
      <c r="C106" s="18" t="s">
        <v>43</v>
      </c>
      <c r="D106" s="18" t="s">
        <v>44</v>
      </c>
      <c r="E106" s="22" t="s">
        <v>72</v>
      </c>
      <c r="F106" s="18"/>
      <c r="G106" s="19">
        <f aca="true" t="shared" si="19" ref="G106:H108">G107</f>
        <v>8</v>
      </c>
      <c r="H106" s="19">
        <f t="shared" si="19"/>
        <v>8</v>
      </c>
      <c r="I106" s="19">
        <f>I107</f>
        <v>2</v>
      </c>
      <c r="J106" s="20">
        <v>2</v>
      </c>
      <c r="K106" s="20">
        <f>K107</f>
        <v>2</v>
      </c>
    </row>
    <row r="107" spans="1:11" ht="49.5">
      <c r="A107" s="16" t="s">
        <v>45</v>
      </c>
      <c r="B107" s="17">
        <f>B106</f>
        <v>906</v>
      </c>
      <c r="C107" s="18" t="s">
        <v>43</v>
      </c>
      <c r="D107" s="18" t="s">
        <v>44</v>
      </c>
      <c r="E107" s="22" t="s">
        <v>73</v>
      </c>
      <c r="F107" s="18"/>
      <c r="G107" s="19">
        <f t="shared" si="19"/>
        <v>8</v>
      </c>
      <c r="H107" s="19">
        <f t="shared" si="19"/>
        <v>8</v>
      </c>
      <c r="I107" s="19">
        <f>I108</f>
        <v>2</v>
      </c>
      <c r="J107" s="20">
        <v>2</v>
      </c>
      <c r="K107" s="20">
        <f>K108</f>
        <v>2</v>
      </c>
    </row>
    <row r="108" spans="1:11" ht="33">
      <c r="A108" s="16" t="s">
        <v>21</v>
      </c>
      <c r="B108" s="17">
        <f>B107</f>
        <v>906</v>
      </c>
      <c r="C108" s="18" t="s">
        <v>43</v>
      </c>
      <c r="D108" s="18" t="s">
        <v>44</v>
      </c>
      <c r="E108" s="22" t="s">
        <v>73</v>
      </c>
      <c r="F108" s="20">
        <v>600</v>
      </c>
      <c r="G108" s="19">
        <f t="shared" si="19"/>
        <v>8</v>
      </c>
      <c r="H108" s="19">
        <f t="shared" si="19"/>
        <v>8</v>
      </c>
      <c r="I108" s="20">
        <f>I109</f>
        <v>2</v>
      </c>
      <c r="J108" s="20">
        <v>2</v>
      </c>
      <c r="K108" s="20">
        <f>K109</f>
        <v>2</v>
      </c>
    </row>
    <row r="109" spans="1:11" ht="16.5">
      <c r="A109" s="21" t="s">
        <v>50</v>
      </c>
      <c r="B109" s="17">
        <f>B108</f>
        <v>906</v>
      </c>
      <c r="C109" s="18" t="s">
        <v>43</v>
      </c>
      <c r="D109" s="18" t="s">
        <v>44</v>
      </c>
      <c r="E109" s="22" t="s">
        <v>73</v>
      </c>
      <c r="F109" s="18" t="s">
        <v>54</v>
      </c>
      <c r="G109" s="19">
        <v>8</v>
      </c>
      <c r="H109" s="19">
        <v>8</v>
      </c>
      <c r="I109" s="19">
        <v>2</v>
      </c>
      <c r="J109" s="20">
        <v>2</v>
      </c>
      <c r="K109" s="20">
        <v>2</v>
      </c>
    </row>
    <row r="110" spans="1:11" s="53" customFormat="1" ht="66">
      <c r="A110" s="48" t="s">
        <v>18</v>
      </c>
      <c r="B110" s="49">
        <v>906</v>
      </c>
      <c r="C110" s="50" t="s">
        <v>43</v>
      </c>
      <c r="D110" s="50" t="s">
        <v>44</v>
      </c>
      <c r="E110" s="51" t="s">
        <v>19</v>
      </c>
      <c r="F110" s="50"/>
      <c r="G110" s="29">
        <f aca="true" t="shared" si="20" ref="G110:H113">G111</f>
        <v>0</v>
      </c>
      <c r="H110" s="29">
        <f t="shared" si="20"/>
        <v>100</v>
      </c>
      <c r="I110" s="52">
        <f>I111</f>
        <v>100</v>
      </c>
      <c r="J110" s="52"/>
      <c r="K110" s="52"/>
    </row>
    <row r="111" spans="1:11" ht="16.5">
      <c r="A111" s="16" t="s">
        <v>7</v>
      </c>
      <c r="B111" s="17">
        <f>B110</f>
        <v>906</v>
      </c>
      <c r="C111" s="18" t="s">
        <v>43</v>
      </c>
      <c r="D111" s="18" t="s">
        <v>44</v>
      </c>
      <c r="E111" s="22" t="s">
        <v>20</v>
      </c>
      <c r="F111" s="18"/>
      <c r="G111" s="19">
        <f t="shared" si="20"/>
        <v>0</v>
      </c>
      <c r="H111" s="19">
        <f t="shared" si="20"/>
        <v>100</v>
      </c>
      <c r="I111" s="20">
        <f>I112</f>
        <v>100</v>
      </c>
      <c r="J111" s="20"/>
      <c r="K111" s="20"/>
    </row>
    <row r="112" spans="1:11" ht="49.5">
      <c r="A112" s="16" t="s">
        <v>45</v>
      </c>
      <c r="B112" s="17">
        <f>B111</f>
        <v>906</v>
      </c>
      <c r="C112" s="18" t="s">
        <v>43</v>
      </c>
      <c r="D112" s="18" t="s">
        <v>44</v>
      </c>
      <c r="E112" s="22" t="s">
        <v>46</v>
      </c>
      <c r="F112" s="18"/>
      <c r="G112" s="19">
        <f t="shared" si="20"/>
        <v>0</v>
      </c>
      <c r="H112" s="19">
        <f t="shared" si="20"/>
        <v>100</v>
      </c>
      <c r="I112" s="20">
        <f>I113</f>
        <v>100</v>
      </c>
      <c r="J112" s="20"/>
      <c r="K112" s="20"/>
    </row>
    <row r="113" spans="1:11" ht="33">
      <c r="A113" s="16" t="s">
        <v>21</v>
      </c>
      <c r="B113" s="17">
        <f>B112</f>
        <v>906</v>
      </c>
      <c r="C113" s="18" t="s">
        <v>43</v>
      </c>
      <c r="D113" s="18" t="s">
        <v>44</v>
      </c>
      <c r="E113" s="22" t="s">
        <v>46</v>
      </c>
      <c r="F113" s="18" t="s">
        <v>22</v>
      </c>
      <c r="G113" s="19">
        <f t="shared" si="20"/>
        <v>0</v>
      </c>
      <c r="H113" s="19">
        <f t="shared" si="20"/>
        <v>100</v>
      </c>
      <c r="I113" s="19">
        <f>I114</f>
        <v>100</v>
      </c>
      <c r="J113" s="20"/>
      <c r="K113" s="20"/>
    </row>
    <row r="114" spans="1:11" ht="16.5">
      <c r="A114" s="21" t="s">
        <v>50</v>
      </c>
      <c r="B114" s="17">
        <f>B113</f>
        <v>906</v>
      </c>
      <c r="C114" s="18" t="s">
        <v>43</v>
      </c>
      <c r="D114" s="18" t="s">
        <v>44</v>
      </c>
      <c r="E114" s="22" t="s">
        <v>46</v>
      </c>
      <c r="F114" s="18" t="s">
        <v>54</v>
      </c>
      <c r="G114" s="19">
        <v>0</v>
      </c>
      <c r="H114" s="19">
        <v>100</v>
      </c>
      <c r="I114" s="19">
        <v>100</v>
      </c>
      <c r="J114" s="20"/>
      <c r="K114" s="20"/>
    </row>
    <row r="115" spans="1:11" ht="16.5">
      <c r="A115" s="48" t="s">
        <v>91</v>
      </c>
      <c r="B115" s="49">
        <v>906</v>
      </c>
      <c r="C115" s="50" t="s">
        <v>43</v>
      </c>
      <c r="D115" s="50" t="s">
        <v>44</v>
      </c>
      <c r="E115" s="51" t="s">
        <v>92</v>
      </c>
      <c r="F115" s="18"/>
      <c r="G115" s="56"/>
      <c r="H115" s="56"/>
      <c r="I115" s="57"/>
      <c r="J115" s="58">
        <f aca="true" t="shared" si="21" ref="J115:K118">J116</f>
        <v>97</v>
      </c>
      <c r="K115" s="58">
        <f t="shared" si="21"/>
        <v>99</v>
      </c>
    </row>
    <row r="116" spans="1:11" ht="16.5">
      <c r="A116" s="16" t="s">
        <v>7</v>
      </c>
      <c r="B116" s="17">
        <v>906</v>
      </c>
      <c r="C116" s="18" t="s">
        <v>43</v>
      </c>
      <c r="D116" s="18" t="s">
        <v>44</v>
      </c>
      <c r="E116" s="22" t="s">
        <v>108</v>
      </c>
      <c r="F116" s="18"/>
      <c r="G116" s="56"/>
      <c r="H116" s="56"/>
      <c r="I116" s="57"/>
      <c r="J116" s="55">
        <f t="shared" si="21"/>
        <v>97</v>
      </c>
      <c r="K116" s="55">
        <f t="shared" si="21"/>
        <v>99</v>
      </c>
    </row>
    <row r="117" spans="1:11" ht="49.5">
      <c r="A117" s="16" t="s">
        <v>45</v>
      </c>
      <c r="B117" s="17">
        <f>B116</f>
        <v>906</v>
      </c>
      <c r="C117" s="18" t="s">
        <v>43</v>
      </c>
      <c r="D117" s="18" t="s">
        <v>44</v>
      </c>
      <c r="E117" s="22" t="s">
        <v>114</v>
      </c>
      <c r="F117" s="18"/>
      <c r="G117" s="56"/>
      <c r="H117" s="56"/>
      <c r="I117" s="57"/>
      <c r="J117" s="55">
        <f t="shared" si="21"/>
        <v>97</v>
      </c>
      <c r="K117" s="55">
        <f t="shared" si="21"/>
        <v>99</v>
      </c>
    </row>
    <row r="118" spans="1:11" ht="33">
      <c r="A118" s="16" t="s">
        <v>21</v>
      </c>
      <c r="B118" s="17">
        <f>B117</f>
        <v>906</v>
      </c>
      <c r="C118" s="18" t="s">
        <v>43</v>
      </c>
      <c r="D118" s="18" t="s">
        <v>44</v>
      </c>
      <c r="E118" s="22" t="s">
        <v>114</v>
      </c>
      <c r="F118" s="18" t="s">
        <v>22</v>
      </c>
      <c r="G118" s="56"/>
      <c r="H118" s="56"/>
      <c r="I118" s="57"/>
      <c r="J118" s="55">
        <f t="shared" si="21"/>
        <v>97</v>
      </c>
      <c r="K118" s="55">
        <f t="shared" si="21"/>
        <v>99</v>
      </c>
    </row>
    <row r="119" spans="1:11" ht="16.5">
      <c r="A119" s="21" t="s">
        <v>50</v>
      </c>
      <c r="B119" s="17">
        <f>B118</f>
        <v>906</v>
      </c>
      <c r="C119" s="18" t="s">
        <v>43</v>
      </c>
      <c r="D119" s="18" t="s">
        <v>44</v>
      </c>
      <c r="E119" s="22" t="s">
        <v>114</v>
      </c>
      <c r="F119" s="18" t="s">
        <v>54</v>
      </c>
      <c r="G119" s="56"/>
      <c r="H119" s="56"/>
      <c r="I119" s="57"/>
      <c r="J119" s="20">
        <v>97</v>
      </c>
      <c r="K119" s="20">
        <v>99</v>
      </c>
    </row>
  </sheetData>
  <sheetProtection/>
  <autoFilter ref="A10:F114"/>
  <mergeCells count="15">
    <mergeCell ref="J11:J12"/>
    <mergeCell ref="D11:D12"/>
    <mergeCell ref="F11:F12"/>
    <mergeCell ref="G11:G12"/>
    <mergeCell ref="A3:J3"/>
    <mergeCell ref="K11:K12"/>
    <mergeCell ref="A2:J2"/>
    <mergeCell ref="A1:J1"/>
    <mergeCell ref="A6:J8"/>
    <mergeCell ref="C11:C12"/>
    <mergeCell ref="B11:B12"/>
    <mergeCell ref="A10:A12"/>
    <mergeCell ref="E11:E12"/>
    <mergeCell ref="H11:H12"/>
    <mergeCell ref="I11:I12"/>
  </mergeCells>
  <printOptions/>
  <pageMargins left="1.0236220472440944" right="0.31496062992125984" top="0.8267716535433072" bottom="0.35433070866141736" header="0.5118110236220472" footer="0.3937007874015748"/>
  <pageSetup fitToHeight="0" fitToWidth="0" horizontalDpi="600" verticalDpi="600" orientation="portrait" paperSize="9" scale="37" r:id="rId1"/>
  <headerFooter scaleWithDoc="0" alignWithMargins="0">
    <oddHeader>&amp;C&amp;P</oddHead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test</cp:lastModifiedBy>
  <cp:lastPrinted>2015-09-14T12:11:51Z</cp:lastPrinted>
  <dcterms:created xsi:type="dcterms:W3CDTF">2007-01-25T06:11:58Z</dcterms:created>
  <dcterms:modified xsi:type="dcterms:W3CDTF">2015-09-30T11:02:17Z</dcterms:modified>
  <cp:category/>
  <cp:version/>
  <cp:contentType/>
  <cp:contentStatus/>
</cp:coreProperties>
</file>