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0-2012" sheetId="1" r:id="rId1"/>
  </sheets>
  <definedNames>
    <definedName name="_xlnm.Print_Titles" localSheetId="0">'2010-2012'!$4:$5</definedName>
    <definedName name="_xlnm.Print_Area" localSheetId="0">'2010-2012'!$A$1:$I$297</definedName>
  </definedNames>
  <calcPr fullCalcOnLoad="1"/>
</workbook>
</file>

<file path=xl/comments1.xml><?xml version="1.0" encoding="utf-8"?>
<comments xmlns="http://schemas.openxmlformats.org/spreadsheetml/2006/main">
  <authors>
    <author>User</author>
  </authors>
  <commentList>
    <comment ref="B291"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<sst xmlns="http://schemas.openxmlformats.org/spreadsheetml/2006/main" count="925" uniqueCount="487">
  <si>
    <t>Создание инвестиционной привлекательности территорий, обеспечение благоприятной среды обитания</t>
  </si>
  <si>
    <t>Разработка документации территориального планирования</t>
  </si>
  <si>
    <t>доля лиц из числа детей-сирот, детей, оставшихся без попечения родителей, обеспеченных жильем , от общего количества лиц данной категории, имеющих право на внеочередное получение жилья</t>
  </si>
  <si>
    <t>Проведение работ по анализу качества подземных вод и поверхностных вод (шлюзовой канал); ликвидация техногенного загрязнения нефтепродуктами акватории Саратовского водохранилища и прилегающей береговой полосы судоходного канала, расположенного в районе п. Федоровка Комсомольского района</t>
  </si>
  <si>
    <t xml:space="preserve">Департамент градостроительной деятельности                                          </t>
  </si>
  <si>
    <t>га</t>
  </si>
  <si>
    <t xml:space="preserve">Задача       </t>
  </si>
  <si>
    <t xml:space="preserve">Задача          </t>
  </si>
  <si>
    <t xml:space="preserve">Задача         </t>
  </si>
  <si>
    <t xml:space="preserve">Задача     </t>
  </si>
  <si>
    <t xml:space="preserve">Задача           </t>
  </si>
  <si>
    <t>Повышение уровня благоустройства и эффективности использования коммунальных ресурсов (водоотведение) в многоквартирных домах, в первую очередь путем своевременного проведения реконструкции, модернизации и капитальных ремонтов многоквартирных домов</t>
  </si>
  <si>
    <t>Повышение уровня благоустройства и эффективности использования коммунальных ресурсов (холодной и горячей воды) в многоквартирных домах, в первую очередь путем своевременного проведения реконструкции, модернизации и капитальных ремонтов многоквартирных домов</t>
  </si>
  <si>
    <t>Повышение уровня благоустройства и эффективности использования коммунальных ресурсов (электрической энергии, тепловой энергии, холодной и горячей воды) в многоквартирных домах, в первую очередь путем своевременного проведения реконструкции, модернизации и капитальных ремонтов многоквартирных домов</t>
  </si>
  <si>
    <t xml:space="preserve">Строительство и реконструкция (модернизация)  объектов жилищного назначения </t>
  </si>
  <si>
    <t>Велостудент! Создание условий для использования альтернативного транспорта для студентов высших и среднеспециальных учебных заведений городского округа Тольятти</t>
  </si>
  <si>
    <t xml:space="preserve">Департамент градостроительной деятельности                                                       </t>
  </si>
  <si>
    <t>Общая площадь жилых помещений, приходящаяся в среднем на одного жителя</t>
  </si>
  <si>
    <t>кв.м/чел.</t>
  </si>
  <si>
    <t>Увеличение показателей развития жилищного фонда</t>
  </si>
  <si>
    <t xml:space="preserve"> Повышение уровня жилой обеспеченности населения</t>
  </si>
  <si>
    <t xml:space="preserve">Департамент градостроительной деятельности                    </t>
  </si>
  <si>
    <t>Площадь жилищного фонда</t>
  </si>
  <si>
    <t>тыс. кв.м</t>
  </si>
  <si>
    <t>Молодежная политика</t>
  </si>
  <si>
    <t>Создание условий для развития и реализации потенциала молодежи в интересах города, региона и государства, создание новых рабочих мест</t>
  </si>
  <si>
    <t>33/ 9</t>
  </si>
  <si>
    <t xml:space="preserve">Увеличить вовлеченность молодежи в социальную практику </t>
  </si>
  <si>
    <t>Организация вовлечения молодежи в социальную практику, в т.ч. развитие добровольческого движения и трудоустройство молодежи</t>
  </si>
  <si>
    <t>Комитет по делам молодежи</t>
  </si>
  <si>
    <t xml:space="preserve">Создание предприятия для трудоустройства и социальной реабилитации подростков «группы риска»  «Печоринъ» </t>
  </si>
  <si>
    <t>Количество молодых людей, регулярно использующих велосипед в качестве транспорта</t>
  </si>
  <si>
    <t>Формирование системы поддержки инициативной и талантливой молодежи</t>
  </si>
  <si>
    <t xml:space="preserve">Организация и осуществление мероприятий по содействию интеллектуальному развитию и творческой самореализации молодежи </t>
  </si>
  <si>
    <t>Количество услуг, оказанных жителям</t>
  </si>
  <si>
    <t>Обеспечение эффективной социализации молодежи, находящейся в трудной жизненной ситуации</t>
  </si>
  <si>
    <t>Развитие улично-дорожной сети Самарской области</t>
  </si>
  <si>
    <t xml:space="preserve"> Увеличение пропускной способности и приведение в нормативное состояние дорог общего пользования Самарской области за счет строительства новых, реконструкции, ремонта и содержания автомобильных дорог регионального и межмуниципального значения</t>
  </si>
  <si>
    <t>Реконструкция и строительство автомобильных дорог и инженерно-мостовых сооружений</t>
  </si>
  <si>
    <t>Министерство транспорта, связи и автомобильных дорог Самарской области</t>
  </si>
  <si>
    <t>Развитие и модернизация информационно-телекоммуникационной инфраструктуры; обеспечение информационной безопасности</t>
  </si>
  <si>
    <t>Создание комфортных условий для развития 
 местных производителей и поставщиков услуг в области ИКТ, как одного из базовых секторов экономики городского округа Тольятти</t>
  </si>
  <si>
    <t>6834 т.,         50 чел.</t>
  </si>
  <si>
    <t xml:space="preserve">Ремонт и содержание автомобильных дорог регионального и межмуниципального значения и инженерно-мостовых сооружений </t>
  </si>
  <si>
    <t>Увеличение площади приведенных в нормативное состояние дорог общего пользования за счет проведенного ремонта и содержания автомобильных дорог регионального и межмуниципального значения и инженерно-мостовых сооружений</t>
  </si>
  <si>
    <t>Мероприятия по повышению качества производимых для потребителей товаров (оказываемых услуг), улучшению экологической ситуации</t>
  </si>
  <si>
    <t xml:space="preserve">Увеличение пропускной способности системы водоотведения и очистки сточных вод </t>
  </si>
  <si>
    <t>Организация и осуществление мероприятий по профилактике асоциальных явлений в молодежной среде, здоровому образу жизни, работе телефона доверия</t>
  </si>
  <si>
    <t>Социальная поддержка населения</t>
  </si>
  <si>
    <t>Совершенствование механизмов предоставления государственных и муниципальных  услуг населению городского округа Тольятти</t>
  </si>
  <si>
    <t xml:space="preserve">Целевые индикаторы                       </t>
  </si>
  <si>
    <t>Оптимизация предоставления государственных и муниципальных услуг в режиме «одного окна» через многофункциональные центры (МФЦ)</t>
  </si>
  <si>
    <t>Структурные подразделения мэрии</t>
  </si>
  <si>
    <t>Строительство продолжения ул.Коммунистической в восточном направлении с безостановочном пересечением федеральной железной дороги до трассы М-5</t>
  </si>
  <si>
    <t>Строительство транспортной развязки на пересечении обводной автодороги и Южного шоссе</t>
  </si>
  <si>
    <t>Создание многофункционального центра оказания государственных и муниципальных услуг</t>
  </si>
  <si>
    <t>Создание  специализированного центра приема и обработки информации</t>
  </si>
  <si>
    <t xml:space="preserve">Разработка проекта планировки застроенной территории, ограниченной пр.Степана Разина, ул. Спортивной, Маршала Жукова, бул. Приморский (квартал 11А) </t>
  </si>
  <si>
    <t xml:space="preserve">Разработка проекта планировки территории микрорайона «Калина» </t>
  </si>
  <si>
    <t xml:space="preserve">Разработка проекта планировки территории Прибрежного парка и Набережной </t>
  </si>
  <si>
    <t>Разработка проекта планировки территории микрорайона «Прибрежный»,юго-восточнее мкр. Жигулёвское море, мкр Северный Комсомольского района</t>
  </si>
  <si>
    <t>Разработка проектов планировки территорий  ЗАО «Нива»</t>
  </si>
  <si>
    <t>Разработка проектов планировок кварталов 14А, 14Б, 17А</t>
  </si>
  <si>
    <t>Разработка проекта планировки западнее Московского проспекта — первая и вторая очереди строительства в соответствии с Генеральным планом</t>
  </si>
  <si>
    <t xml:space="preserve">Реконструкция (модернизация)  существующего жилищного фонда в кварталах №№47 (частично), 61, 89-55, 96 Центрального района </t>
  </si>
  <si>
    <t xml:space="preserve">- создание интеллектуальной системы региональной безопасности «Безопасный город»;
- обеспечение безопасности граждан, проживающих на территории городского округа Тольятти
</t>
  </si>
  <si>
    <t xml:space="preserve">                     Целевые индикаторы программных мероприятий                   Приложение №3</t>
  </si>
  <si>
    <t xml:space="preserve">Создание отдельного сборочного производства новых троллейбусов на основе готовых заводских кузовов на базе МП ТТУ </t>
  </si>
  <si>
    <t>Количество услуг, предоставляемых через МФЦ</t>
  </si>
  <si>
    <t>шт.</t>
  </si>
  <si>
    <t>Доля населения, имеющего доступ к предоставлению услуг на базе МФЦ</t>
  </si>
  <si>
    <t>Улучшение качества жизни инвалидов</t>
  </si>
  <si>
    <t>Обеспечение беспрепятственного доступа инвалидов к объектам социальной инфраструктуры</t>
  </si>
  <si>
    <t>Департамент социальной поддержки населения</t>
  </si>
  <si>
    <t>Количество транспортных услуг, оказанных инвалидам с использованием "социального такси"</t>
  </si>
  <si>
    <t>Создание условий для социальной интеграции инвалидов в общество</t>
  </si>
  <si>
    <t xml:space="preserve"> Поддержка общественных организаций инвалидов в целях создания дополнительных рабочих мест</t>
  </si>
  <si>
    <t>количество созданных рабочих мест для инвалидов</t>
  </si>
  <si>
    <t>Жилищно-коммунальная политика</t>
  </si>
  <si>
    <t>Количество многоквартирных домов с физическим износом от 30% до 57%</t>
  </si>
  <si>
    <t>Кол-во домов</t>
  </si>
  <si>
    <t>Количество многоквартирных домов, требующих капитального ремонта</t>
  </si>
  <si>
    <t>Обеспечение условий для повышения доступности качественного образования в городском округе Тольятти сообразно стратегии развития города</t>
  </si>
  <si>
    <t>Доля многоквартирных домов, полностью оборудованных общедомовыми приборами учета</t>
  </si>
  <si>
    <t>-</t>
  </si>
  <si>
    <t>Доля многоквартирных домов, подключенных к муниципальной информационной системе учета и управления потребления коммунальных ресурсов</t>
  </si>
  <si>
    <t>Мероприятия по повышению качества производимых для потребителей товаров(оказываемых услуг), улучшению экологической ситуации</t>
  </si>
  <si>
    <t xml:space="preserve">Предприятия отрасли </t>
  </si>
  <si>
    <t xml:space="preserve">Увеличение мощности системы водоснабжения </t>
  </si>
  <si>
    <t>Увеличение роста количества туристов, посетивших городской округ Тольятти</t>
  </si>
  <si>
    <t>Мероприятия по повышению качества производимых для потребителей товаров(оказываемых услуг), улучшению экологической ситуации и по подключению объектов капитального строительства к системам водоснабжения</t>
  </si>
  <si>
    <t>Реконструкция, капитальный ремонт и оснащение дошкольных учреждений</t>
  </si>
  <si>
    <t>Социальная поддержка граждан, имеющих детей дошкольного возраста от 3 до 7 лет, не посещающих детские сады по причине отсутствия в них мест</t>
  </si>
  <si>
    <t>Дорожное хозяйство, транспорт и связь</t>
  </si>
  <si>
    <t xml:space="preserve">Развитие улично-дорожной сети городского округа Тольятти </t>
  </si>
  <si>
    <t>Увеличение пропускной способности и приведение в нормативное состояние дорог местного значения городского округа Тольятти за счет строительства новых, реконструкции и капитального ремонта существующих</t>
  </si>
  <si>
    <t>Строительство автомагистрали Н-21 (ул.40 лет Победы) в Автозаводском районе г. Тольятти</t>
  </si>
  <si>
    <t>Департамент дорожного хозяйства, транспорта и связи</t>
  </si>
  <si>
    <t>увеличение протяженности дорог местного значения за счет нового строительства</t>
  </si>
  <si>
    <t>км</t>
  </si>
  <si>
    <t xml:space="preserve"> Строительство автомагистрали Н-2 (дублер Южного шоссе), вдоль 20, 21 квартала Автозаводского района</t>
  </si>
  <si>
    <t>Создание Ресурсного креативного центра новых профессиональных технологий</t>
  </si>
  <si>
    <t>Реализация проекта "Современная школа искусств"</t>
  </si>
  <si>
    <t>Создание новой экспозиции "Наследие Ставрополя - Тольятти"</t>
  </si>
  <si>
    <t>Комплектование книжных фондов муниципальных библиотек</t>
  </si>
  <si>
    <t>Предоставление субсидий из областного бюджета городскому округу Тольятти в целях софинансирования мероприятий на территории Самарской области</t>
  </si>
  <si>
    <t>Строительство дублера Автозаводского шоссе от ул. 50 лет Октября до Южного шоссе</t>
  </si>
  <si>
    <t xml:space="preserve"> Строительство развязки на пересечении Южного, Автозаводского и Хрящевского шоссе</t>
  </si>
  <si>
    <t>на                10 000 населения</t>
  </si>
  <si>
    <t xml:space="preserve"> Строительство надземных и подземных пешеходных переходов на Южном шоссе, в районе ООТ "19 квартал" и "20 квартал"</t>
  </si>
  <si>
    <t>Доля  выпускников, трудоустроенных в первый год после окончания  учреждений профессионального образования</t>
  </si>
  <si>
    <t>63</t>
  </si>
  <si>
    <t>63,5</t>
  </si>
  <si>
    <t>68,5</t>
  </si>
  <si>
    <t>75</t>
  </si>
  <si>
    <t xml:space="preserve">Формирование системы государственно-частного партнерства, адекватной развивающейся инновационной инфраструктуры города </t>
  </si>
  <si>
    <t>Количество работодателей, привлеченных к организации баз практик и содействию трудоустройству выпускников учреждений профессионального образования</t>
  </si>
  <si>
    <t>38</t>
  </si>
  <si>
    <t>40</t>
  </si>
  <si>
    <t>60</t>
  </si>
  <si>
    <t>увеличение площади приведенных в нормативное состояние дорог местного значения за счет проведенной реконструкции и капитального ремонта</t>
  </si>
  <si>
    <t>шт</t>
  </si>
  <si>
    <t>Формирование нормативной правовой базы, обеспечивающей эффективное внедрение и использование ИКТ в городском округе Тольятти</t>
  </si>
  <si>
    <t>Разработка  муниципальных   правовых актов по реформированию системы муниципального управления, в том числе:  Реестра муниципальных услуг городского округа Тольятти и Реестра муниципальных функций городского округа Тольятти, Порядка формирования и ведения Реестра муниципальных услуг городского округа Тольятти, Порядка формирования и ведения Реестра муниципальных функций городского округа Тольятти, Порядка  разработки и утверждения административных регламентов исполнения муниципальных функций и предоставления муниципальных услуг</t>
  </si>
  <si>
    <t>Внедрение в органах мэрии принципов и системы управления по результатам, разработка и внедрение автоматизированной информационной системы для мониторинга показателей эффективности и (или) результативности деятельности мэрии, органов мэрии</t>
  </si>
  <si>
    <t>Организация разработки стандартов муниципальных услуг, предоставляемых органами мэрии и подведомственными учреждениями, а также административных регламентов предоставления муниципальных услуг (исполнения муниципальных функций) в соответствии с утвержденным мэром планом-графиком</t>
  </si>
  <si>
    <t>Обеспечение поддержки и содействие развитию местных производителей и поставщиков услуг в области ИКТ</t>
  </si>
  <si>
    <t>Развитие и модернизация муниципальной компьютерной сети</t>
  </si>
  <si>
    <t>Внедрение в городском округе Тольятти единой системы автоматизации делопроизводства и документооборота</t>
  </si>
  <si>
    <t>Обеспечение возможности получения результатов предоставления услуги в электронном виде на  Едином портале государственных и муниципальных услуг (функций), а также  на «Портале муниципальных услуг и функций городского округа Тольятти», если это не запрещено федеральным законом</t>
  </si>
  <si>
    <t>Проведение мероприятий по оснащению многофункционального центра предоставления государственных и муниципальных услуг (МФЦ) программно-техническими средствами</t>
  </si>
  <si>
    <t xml:space="preserve"> Создание пунктов коллективного доступа к сети Интернет  для обеспечения прав неограниченного круга лиц на доступ к информации о деятельности ОМС городского округа Тольятти</t>
  </si>
  <si>
    <t>Определение перечня муниципальных услуг, подлежащих первоочередному переводу в электронный вид;  разработка сетевого плана-графика перевода муниципальных услуг в электронный вид</t>
  </si>
  <si>
    <t>Создание программно-аппаратного комплекса (в том числе средств визуализации, моделирования, анализа) для повышения эффективности и качества принятия управленческих решений высшими должностными лицами органов местного самоуправления, а также для обеспечения поддержки проведения совещаний, коллегий, конференций, рабочих встреч</t>
  </si>
  <si>
    <t>Создание электронного архива городского округа Тольятти</t>
  </si>
  <si>
    <t>Создание муниципальной информационной системы учета и управления потребления коммунальных ресурсов</t>
  </si>
  <si>
    <t xml:space="preserve"> Проектирование и строительство линий наружного освещения на автодорогах г.о. Тольятти (ул. Северная, дорога через с. Подстепки, дорога через с. Тимофеевка, Хрящевское шоссе, Енисейский проезд, ул. Мичурина, ул. Новозаводская, ул. Ларина, ул. Куйбышева)</t>
  </si>
  <si>
    <t>Строительство автодороги от ул. Громовой до ул. Чайкиной</t>
  </si>
  <si>
    <t xml:space="preserve">Строительство продолжения ул. Новопромышленной от пересечения с Обводным шоссе до ул. Комсомольской </t>
  </si>
  <si>
    <t xml:space="preserve"> Строительство лесной автодороги от Ленинского проспекта до ул. Баныкина с устройством 2-х развязок </t>
  </si>
  <si>
    <t xml:space="preserve"> Реконструкция Южного шоссе на участке от ул. Полякова до ул. Ботанической</t>
  </si>
  <si>
    <t xml:space="preserve">увеличение площади приведенных в нормативное состояние дорог местного значения за счет проведенной реконструкции </t>
  </si>
  <si>
    <t>тыс.м2</t>
  </si>
  <si>
    <t xml:space="preserve"> Реконструкция пересечения автодорог по ул. Полякова и ул. Офицерской с организацией пешеходного движения</t>
  </si>
  <si>
    <t xml:space="preserve"> Реконструкция автодороги в Зоне отдыха (от ул. Спортивной до Комсомольского шоссе)</t>
  </si>
  <si>
    <t>Реконструкция и строительство ул. Офицерской от ул. Ворошилова до развязки с Южным шоссе</t>
  </si>
  <si>
    <t>Реконструкция ул. Лесной на участке от ул. 50 лет Октября до ул. Комсомольской</t>
  </si>
  <si>
    <t xml:space="preserve"> Реконструкция автодороги по ул. Громовой на участке от путепровода до трассы М-5</t>
  </si>
  <si>
    <t xml:space="preserve"> Реконструкция автодороги по ул. Родины от ул. Комсомольской до Комсомольского шоссе</t>
  </si>
  <si>
    <t xml:space="preserve"> Реконструкция автодороги по ул. Комсомольской от ул. Ушакова до ул. Родины</t>
  </si>
  <si>
    <t xml:space="preserve">Капитальный ремонт дорог </t>
  </si>
  <si>
    <t>увеличение площади приведенных в нормативное состояние дорог местного значения за счет проведенного капитального ремонта</t>
  </si>
  <si>
    <t xml:space="preserve">Развития и модернизация транспортного комплекса городского округа Тольятти  </t>
  </si>
  <si>
    <t>Департамент дорожного хозяйства,транспорта и связи  мэрии городского округа Тольятти</t>
  </si>
  <si>
    <t>Охрана окружающей среды</t>
  </si>
  <si>
    <t>увеличение пассажиропотока</t>
  </si>
  <si>
    <t>Организация троллейбусного сообщения Автозаводского и Центрального районов по Лесопарковому шоссе</t>
  </si>
  <si>
    <t>сокращение времени межрайонной перевозки пассажиров</t>
  </si>
  <si>
    <t>мин.</t>
  </si>
  <si>
    <t>13-18</t>
  </si>
  <si>
    <t>обновление подвижного состава за счет выполнения капитально-восстановительного ремонта</t>
  </si>
  <si>
    <t xml:space="preserve">сокращение среднего интервала движения транспортных средств </t>
  </si>
  <si>
    <t xml:space="preserve">мин. </t>
  </si>
  <si>
    <t>15-25</t>
  </si>
  <si>
    <t>9-12</t>
  </si>
  <si>
    <t>Замена оборудования на действующих тяговых подстанциях</t>
  </si>
  <si>
    <t>Ремонт и оснащение образовательных учреждений</t>
  </si>
  <si>
    <t>количество дезактивированных РАО</t>
  </si>
  <si>
    <t>тонн</t>
  </si>
  <si>
    <t>Оценка экологической ситуации, оказываемого влияния на окружающую среду карьера пром. отходов в районе цеха Д-1ООО "Тольяттикаучук" и проведение работ по его ликвидации с последующей рекультивацией земельного участка</t>
  </si>
  <si>
    <t>количество разработанной проектной документации</t>
  </si>
  <si>
    <t>Проведение экологического аудита муниципального образования - городской округ Тольятти</t>
  </si>
  <si>
    <t>Количество районов, по которым будет проведен экологический аудит</t>
  </si>
  <si>
    <t>Доля (%) ОУ, соответствующих современным нормам и требованиям по основным показателям</t>
  </si>
  <si>
    <t>30</t>
  </si>
  <si>
    <t>Реализация проекта "Дети Тольятти"</t>
  </si>
  <si>
    <t>Доля (%) школьников, охваченных системой доп.образования</t>
  </si>
  <si>
    <t>Реализация проекта "Информатизация системы образования"</t>
  </si>
  <si>
    <t xml:space="preserve">Реформирование государственного и муниципального управления </t>
  </si>
  <si>
    <t>Формирование благоприятной среды для развития предпринимательства</t>
  </si>
  <si>
    <t>Расширение доступа субъектов малого и среднего предпринимательства к финансовым ресурсам</t>
  </si>
  <si>
    <t>Создание МАУ "Туристско-информационный центр", создание МАУ "Фестивальный остров"</t>
  </si>
  <si>
    <t xml:space="preserve">число субъектов малого предпринимательства * 10000 чел./ среднегодовая численность населения </t>
  </si>
  <si>
    <t>Управление АиПРИР мэрии городского округа Тольятти</t>
  </si>
  <si>
    <t>Создание автоматизированной информационной системы  «Реестр муниципальных услуг и функций»</t>
  </si>
  <si>
    <t>Создание центра телефонного обслуживания населения(call-центра)</t>
  </si>
  <si>
    <t>Доля муниципальных услуг (функций),  имеющих возможности для заявителей получения результатов предоставления услуги в электронном виде на  Едином портале государственных и муниципальных услуг (функций), а также  на «Портале муниципальных услуг и функций городского округа Тольятти»</t>
  </si>
  <si>
    <t>Кол-во книг</t>
  </si>
  <si>
    <t xml:space="preserve">Задача </t>
  </si>
  <si>
    <t>Удовлетворить потребности населения в дошкольном образовании</t>
  </si>
  <si>
    <t>Обеспечить безопасные условия пребывания детей в образовательных учреждениях за счет приведения зданий и сооружений  в соответствие современным нормам и требованиям</t>
  </si>
  <si>
    <t>Создать условия для развития личности детей и молодежи</t>
  </si>
  <si>
    <t>Обеспечить развитие информатизации образования</t>
  </si>
  <si>
    <t>Ориентировать систему профессионального образования города на подготовку специалистов для работы на объектах развивающейся инновационной инфраструктуры города</t>
  </si>
  <si>
    <t>Снижение доли сетей, отслуживших нормативный срок службы</t>
  </si>
  <si>
    <t>Предпринимательство, туризм, потребительский рынок</t>
  </si>
  <si>
    <t>Увеличение плотности субъектов малого предпринимательства</t>
  </si>
  <si>
    <t xml:space="preserve">Создание субъектов малого и среднего предпринимательства на территории городского округа Тольятти </t>
  </si>
  <si>
    <t>Департамент потребительского рынка и предпринимательства мэрии</t>
  </si>
  <si>
    <t>Увеличение доли среднесписочной численности работников (без внешних совместителей) малых предприятий в среднесписочной численности работников (без внешних совместителей) всех предприятий и организаций</t>
  </si>
  <si>
    <t xml:space="preserve"> Создание новых рабочих мест на предприятиях субъектов малого и среднего предпринимательства</t>
  </si>
  <si>
    <t>среднесписочная численность работников (без внешних совместителей) малых предприятий * 100% / среднесписочная численность работников (без внешних совместителей) всех предприятий и организаций</t>
  </si>
  <si>
    <t xml:space="preserve">Увеличение потока туристов в городской округ Тольятти </t>
  </si>
  <si>
    <t>количество туристов, посетивших город в 20___ г. *100%/ количество туристов, посетивших город в предыдущем году</t>
  </si>
  <si>
    <t>Обеспечение благоприятных условий жизнедеятельности в сфере потребительского рынка товаров и услуг населения городского округа Тольятти. Регулирование отношений в области предоставления земельных участков для целей, не связанных со строительством, и размещение объектов нестационарной торговой сети и услуг на территории  городского округа Тольятти</t>
  </si>
  <si>
    <t>Изучение формирования благоприятной среды  в сфере потребительского рынка</t>
  </si>
  <si>
    <t>Департамент потребительского рынка и предпринимательства</t>
  </si>
  <si>
    <t>Мониторинг и анализ предприятий торговли продовольственными товарами по количеству торговых площадей</t>
  </si>
  <si>
    <t xml:space="preserve">%                                             </t>
  </si>
  <si>
    <t xml:space="preserve">Мониторинг и анализ предприятий торговли промышленными товарами по количеству торговых площадей </t>
  </si>
  <si>
    <t xml:space="preserve">Мониторинг и анализ предприятий бытового обслуживания по количеству рабочих мест </t>
  </si>
  <si>
    <t xml:space="preserve">  %         </t>
  </si>
  <si>
    <t>Образование</t>
  </si>
  <si>
    <t>Департамент образования</t>
  </si>
  <si>
    <t>Доля (%) детей в возрасте от 3 до 7 лет, имеющих условия для получения дошкольного образования</t>
  </si>
  <si>
    <t>85</t>
  </si>
  <si>
    <t>Экономика</t>
  </si>
  <si>
    <t>Инфраструктура</t>
  </si>
  <si>
    <t>Социальная политика</t>
  </si>
  <si>
    <t xml:space="preserve">на                    10 000 населения  </t>
  </si>
  <si>
    <t>на                    1 000 чел.</t>
  </si>
  <si>
    <t>на                      1 000 чел.</t>
  </si>
  <si>
    <t>на                     1 000 чел.</t>
  </si>
  <si>
    <t>70</t>
  </si>
  <si>
    <t>100</t>
  </si>
  <si>
    <t>24</t>
  </si>
  <si>
    <t>Цель</t>
  </si>
  <si>
    <t>Укрепление и развитие материально-технической базы медицинских учреждений</t>
  </si>
  <si>
    <t>Капитальный ремонт зданий и сооружений</t>
  </si>
  <si>
    <t xml:space="preserve">Департамент здравоохранения, медицинские учреждения городского округа                                                   </t>
  </si>
  <si>
    <t xml:space="preserve">Новое строительство на территориях, обеспеченных разработкой проектов планировки: квартал 11А Автозаводского района, микрорайон «Калина», Прибрежный парк и Набережная,  микрорайон «Прибрежный» Комсомольского района, квартала 14А,14Б,17А </t>
  </si>
  <si>
    <t>Проведение капитального ремонта (ремонт внутридомовых инженерных систем, в том числе с установкой общедомовых приборов учета потребления ресурсов и узлов управления; ремонт или замена лифтового оборудования; ремонт крыш; ремонт подвальных помещений; утепление и ремонт фасадов)</t>
  </si>
  <si>
    <t xml:space="preserve">Установка общедомовых приборов учета холодной и горячей воды, тепловой энергии </t>
  </si>
  <si>
    <t> Обеспечение установленных требований к качеству воды, сбрасываемой в водоемы рыбохозяйственного назначения</t>
  </si>
  <si>
    <t>Оборудование мест с массовым пребыванием граждан стационарными постами милиции</t>
  </si>
  <si>
    <t>Строительство пожарных депо в районе 20-21 кварталов Автозаводского района, в микрорайоне Федоровка и на полуострове Копылово городского округа Тольятти</t>
  </si>
  <si>
    <t>Оснащение объектов с массовым пребыванием граждан (по отдельному списку) техническими средствами обнаружения взрывчатых веществ</t>
  </si>
  <si>
    <t>Оборудование мест массового скопления граждан, учреждений образования, культуры, спорта, объектов жилого сектора средствами видеонаблюдения и установками связи - «гражданин-милиция», а также их техническое обслуживание</t>
  </si>
  <si>
    <t>Ремонт и реконструкция здания пожарного депо ПЧ 31</t>
  </si>
  <si>
    <t> Обеспечение требований к качеству воды, установленных СанПиН 2.1.4.1074-01 «Питьевая вода. Гигиенические требования к качеству воды централизованных систем питьевого водоснабжения. Контроль качества»</t>
  </si>
  <si>
    <t>Доля управленческих решений, принимаемых высшими должностными лицами органов местного самоуправления с использованием программно-аппаратного комплекса</t>
  </si>
  <si>
    <t>Доля выполненных мероприятий по созданию центра телефонного обслуживания населения (call-центра)</t>
  </si>
  <si>
    <t>"Строительство универсальных спортивных площадок" - 28 ед. (2011-2013 - 8 ед., 2014-2020 - 20 ед.)</t>
  </si>
  <si>
    <t>Процент износа зданий и сооружений</t>
  </si>
  <si>
    <t>Переоснащение и дооснащение медицинским оборудованием</t>
  </si>
  <si>
    <t>Процент износа медицинского оборудования</t>
  </si>
  <si>
    <t>Переоснащение и дооснащение технологическим оборудованием</t>
  </si>
  <si>
    <t>Процент износа технологического оборудования</t>
  </si>
  <si>
    <t xml:space="preserve"> Укрепление и развитие кадрового потенциала</t>
  </si>
  <si>
    <t>Укомплектование штатов медицинских учреждений врачами и средним медицинским персоналом</t>
  </si>
  <si>
    <t xml:space="preserve">Обеспеченность врачами </t>
  </si>
  <si>
    <t>Обеспеченность средним медицинским персоналом</t>
  </si>
  <si>
    <t>Осуществление структурных преобразований в отрасли</t>
  </si>
  <si>
    <t>Открытие новых федеральных, межрайонных центров, отделений восстановительного лечения и реабилитации,неотложной помощи на базе медицинских учреждений, реструктуризация коечного фонда</t>
  </si>
  <si>
    <t>Младенческая смертность</t>
  </si>
  <si>
    <t>Количество территорий, охваченных документацией территориального планирования (100% охваченных территорий)</t>
  </si>
  <si>
    <r>
      <t>0</t>
    </r>
    <r>
      <rPr>
        <sz val="14"/>
        <rFont val="Times New Roman"/>
        <family val="1"/>
      </rPr>
      <t>/</t>
    </r>
    <r>
      <rPr>
        <vertAlign val="subscript"/>
        <sz val="14"/>
        <rFont val="Times New Roman"/>
        <family val="1"/>
      </rPr>
      <t>00</t>
    </r>
  </si>
  <si>
    <t>Смертность от сердечно-сосудистых заболеваний</t>
  </si>
  <si>
    <t>Смертность от онкологических заболеваний</t>
  </si>
  <si>
    <t>Смертность от внешних причин</t>
  </si>
  <si>
    <t>Смертность в трудоспособном возрасте</t>
  </si>
  <si>
    <t>Здравоохранение</t>
  </si>
  <si>
    <t>нет</t>
  </si>
  <si>
    <t>Задачи</t>
  </si>
  <si>
    <t>Кол-во объектов</t>
  </si>
  <si>
    <t xml:space="preserve">Кол-во </t>
  </si>
  <si>
    <t>Кол-во АРМ</t>
  </si>
  <si>
    <t>Кол-во</t>
  </si>
  <si>
    <t>69</t>
  </si>
  <si>
    <t>80</t>
  </si>
  <si>
    <t>Общественная безопасность</t>
  </si>
  <si>
    <t>Количество пандусов к жилым домам инвалидов</t>
  </si>
  <si>
    <t>Количество пандусов к муниципальным объектам социальной инфраструктуры</t>
  </si>
  <si>
    <t>Количество услуг, предоставленных центром инвалидам ежегодно</t>
  </si>
  <si>
    <t>Количество получателей услуг</t>
  </si>
  <si>
    <t>Создание условий для реализации прав и потребностей граждан в получении доступной и качественной медицинской помощи, формирование здорового образа жизни</t>
  </si>
  <si>
    <t>количество  детей-сирот и детей, оставшихся без попечения родителей, и лиц из их числа, прошедших постинтернатную адаптацию</t>
  </si>
  <si>
    <t>количество  детей получивших услуги по отдыху и оздоровлению</t>
  </si>
  <si>
    <t xml:space="preserve">Цель, задачи,  наименование мероприятий (проектов)  </t>
  </si>
  <si>
    <t>Исполнитель</t>
  </si>
  <si>
    <t>Наименование показателя</t>
  </si>
  <si>
    <t>ед. изм.</t>
  </si>
  <si>
    <t>Базовое значение</t>
  </si>
  <si>
    <t>Прогнозируемое значение</t>
  </si>
  <si>
    <t>ед.</t>
  </si>
  <si>
    <t>"Строительство футбольного поля с искусственным травяным покрытием за СК "Кристалл"</t>
  </si>
  <si>
    <t>"Строительство лыжероллерной трассы в лесной зоне Центрального района"</t>
  </si>
  <si>
    <t xml:space="preserve">количество жителей, получивших возможность для регулярных занятий физической культурой и спортом </t>
  </si>
  <si>
    <t>чел.</t>
  </si>
  <si>
    <t>количество созданных рабочих мест</t>
  </si>
  <si>
    <t>"Реконструкция стадиона "Труд" с укладкой искусственного травяного покрытия" (пл. Свободы , 2а)</t>
  </si>
  <si>
    <t xml:space="preserve">Цель                </t>
  </si>
  <si>
    <t>Увеличение количества жителей городского округа Тольятти, регулярно занимающихся физической культурой и спортом, создание новых рабочих мест</t>
  </si>
  <si>
    <t xml:space="preserve">Задача            </t>
  </si>
  <si>
    <t>количество инвалидов, получивших возможность  для регулярных занятий физической культуры и спорта</t>
  </si>
  <si>
    <t xml:space="preserve">Создание объектов инфраструктуры сферы физической культуры и спорта городского округа Тольятти </t>
  </si>
  <si>
    <t>"Строительство универсальных спортивных площадок с мини-футбольной площадкой" - 3ед.</t>
  </si>
  <si>
    <t>"Строительство физкультурно-оздоровительных комплексов с игровыми залами" - 4 ед.</t>
  </si>
  <si>
    <t xml:space="preserve">"Строительство физкультурно-спортивных комплексов с бассейном " - 4 ед. </t>
  </si>
  <si>
    <t>Обеспечение жилыми помещениями лиц из числа детей-сирот, детей, оставшихся без попечения родителей, имеющих право на внеочередное получение жилья</t>
  </si>
  <si>
    <t xml:space="preserve">Задача        </t>
  </si>
  <si>
    <t>Улучшение состояния материально-технической базы оздоровительных учреждений</t>
  </si>
  <si>
    <t>Обеспечение к 2020 году собственников помещений многоквартирных домов всеми коммунальными услугами нормативного качества и доступной стоимости при надежной и эффективной работе коммунальной инфраструктуры</t>
  </si>
  <si>
    <t xml:space="preserve">Задача    </t>
  </si>
  <si>
    <t>Повышение уровня  эффективности использования коммунальных ресурсов (электрической энергии, тепловой энергии, холодной и горячей воды) в многоквартирных домах, в первую очередь путем своевременного проведения реконструкции, модернизации и капитальных ремонтов многоквартирных домов</t>
  </si>
  <si>
    <t>Создание и развитие в городском округе Тольятти электронного муниципалитета, повышения качества и доступности государственных и муниципальных услуг, в том числе и по принципу «Одного окна»</t>
  </si>
  <si>
    <t>Формирование в городском округе Тольятти электронного муниципалитета и  реформирование системы муниципального управления на основе использования современных информационных и телекоммуникационных технологий для повышения качества жизни граждан, совершенствования информационного взаимодействия органов власти, бизнеса и гражданского общества, а также повышения качества и доступности государственных и муниципальных услуг и повышения эффективности муниципального управления</t>
  </si>
  <si>
    <t>Доля  муниципальных услуг, переведенных в электронный вид</t>
  </si>
  <si>
    <t>Доля выполненных мероприятий по созданию АИС «Реестр муниципальных услуг и функций»</t>
  </si>
  <si>
    <t>Количество созданных пунктов коллективного доступа к сети Интернет для обеспечения прав неограниченного круга лиц на доступ к информации о деятельности органов местного самоуправления</t>
  </si>
  <si>
    <t>Количество созданных МФЦ на территории г.о. Тольятти</t>
  </si>
  <si>
    <t>Доля выполненных мероприятий по оснащению многофункциональных центров предоставления  государственных и муниципальных услуг (МФЦ) программно-техническими средствами</t>
  </si>
  <si>
    <t>Количество услуг, предоставление которых осуществляется на базе МФЦ</t>
  </si>
  <si>
    <t>Доля органов местного самоуправления  и муниципальных учреждений и предприятий, участвующих в едином межведомственном электронном документообороте</t>
  </si>
  <si>
    <t>Количество  субъектов информатизации, подключенных к муниципальной компьютерной сети</t>
  </si>
  <si>
    <t>Доля выполнения комплекса мероприятий, обеспечивающих разработку и поддержку комплексных информационно-коммуникационных систем, формирующих единое информационное пространство городского округа Тольятти</t>
  </si>
  <si>
    <t>Реформирование системы муниципального управления</t>
  </si>
  <si>
    <t>Доля  разработанных административных регламентов предоставления муниципальных услуг (исполнения муниципальных функций) от общего количества муниципальных услуг (функций) в соответствии с Реестром  муниципальных услуг и функций</t>
  </si>
  <si>
    <t>Доля  органов мэрии, работающих на основе показателей эффективности и (или) результативности деятельности</t>
  </si>
  <si>
    <t>Количество документов архивного фонда, имеющих страховую копию в электронном виде</t>
  </si>
  <si>
    <t>Доля разработанных муниципальных правовых актов городского округа Тольятти по вопросам реформирования муниципального управления</t>
  </si>
  <si>
    <t xml:space="preserve">"Реконструкция стадиона "Дружба" с укладкой искусственного травяного покрытия" (ул. Никонова, 19-21) </t>
  </si>
  <si>
    <t>2011-2013 (годы)</t>
  </si>
  <si>
    <t>2014-2020 годы</t>
  </si>
  <si>
    <t>Физкультура и спорт</t>
  </si>
  <si>
    <t>Реализация социальной политики в отношении детей-сирот, детей, оставшихся без попечения родителей и лиц из их числа</t>
  </si>
  <si>
    <t xml:space="preserve">Создание условий для социализации, адаптации и интеграции в общество детей-сирот, детей, оставшихся без попечения родителей, и лиц из их числа </t>
  </si>
  <si>
    <t xml:space="preserve">Департамент по вопросам семьи и демографического развития                                                  </t>
  </si>
  <si>
    <t>%</t>
  </si>
  <si>
    <t>Семья и демографическое развитие</t>
  </si>
  <si>
    <t>Положительная динамика обновления материально-технической базы образовательных учреждений отрасли культуры</t>
  </si>
  <si>
    <t>Обеспеченность жителей города услугами общественного питания (кол-во посадочных мест/на  1 тыс. человек)</t>
  </si>
  <si>
    <t xml:space="preserve">Обеспеченность жителей города продовольственными товарами  (кол-во кв.м /на  1 тыс. человек)                                                                                                                                                  </t>
  </si>
  <si>
    <t xml:space="preserve">Обеспеченность жителей города промышленными товарами (кол-во кв.м /на  1 тыс. человек)                                                                                                 </t>
  </si>
  <si>
    <t xml:space="preserve">Обеспеченность жителей города услугами бытового обслуживания  (кол-во рабочих мест/на  1 тыс. человек)                                                                  </t>
  </si>
  <si>
    <t>"Новое библиотечное пространство"</t>
  </si>
  <si>
    <t>чел. в год</t>
  </si>
  <si>
    <t>Количество клубных формирований</t>
  </si>
  <si>
    <t>ед. в год</t>
  </si>
  <si>
    <t>Количество участников клубных формирований</t>
  </si>
  <si>
    <t>Количество формирований самодеятельного народного творчества</t>
  </si>
  <si>
    <t>Количество участников формирований самодеятельного народного творчества</t>
  </si>
  <si>
    <t>Количество посетителей мероприятий на платной основе</t>
  </si>
  <si>
    <t xml:space="preserve">Количество человек, прошедших обучение в отрасли культуры </t>
  </si>
  <si>
    <t>Доля работников учреждений культуры, прошедших обучение, переподготовку, повышение квалификации</t>
  </si>
  <si>
    <t>Объем музейного фонда</t>
  </si>
  <si>
    <t>Количество мероприятий, проведенных в музеях</t>
  </si>
  <si>
    <t>Количество читателей</t>
  </si>
  <si>
    <t>Количество экземпляров библиотечного фонда общедоступных библиотек муниципального образования на 1000 человек населения</t>
  </si>
  <si>
    <t xml:space="preserve">Количество мероприятий </t>
  </si>
  <si>
    <t>количество новых творческих организаций</t>
  </si>
  <si>
    <t>2 (6)</t>
  </si>
  <si>
    <t>"Бизнес-инкубатор творческих индустрий"</t>
  </si>
  <si>
    <t>на                      1 000 чел. трудоспособного возраста</t>
  </si>
  <si>
    <t>Обеспечение жителей новых кварталов троллейбусными перевозками (Строительство троллейбусных линий по ул. Автостроителей (от ул. Дзержинского до Южного шоссе), по ул. Дзержинского (от ул. Автостроителей до ул. 40 лет Победы), по ул. Тополиная, 70 лет Октября, Л. Яшина, по дублеру Южного шоссе)</t>
  </si>
  <si>
    <t>Проектирование системы видеонаблюдения за обстановкой на объектах инфраструктуры городского округа, включая объекты жилого сектора</t>
  </si>
  <si>
    <t>Оснащение подразделений по борьбе с незаконным оборотом наркотиков, патрульно-постовой службы, дорожно-патрульной службы, участковых уполномоченных милиции и по делам несовершеннолетних служебным автотранспортом, оргтехникой, техническими средствами связи, выявления и предупреждения правонарушений</t>
  </si>
  <si>
    <t xml:space="preserve"> Создание условий для отдыха и оздоровления детей различных категорий в загородных оздоровительных учреждениях</t>
  </si>
  <si>
    <t>Приобретение специальной аварийно-спасательной техники</t>
  </si>
  <si>
    <t>2010           (год)</t>
  </si>
  <si>
    <t>Модернизация и развитие Единой дежурной диспетчерской службы (ЕДДС)</t>
  </si>
  <si>
    <t>Культура</t>
  </si>
  <si>
    <t>Создание условий для обеспечения конституционных прав граждан на благоприятную окружающую среду, достоверную информацию о ее состоянии</t>
  </si>
  <si>
    <t>"Автоград культурный", "Реконструкция Досугового центра "Русич"</t>
  </si>
  <si>
    <t>Удельный вес населения, участвующего в культурно-досуговых  мероприятиях, организованных органами местного самоуправления</t>
  </si>
  <si>
    <t>чел.в год</t>
  </si>
  <si>
    <t>Количество жителей, посетивших  муниципальные музеи с учетом новых экспозиций</t>
  </si>
  <si>
    <t>Задача</t>
  </si>
  <si>
    <t>Сохранение сети муниципальных учреждений и объема услуг в сфере культуры и обеспечение их развития</t>
  </si>
  <si>
    <t>Создание условий для сохранения историко-культурного наследия и национальных традиций в городском округе Тольятти</t>
  </si>
  <si>
    <t>Обеспечение доступности качественного образования в сфере культуры и искусства, расширение спектра образовательных услуг для населения городского округа Тольятти</t>
  </si>
  <si>
    <t>Создание условий для сохранения классического наследия и модернизации в сфере культуры посредством внедрения информационных технологий и новаторских направлений в культуре</t>
  </si>
  <si>
    <t>Департамент градостроительной деятельности и землепользования                    2011-2020</t>
  </si>
  <si>
    <t xml:space="preserve">Департамент градостроительной деятельности и землепользования                                       2011 - 2020 </t>
  </si>
  <si>
    <t>количество инвалидов, получивших возможность  для регулярных занятий физической культурой и спортом</t>
  </si>
  <si>
    <t>Департамент градостроительной деятельности и землепользования                                      2017 -2020</t>
  </si>
  <si>
    <t>Управление физической культуры и спорта                                                                     2017 -2020</t>
  </si>
  <si>
    <t>Управление физической культуры и спорта                                                           2017 -2020</t>
  </si>
  <si>
    <t xml:space="preserve">Департамент градостроительной деятельности и землепользования                                    2016- 2020 </t>
  </si>
  <si>
    <t xml:space="preserve">Восстановление объектов инфраструктуры сферы физической культуры и спорта, сохранение рабочих мест </t>
  </si>
  <si>
    <t>Дворец спорта "Волгарь"</t>
  </si>
  <si>
    <t xml:space="preserve">Управление физической культуры и спорта </t>
  </si>
  <si>
    <t xml:space="preserve">количество жителей,  регулярно занимающихся физической культурой и спортом </t>
  </si>
  <si>
    <t>количество сохраненных рабочих мест</t>
  </si>
  <si>
    <t>ФОК "Слон"</t>
  </si>
  <si>
    <t>Стадион "Торпедо"</t>
  </si>
  <si>
    <t>УСК "Олимп"</t>
  </si>
  <si>
    <t>ЦФиС,                                                                               в том числе:                          администрация, клубы, ФОК "Спутник", ДЮСШОР</t>
  </si>
  <si>
    <t>ЦФиС администрация, с/клубы</t>
  </si>
  <si>
    <t>ФОК "Спутник"</t>
  </si>
  <si>
    <t>ДЮСШОР</t>
  </si>
  <si>
    <t xml:space="preserve">% </t>
  </si>
  <si>
    <t>Доля (%) муниципальных образовательных учреждений, имеющих широкополосный доступ в Интернет</t>
  </si>
  <si>
    <t>Подготовка кадров в  соответствии с государственным заданием в учреждениях профессионального образования с учетом кадровых потребностей экономики города на среднесрочную и долгосрочную перспективу</t>
  </si>
  <si>
    <t>количество обезвреженных, утилизированных отходов бывшего ОАО "Фосфор", количество созданных рабочих мест</t>
  </si>
  <si>
    <t>тонн, чел.</t>
  </si>
  <si>
    <t>6834 т.</t>
  </si>
  <si>
    <t>50 чел.</t>
  </si>
  <si>
    <t xml:space="preserve"> Организация управления охраной окружающей среды </t>
  </si>
  <si>
    <t xml:space="preserve">ед. </t>
  </si>
  <si>
    <t xml:space="preserve"> Анализ состояния окружающей среды</t>
  </si>
  <si>
    <t>Количество скважин/ проботборных точек для отбора проб</t>
  </si>
  <si>
    <t>Экология</t>
  </si>
  <si>
    <t>Ликвидация опасных отходов 1-4 класса опасности, расположенных на территории бывшего ОАО "Фосфор"</t>
  </si>
  <si>
    <t xml:space="preserve">Проектирование и новое строительство полигона размещения твердых бытовых отходов вблизи г.о. Тольятти </t>
  </si>
  <si>
    <t>Градостроительная деятельность</t>
  </si>
  <si>
    <t>Департамент культуры 2011-2020 гг.</t>
  </si>
  <si>
    <t>Департамент культуры 2014-2020 гг.</t>
  </si>
  <si>
    <t>Департамент культуры 2011 - 2020 гг.</t>
  </si>
  <si>
    <t xml:space="preserve">Управление АиПРИР </t>
  </si>
  <si>
    <t xml:space="preserve">Управление архивов </t>
  </si>
  <si>
    <t xml:space="preserve">Департамент городского хозяйства </t>
  </si>
  <si>
    <t xml:space="preserve">Департамент дорожного хозяйства,транспорта и связи  </t>
  </si>
  <si>
    <t>Управление физической культуры и спорта                                                            2011-2018 гг.</t>
  </si>
  <si>
    <t>Департамент культуры 2011-2013 гг.</t>
  </si>
  <si>
    <t>Департамент культуры 2011 - 2013 гг.</t>
  </si>
  <si>
    <t>Департамент градостроительной деятельности и землепользования                                             2014-2020 гг. - строительство</t>
  </si>
  <si>
    <t>Департамент градостроительной деятельности и землепользования,  Управление физической культуры и спорта                                                         2011-2020гг.</t>
  </si>
  <si>
    <t xml:space="preserve">Управление физической культуры и спорта                                                            2014-2020 гг.                                                        </t>
  </si>
  <si>
    <t xml:space="preserve">Управление физической культуры и спорта                                                              2014-2020  гг.                                                    </t>
  </si>
  <si>
    <t>Управление физической культуры и спорта                                                                  2011 -2020гг.</t>
  </si>
  <si>
    <t xml:space="preserve">Управление физической культуры и спорта                                                                   2011 -2020  гг.      </t>
  </si>
  <si>
    <t>Департамент градостроительной деятельности и землепользования                         2016- 2020гг.</t>
  </si>
  <si>
    <t>Управление физической культуры и спорта                                                                 2016- 2020гг.</t>
  </si>
  <si>
    <t>Управление физической культуры и спорта                                                                      2016- 2020гг.</t>
  </si>
  <si>
    <t>Департамент градостроительной деятельности и землепользования                                     2017 -2020гг.</t>
  </si>
  <si>
    <t>Управление физической культуры и спорта                                                                   2017 -2020 гг.</t>
  </si>
  <si>
    <t>Управление физической культуры и спорта                                                                 2017 -2020 гг.</t>
  </si>
  <si>
    <t>Управление физической культуры и спорта                                                                      2016 -2020гг.</t>
  </si>
  <si>
    <t>Управление физической культуры и спорта                                                                   2016 -2020гг.</t>
  </si>
  <si>
    <t>Департамент городского хозяйства 2010-2013 гг.</t>
  </si>
  <si>
    <t>Департамент городского хозяйства  2012г.</t>
  </si>
  <si>
    <t>Департамент городского хозяйства  2010г.</t>
  </si>
  <si>
    <t xml:space="preserve">Департамент градостроительной деятельности мэрии городского округа Тольятти                                          </t>
  </si>
  <si>
    <t>Департамент потребительского рынка и предпринимательства мэрии городского округа Тольятти</t>
  </si>
  <si>
    <t>Управление АиПРИР  мэрии городского округа Тольятти</t>
  </si>
  <si>
    <t xml:space="preserve">Правовой Департамент мэрии городского округа Тольятти ;                Управление АиПРИР </t>
  </si>
  <si>
    <t>Департамент городского хозяйства  мэрии городского округа Тольятти</t>
  </si>
  <si>
    <t>Департамент дорожного хозяйства, транспорта и связи мэрии городского округа Тольятти</t>
  </si>
  <si>
    <t>Департамент образования мэрии городского округа Тольятти</t>
  </si>
  <si>
    <t>Департамент социальной поддержки населения мэрии городского округа Тольятти</t>
  </si>
  <si>
    <t xml:space="preserve">Департамент здравоохранения мэрии городского округа Тольятти, медицинские учреждения городского округа                                                   </t>
  </si>
  <si>
    <t>Управление физической культуры и спорта мэрии городского округа Тольятти                                                                  2011 -2020 гг.</t>
  </si>
  <si>
    <t xml:space="preserve">Департамент по вопросам семьи и демографического развития мэрии городского округа Тольятти                                                  </t>
  </si>
  <si>
    <t xml:space="preserve">Управление жилищной политики мэрии городского округа Тольятти.       Департамент по вопросам семьи и демографического развития                                                         </t>
  </si>
  <si>
    <t>Департамент культуры мэрии городского округа Тольятти 2011-2020гг.</t>
  </si>
  <si>
    <t>Департамент градостроительной деятельности и землепользования мэрии городского округа Тольятти, Управление физической культуры и спорта                                                    2011-2020гг.</t>
  </si>
  <si>
    <t>Комитет по делам молодежи мэрии городского округа Тольятти</t>
  </si>
  <si>
    <t xml:space="preserve">Разработка проекта планировки застроенной территории Автозаводского района, ограниченной ул. Революционной, Дзержинского, Юбилейной, Спортивной    </t>
  </si>
  <si>
    <t xml:space="preserve">Мониторинг и анализ предприятий общественного питания по количеству посадочных мест </t>
  </si>
  <si>
    <t xml:space="preserve">Сокращение количества сетей, нуждающихся в замене </t>
  </si>
  <si>
    <t>Мероприятия по подключению объектов капитального строительства к системам водоотведения</t>
  </si>
  <si>
    <t>Мероприятия по повышению качества производимых для потребителей товаров (оказываемых услуг), улучшению экологической ситуации и по подключению объектов капитального строительства к системам водоотведения</t>
  </si>
  <si>
    <t xml:space="preserve"> Модернизация транспортного комплекса и дальнейшее развитие пассажирских муниципальных предприятий городского округа Тольятти для создания устойчиво функционирующей, экономически эффективной и доступной для большинства слоёв населения системы качественного предоставления услуг общественного транспорта</t>
  </si>
  <si>
    <t xml:space="preserve">увеличение пассажиропотока </t>
  </si>
  <si>
    <t xml:space="preserve">Обеспечение троллейбусными перевозками пассажиров на ОАО «АВТОВАЗ» и Тольяттинского индустриально-технологического парка </t>
  </si>
  <si>
    <t>Приобретение подвижного состава с пониженным уровнем пола, с оборудованием для перевозки инвалидов (220 подвижных единиц к 2020 году)</t>
  </si>
  <si>
    <t xml:space="preserve">экономия электроэнергии при эксплуатации городского наземного транспорта </t>
  </si>
  <si>
    <t>Открытие отделения постинтернатной адаптации</t>
  </si>
  <si>
    <t>Обеспечение беспрепятственного доступа инвалидов к жилым домам и объектам социальной инфраструктуры</t>
  </si>
  <si>
    <t xml:space="preserve">Создание условий для обеспечения конституционных прав граждан на доступ к культурным ценностям </t>
  </si>
  <si>
    <t>"Строительство физкультурно-спортивного комплекса с ледовой ареной" - 1 ед.</t>
  </si>
  <si>
    <t>1. Непрерывный сбор информации из различных информационных ресурсов, в том числе видеоинформации с территориально распределенных видеокамер.                           2. Повышение оперативности и эффективности работы Дежурных частей и подразделений оперативных служб по городскому округу Тольятти всех уровней по обеспечению правопорядка, общественной и пожарной безопасности на территории города.                                                                   3. Своевременное реагирование на изменение оперативной обстановки в городе, состояние общественного порядка и дорожного движения, сообщения граждан о чрезвычайных ситуациях, возможных террористических актах, готовящихся и совершенных в отношении граждан правонарушениях и преступлениях</t>
  </si>
  <si>
    <t xml:space="preserve">Департамент общественной безопасности и мобилизационной подготовки мэрии городского округа Тольятти </t>
  </si>
  <si>
    <t xml:space="preserve">Департамент общественной безопасности и мобилизационной подготовки </t>
  </si>
  <si>
    <t xml:space="preserve">Департамент градостроительной деятельности </t>
  </si>
  <si>
    <t>Департамент общественной безопасности и мобилизационной подготовки мэрии городского округа Тольятти</t>
  </si>
  <si>
    <t>Ремонт и реконструкция здания ПЧ-75</t>
  </si>
  <si>
    <t>Проведение работ по дезактивации участков радиационного загрязнения в районе цеха № 81, расположенного на территории  бывшего ОАО "Фосфор"</t>
  </si>
  <si>
    <t xml:space="preserve">Обеспечение экологически безопасного хранения, переработки и обезвреживания отходов  </t>
  </si>
  <si>
    <t>Мероприятия по подключению объектов капитального строительства к системам водоснабжения</t>
  </si>
  <si>
    <t xml:space="preserve">отсутствие превышения ПДК  вредных веществ </t>
  </si>
  <si>
    <t xml:space="preserve">Департамент дорожного хозяйства, транспорта и связи  </t>
  </si>
  <si>
    <t>Модернизация муниципальных музеев, Оформление земельного участка, проектирование и строительство Музейного комплекса с депозитарием и планетарием, Ремонтно-реставрационные работы по Дому Стариковых</t>
  </si>
  <si>
    <t>Оборудование участков автодорог городского округа системами видеоконтроля за движением автотранспорта, с функцией распознавания номерных регистрационных знаков, их техническое обслуживание</t>
  </si>
  <si>
    <t>Оснащение объектов зданий речного, железнодорожных и автовокзалов техническими средствами обнаружения и обезвреживания оружия, взрывчатых веществ, досмотра ручной клади и багажа пассажиров</t>
  </si>
  <si>
    <t>Приобретение специального автотранспорта для выявления грубых нарушений ПДД, в части экологического контроля и эксплуатации большегрузного транспорта</t>
  </si>
  <si>
    <t>Организация работы во всех районах города Центров социальной адаптации лиц, освободившихся из мест лишения свободы и прибывших в г. Тольятти на постоянное место жительство, вместимостью до 50 человек и обслуживающим персоналом до 10 человек</t>
  </si>
  <si>
    <t>Приобретение служебного специализированного автотранспорта для перевозки (доставки) осужденных, подследственных и подсудных лиц в суды и следственные изоляторы в количестве 7 ед.</t>
  </si>
  <si>
    <t>Приобретение служебного автотранспорта, оргтехники, средств связи, строительство дополнительных вольеров и приобретение служебно-розыскных собак в Центр кинологической службы</t>
  </si>
  <si>
    <t>Модернизация и развитие автоматизированной информационной системы правоохранительных органов городского округа Тольятти</t>
  </si>
  <si>
    <t>Предприятия отрасли ( по согласованию)</t>
  </si>
  <si>
    <t>Министерство транспорта, связи и автомобильных дорог Самарской области ( по согласованию)</t>
  </si>
  <si>
    <t>Тольяттинское управление МОиН СО( по согласованию)</t>
  </si>
  <si>
    <t>Министерство РФ по делам гражданской обороны, чрезвычайным ситуациям и ликвидации последствий стихийных бедствий 2011 г.( по согласованию)</t>
  </si>
  <si>
    <t>Министерство строительства и жилищно-коммунального хозяйства Самарской области 2013-2020гг.( по согласованию)</t>
  </si>
  <si>
    <t>Министерство РФ по делам гражданской обороны, чрезвычайным ситуациям и ликвидации последствий стихийных бедствий  2010, 2013-2020 гг.( по согласованию)</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</si>
</sst>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2">
    <font>
      <sz val="10"/>
      <name val="Arial"/>
      <family val="0"/>
    </font>
    <font>
      <sz val="11"/>
      <color indexed="8"/>
      <name val="Calibri"/>
      <family val="2"/>
    </font>
    <font>
      <sz val="14"/>
      <name val="Times New Roman"/>
      <family val="1"/>
    </font>
    <font>
      <sz val="12"/>
      <name val="Times New Roman"/>
      <family val="1"/>
    </font>
    <font>
      <sz val="12"/>
      <name val="Arial"/>
      <family val="0"/>
    </font>
    <font>
      <b/>
      <sz val="8"/>
      <name val="Tahoma"/>
      <family val="0"/>
    </font>
    <font>
      <sz val="8"/>
      <name val="Tahoma"/>
      <family val="0"/>
    </font>
    <font>
      <b/>
      <sz val="14"/>
      <name val="Times New Roman"/>
      <family val="1"/>
    </font>
    <font>
      <i/>
      <sz val="12"/>
      <name val="Times New Roman"/>
      <family val="1"/>
    </font>
    <font>
      <sz val="12"/>
      <color indexed="8"/>
      <name val="Times New Roman"/>
      <family val="1"/>
    </font>
    <font>
      <b/>
      <sz val="12"/>
      <color indexed="12"/>
      <name val="Times New Roman"/>
      <family val="1"/>
    </font>
    <font>
      <vertAlign val="superscript"/>
      <sz val="14"/>
      <name val="Times New Roman"/>
      <family val="1"/>
    </font>
    <font>
      <vertAlign val="subscript"/>
      <sz val="14"/>
      <name val="Times New Roman"/>
      <family val="1"/>
    </font>
    <font>
      <sz val="14"/>
      <name val="Arial"/>
      <family val="0"/>
    </font>
    <font>
      <b/>
      <sz val="12"/>
      <color indexed="8"/>
      <name val="Times New Roman"/>
      <family val="1"/>
    </font>
    <font>
      <sz val="11"/>
      <name val="Times New Roman"/>
      <family val="1"/>
    </font>
    <font>
      <sz val="12"/>
      <color indexed="17"/>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06">
    <xf numFmtId="0" fontId="0" fillId="0" borderId="0" xfId="0"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4" fillId="0" borderId="0" xfId="0" applyFont="1" applyFill="1" applyAlignment="1">
      <alignment vertical="top" wrapText="1"/>
    </xf>
    <xf numFmtId="0" fontId="3" fillId="0" borderId="0" xfId="0" applyFont="1" applyFill="1" applyAlignment="1">
      <alignment horizontal="justify" vertical="top" wrapText="1"/>
    </xf>
    <xf numFmtId="0" fontId="3" fillId="0" borderId="0" xfId="0" applyFont="1" applyFill="1" applyAlignment="1">
      <alignment/>
    </xf>
    <xf numFmtId="0" fontId="3" fillId="0" borderId="10" xfId="0" applyFont="1" applyFill="1" applyBorder="1" applyAlignment="1">
      <alignment vertical="top" wrapText="1"/>
    </xf>
    <xf numFmtId="0" fontId="3" fillId="0" borderId="10" xfId="0" applyFont="1" applyBorder="1" applyAlignment="1">
      <alignment horizontal="left" vertical="top" wrapText="1"/>
    </xf>
    <xf numFmtId="0" fontId="3" fillId="0" borderId="0" xfId="0" applyFont="1" applyFill="1" applyBorder="1" applyAlignment="1">
      <alignment/>
    </xf>
    <xf numFmtId="0" fontId="3" fillId="0" borderId="10" xfId="0" applyFont="1" applyFill="1" applyBorder="1" applyAlignment="1">
      <alignment horizontal="center" vertical="top" wrapText="1"/>
    </xf>
    <xf numFmtId="1" fontId="3"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top" wrapText="1"/>
    </xf>
    <xf numFmtId="0" fontId="3" fillId="0" borderId="10" xfId="0" applyFont="1" applyBorder="1" applyAlignment="1">
      <alignment horizontal="center" vertical="center" wrapText="1"/>
    </xf>
    <xf numFmtId="0" fontId="10" fillId="0" borderId="10" xfId="0" applyFont="1" applyBorder="1" applyAlignment="1">
      <alignment vertical="top" wrapText="1"/>
    </xf>
    <xf numFmtId="0" fontId="3" fillId="0" borderId="10" xfId="0" applyFont="1" applyBorder="1" applyAlignment="1">
      <alignment vertical="top" wrapText="1"/>
    </xf>
    <xf numFmtId="0" fontId="3" fillId="0" borderId="10" xfId="0" applyFont="1" applyFill="1" applyBorder="1" applyAlignment="1">
      <alignment/>
    </xf>
    <xf numFmtId="0" fontId="3" fillId="33" borderId="0" xfId="0" applyFont="1" applyFill="1" applyAlignment="1">
      <alignment/>
    </xf>
    <xf numFmtId="49" fontId="9" fillId="0" borderId="10" xfId="0" applyNumberFormat="1" applyFont="1" applyFill="1" applyBorder="1" applyAlignment="1">
      <alignment horizontal="left" vertical="top" wrapText="1"/>
    </xf>
    <xf numFmtId="0" fontId="3" fillId="33" borderId="10" xfId="0" applyFont="1" applyFill="1" applyBorder="1" applyAlignment="1">
      <alignment/>
    </xf>
    <xf numFmtId="0" fontId="10" fillId="0" borderId="10" xfId="0" applyFont="1" applyBorder="1" applyAlignment="1">
      <alignment wrapText="1" shrinkToFit="1"/>
    </xf>
    <xf numFmtId="0" fontId="10" fillId="0" borderId="0" xfId="0" applyFont="1" applyBorder="1" applyAlignment="1">
      <alignment wrapText="1" shrinkToFit="1"/>
    </xf>
    <xf numFmtId="0" fontId="11" fillId="0" borderId="10" xfId="0" applyFont="1" applyFill="1" applyBorder="1" applyAlignment="1">
      <alignment horizontal="center" vertical="center" wrapText="1"/>
    </xf>
    <xf numFmtId="0" fontId="3" fillId="0" borderId="10" xfId="0" applyFont="1" applyBorder="1" applyAlignment="1">
      <alignment horizontal="center" vertical="top" wrapText="1"/>
    </xf>
    <xf numFmtId="0" fontId="3" fillId="33" borderId="10" xfId="0" applyFont="1" applyFill="1" applyBorder="1" applyAlignment="1">
      <alignment horizontal="center" vertical="top" wrapText="1"/>
    </xf>
    <xf numFmtId="0" fontId="2" fillId="33" borderId="10" xfId="0" applyFont="1" applyFill="1" applyBorder="1" applyAlignment="1">
      <alignment/>
    </xf>
    <xf numFmtId="0" fontId="3" fillId="0" borderId="10" xfId="0" applyFont="1" applyFill="1" applyBorder="1" applyAlignment="1">
      <alignment horizontal="left" vertical="top" wrapText="1"/>
    </xf>
    <xf numFmtId="0" fontId="13" fillId="33" borderId="10" xfId="0" applyFont="1" applyFill="1" applyBorder="1" applyAlignment="1">
      <alignment horizontal="left"/>
    </xf>
    <xf numFmtId="2" fontId="3" fillId="0" borderId="10" xfId="0" applyNumberFormat="1" applyFont="1" applyFill="1" applyBorder="1" applyAlignment="1">
      <alignment horizontal="left" vertical="center" wrapText="1"/>
    </xf>
    <xf numFmtId="0" fontId="3" fillId="0" borderId="10" xfId="0" applyFont="1" applyBorder="1" applyAlignment="1">
      <alignment horizontal="center" vertical="top" wrapText="1" shrinkToFit="1"/>
    </xf>
    <xf numFmtId="16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0" xfId="0" applyFont="1" applyFill="1" applyBorder="1" applyAlignment="1">
      <alignment vertical="top" wrapText="1"/>
    </xf>
    <xf numFmtId="0" fontId="3" fillId="0" borderId="0" xfId="0" applyFont="1" applyFill="1" applyAlignment="1">
      <alignment/>
    </xf>
    <xf numFmtId="17" fontId="3"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16" fillId="0" borderId="0" xfId="0" applyFont="1" applyFill="1" applyAlignment="1">
      <alignment/>
    </xf>
    <xf numFmtId="0" fontId="3" fillId="0" borderId="10" xfId="0" applyFont="1" applyFill="1" applyBorder="1" applyAlignment="1">
      <alignment wrapText="1"/>
    </xf>
    <xf numFmtId="0" fontId="15"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33" borderId="10" xfId="0" applyFont="1" applyFill="1" applyBorder="1" applyAlignment="1">
      <alignment horizontal="center"/>
    </xf>
    <xf numFmtId="0" fontId="3" fillId="0" borderId="10" xfId="0" applyFont="1" applyFill="1" applyBorder="1" applyAlignment="1">
      <alignment horizontal="center"/>
    </xf>
    <xf numFmtId="0" fontId="2" fillId="0" borderId="0" xfId="0" applyFont="1" applyFill="1" applyAlignment="1">
      <alignment horizontal="left"/>
    </xf>
    <xf numFmtId="49" fontId="9" fillId="0" borderId="10" xfId="0" applyNumberFormat="1" applyFont="1" applyFill="1" applyBorder="1" applyAlignment="1">
      <alignment horizontal="center" vertical="top" wrapText="1"/>
    </xf>
    <xf numFmtId="49" fontId="14" fillId="0" borderId="10" xfId="0" applyNumberFormat="1" applyFont="1" applyFill="1" applyBorder="1" applyAlignment="1">
      <alignment vertical="top" wrapText="1"/>
    </xf>
    <xf numFmtId="49" fontId="14" fillId="0" borderId="10" xfId="0" applyNumberFormat="1" applyFont="1" applyFill="1" applyBorder="1" applyAlignment="1">
      <alignment horizontal="center" vertical="top" wrapText="1"/>
    </xf>
    <xf numFmtId="0" fontId="9" fillId="0" borderId="10" xfId="0" applyFont="1" applyFill="1" applyBorder="1" applyAlignment="1">
      <alignment horizontal="left" vertical="top" wrapText="1"/>
    </xf>
    <xf numFmtId="0" fontId="3" fillId="34" borderId="10" xfId="0" applyFont="1" applyFill="1" applyBorder="1" applyAlignment="1">
      <alignment horizontal="center"/>
    </xf>
    <xf numFmtId="2" fontId="3" fillId="0" borderId="10" xfId="0" applyNumberFormat="1" applyFont="1" applyFill="1" applyBorder="1" applyAlignment="1">
      <alignment vertical="top" wrapText="1"/>
    </xf>
    <xf numFmtId="0" fontId="3"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xf>
    <xf numFmtId="2" fontId="3" fillId="0" borderId="10" xfId="0" applyNumberFormat="1" applyFont="1" applyBorder="1" applyAlignment="1">
      <alignment horizontal="center" vertical="center" wrapText="1"/>
    </xf>
    <xf numFmtId="164" fontId="3" fillId="0" borderId="10" xfId="0" applyNumberFormat="1" applyFont="1" applyBorder="1" applyAlignment="1">
      <alignment horizontal="center" vertical="center"/>
    </xf>
    <xf numFmtId="164"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xf>
    <xf numFmtId="0" fontId="3" fillId="33" borderId="10" xfId="0"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xf>
    <xf numFmtId="0" fontId="10" fillId="0" borderId="10" xfId="0" applyFont="1" applyBorder="1" applyAlignment="1">
      <alignment horizontal="center" vertical="center" wrapText="1" shrinkToFit="1"/>
    </xf>
    <xf numFmtId="0" fontId="3" fillId="33"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xf>
    <xf numFmtId="0" fontId="3" fillId="0" borderId="10" xfId="0" applyFont="1" applyBorder="1" applyAlignment="1">
      <alignment horizontal="center" wrapText="1"/>
    </xf>
    <xf numFmtId="0" fontId="0" fillId="0" borderId="10" xfId="0" applyFont="1" applyBorder="1" applyAlignment="1">
      <alignment horizontal="center" wrapText="1"/>
    </xf>
    <xf numFmtId="0" fontId="3" fillId="0" borderId="10" xfId="0" applyFont="1" applyFill="1" applyBorder="1" applyAlignment="1">
      <alignment vertical="top" wrapText="1"/>
    </xf>
    <xf numFmtId="0" fontId="3" fillId="0" borderId="10" xfId="0" applyFont="1" applyFill="1" applyBorder="1" applyAlignment="1">
      <alignment horizontal="center" vertical="top" wrapText="1"/>
    </xf>
    <xf numFmtId="3" fontId="3" fillId="0" borderId="10" xfId="0" applyNumberFormat="1" applyFont="1" applyFill="1" applyBorder="1" applyAlignment="1">
      <alignment horizontal="left" vertical="center" wrapText="1"/>
    </xf>
    <xf numFmtId="0" fontId="7" fillId="0" borderId="10" xfId="0" applyFont="1" applyBorder="1" applyAlignment="1">
      <alignment horizontal="center" vertical="top" wrapText="1"/>
    </xf>
    <xf numFmtId="0" fontId="17" fillId="0" borderId="10" xfId="0" applyFont="1" applyBorder="1" applyAlignment="1">
      <alignment horizontal="center" vertical="top" wrapText="1"/>
    </xf>
    <xf numFmtId="0" fontId="3" fillId="0" borderId="10" xfId="0" applyFont="1" applyFill="1" applyBorder="1" applyAlignment="1">
      <alignment vertical="center" wrapText="1"/>
    </xf>
    <xf numFmtId="49" fontId="9" fillId="0" borderId="10" xfId="0" applyNumberFormat="1" applyFont="1" applyFill="1" applyBorder="1" applyAlignment="1">
      <alignment horizontal="center" vertical="top" wrapText="1"/>
    </xf>
    <xf numFmtId="0" fontId="2" fillId="33" borderId="10" xfId="0" applyFont="1" applyFill="1" applyBorder="1" applyAlignment="1">
      <alignment horizontal="center"/>
    </xf>
    <xf numFmtId="0" fontId="3" fillId="0" borderId="10" xfId="0" applyFont="1" applyFill="1" applyBorder="1" applyAlignment="1">
      <alignment horizontal="center" vertical="center" wrapText="1"/>
    </xf>
    <xf numFmtId="0" fontId="3" fillId="0" borderId="10" xfId="0" applyFont="1" applyBorder="1" applyAlignment="1">
      <alignment horizontal="center" wrapText="1" shrinkToFit="1"/>
    </xf>
    <xf numFmtId="0" fontId="2" fillId="33" borderId="10" xfId="0" applyFont="1" applyFill="1" applyBorder="1" applyAlignment="1">
      <alignment horizontal="center" vertical="justify" wrapText="1"/>
    </xf>
    <xf numFmtId="0" fontId="3" fillId="33" borderId="10" xfId="0" applyFont="1" applyFill="1" applyBorder="1" applyAlignment="1">
      <alignment horizontal="center" vertical="justify" wrapText="1"/>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0" fillId="0" borderId="10" xfId="0" applyBorder="1" applyAlignment="1">
      <alignment wrapText="1"/>
    </xf>
    <xf numFmtId="0" fontId="3"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Fill="1" applyAlignment="1">
      <alignment horizontal="center" vertical="top" wrapText="1"/>
    </xf>
    <xf numFmtId="0" fontId="3" fillId="0" borderId="10" xfId="0" applyFont="1" applyBorder="1" applyAlignment="1">
      <alignment horizontal="left" vertical="top" wrapText="1"/>
    </xf>
    <xf numFmtId="0" fontId="2" fillId="33" borderId="10" xfId="0" applyFont="1" applyFill="1" applyBorder="1" applyAlignment="1">
      <alignment horizontal="center" vertical="center"/>
    </xf>
    <xf numFmtId="49" fontId="3" fillId="0" borderId="10" xfId="0" applyNumberFormat="1" applyFont="1" applyFill="1" applyBorder="1" applyAlignment="1">
      <alignment horizontal="center" vertical="top" wrapText="1"/>
    </xf>
    <xf numFmtId="0" fontId="0" fillId="0" borderId="10" xfId="0" applyBorder="1" applyAlignment="1">
      <alignment horizontal="center" vertical="center" wrapText="1"/>
    </xf>
    <xf numFmtId="0" fontId="2" fillId="34" borderId="10" xfId="0" applyFont="1" applyFill="1" applyBorder="1" applyAlignment="1">
      <alignment horizontal="center"/>
    </xf>
    <xf numFmtId="0" fontId="7" fillId="0" borderId="10" xfId="0" applyFont="1" applyFill="1" applyBorder="1" applyAlignment="1">
      <alignment horizontal="center" vertical="top" wrapText="1"/>
    </xf>
    <xf numFmtId="2" fontId="3" fillId="0" borderId="10" xfId="0" applyNumberFormat="1" applyFont="1" applyFill="1" applyBorder="1" applyAlignment="1">
      <alignment horizontal="left" vertical="center"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N297"/>
  <sheetViews>
    <sheetView tabSelected="1" view="pageLayout" zoomScale="75" zoomScaleSheetLayoutView="75" zoomScalePageLayoutView="75" workbookViewId="0" topLeftCell="A291">
      <selection activeCell="B297" sqref="B297"/>
    </sheetView>
  </sheetViews>
  <sheetFormatPr defaultColWidth="9.140625" defaultRowHeight="12.75"/>
  <cols>
    <col min="1" max="1" width="40.421875" style="5" customWidth="1"/>
    <col min="2" max="2" width="29.28125" style="5" customWidth="1"/>
    <col min="3" max="3" width="27.57421875" style="5" customWidth="1"/>
    <col min="4" max="4" width="12.57421875" style="5" customWidth="1"/>
    <col min="5" max="5" width="14.421875" style="5" customWidth="1"/>
    <col min="6" max="6" width="11.7109375" style="5" customWidth="1"/>
    <col min="7" max="7" width="12.421875" style="5" customWidth="1"/>
    <col min="8" max="8" width="13.28125" style="5" customWidth="1"/>
    <col min="9" max="9" width="17.57421875" style="5" customWidth="1"/>
    <col min="10" max="16384" width="9.140625" style="5" customWidth="1"/>
  </cols>
  <sheetData>
    <row r="1" ht="15.75"/>
    <row r="2" spans="1:9" s="3" customFormat="1" ht="18.75">
      <c r="A2" s="92" t="s">
        <v>66</v>
      </c>
      <c r="B2" s="92"/>
      <c r="C2" s="92"/>
      <c r="D2" s="92"/>
      <c r="E2" s="92"/>
      <c r="F2" s="92"/>
      <c r="G2" s="92"/>
      <c r="H2" s="92"/>
      <c r="I2" s="92"/>
    </row>
    <row r="3" s="3" customFormat="1" ht="15.75">
      <c r="A3" s="4"/>
    </row>
    <row r="4" spans="1:9" s="3" customFormat="1" ht="15.75">
      <c r="A4" s="80" t="s">
        <v>278</v>
      </c>
      <c r="B4" s="80" t="s">
        <v>279</v>
      </c>
      <c r="C4" s="73" t="s">
        <v>50</v>
      </c>
      <c r="D4" s="73"/>
      <c r="E4" s="73"/>
      <c r="F4" s="73"/>
      <c r="G4" s="73"/>
      <c r="H4" s="73"/>
      <c r="I4" s="73"/>
    </row>
    <row r="5" spans="1:9" s="3" customFormat="1" ht="47.25">
      <c r="A5" s="80"/>
      <c r="B5" s="80"/>
      <c r="C5" s="2" t="s">
        <v>280</v>
      </c>
      <c r="D5" s="2" t="s">
        <v>281</v>
      </c>
      <c r="E5" s="2" t="s">
        <v>282</v>
      </c>
      <c r="F5" s="2" t="s">
        <v>359</v>
      </c>
      <c r="G5" s="2" t="s">
        <v>322</v>
      </c>
      <c r="H5" s="2" t="s">
        <v>323</v>
      </c>
      <c r="I5" s="2" t="s">
        <v>283</v>
      </c>
    </row>
    <row r="6" spans="1:9" s="3" customFormat="1" ht="15.75">
      <c r="A6" s="2">
        <v>1</v>
      </c>
      <c r="B6" s="2">
        <v>2</v>
      </c>
      <c r="C6" s="2">
        <v>3</v>
      </c>
      <c r="D6" s="2">
        <v>4</v>
      </c>
      <c r="E6" s="2">
        <v>5</v>
      </c>
      <c r="F6" s="2">
        <v>6</v>
      </c>
      <c r="G6" s="2">
        <v>7</v>
      </c>
      <c r="H6" s="2">
        <v>8</v>
      </c>
      <c r="I6" s="2">
        <v>9</v>
      </c>
    </row>
    <row r="7" spans="1:9" s="3" customFormat="1" ht="18.75">
      <c r="A7" s="98" t="s">
        <v>216</v>
      </c>
      <c r="B7" s="98"/>
      <c r="C7" s="98"/>
      <c r="D7" s="2"/>
      <c r="E7" s="2"/>
      <c r="F7" s="2"/>
      <c r="G7" s="2"/>
      <c r="H7" s="2"/>
      <c r="I7" s="2"/>
    </row>
    <row r="8" spans="1:9" s="44" customFormat="1" ht="18.75">
      <c r="A8" s="79" t="s">
        <v>405</v>
      </c>
      <c r="B8" s="79"/>
      <c r="C8" s="79"/>
      <c r="D8" s="26"/>
      <c r="E8" s="26"/>
      <c r="F8" s="26"/>
      <c r="G8" s="26"/>
      <c r="H8" s="26"/>
      <c r="I8" s="26"/>
    </row>
    <row r="9" spans="1:9" ht="33.75" customHeight="1">
      <c r="A9" s="1" t="s">
        <v>291</v>
      </c>
      <c r="B9" s="73" t="s">
        <v>0</v>
      </c>
      <c r="C9" s="73"/>
      <c r="D9" s="6"/>
      <c r="E9" s="2"/>
      <c r="F9" s="2"/>
      <c r="G9" s="2"/>
      <c r="H9" s="2"/>
      <c r="I9" s="2"/>
    </row>
    <row r="10" spans="1:9" ht="32.25" customHeight="1">
      <c r="A10" s="1" t="s">
        <v>6</v>
      </c>
      <c r="B10" s="73" t="s">
        <v>1</v>
      </c>
      <c r="C10" s="73"/>
      <c r="D10" s="6"/>
      <c r="E10" s="2"/>
      <c r="F10" s="2"/>
      <c r="G10" s="2"/>
      <c r="H10" s="2"/>
      <c r="I10" s="2"/>
    </row>
    <row r="11" spans="1:9" ht="80.25" customHeight="1">
      <c r="A11" s="25" t="s">
        <v>57</v>
      </c>
      <c r="B11" s="2" t="s">
        <v>433</v>
      </c>
      <c r="C11" s="2" t="s">
        <v>255</v>
      </c>
      <c r="D11" s="2" t="s">
        <v>5</v>
      </c>
      <c r="E11" s="2"/>
      <c r="F11" s="1">
        <v>28.6</v>
      </c>
      <c r="G11" s="1"/>
      <c r="H11" s="1"/>
      <c r="I11" s="1" t="s">
        <v>84</v>
      </c>
    </row>
    <row r="12" spans="1:9" ht="81" customHeight="1">
      <c r="A12" s="6" t="s">
        <v>58</v>
      </c>
      <c r="B12" s="2" t="s">
        <v>4</v>
      </c>
      <c r="C12" s="2" t="s">
        <v>255</v>
      </c>
      <c r="D12" s="2" t="s">
        <v>5</v>
      </c>
      <c r="E12" s="2"/>
      <c r="F12" s="1">
        <v>78</v>
      </c>
      <c r="G12" s="1"/>
      <c r="H12" s="1"/>
      <c r="I12" s="1" t="s">
        <v>84</v>
      </c>
    </row>
    <row r="13" spans="1:9" ht="79.5" customHeight="1">
      <c r="A13" s="6" t="s">
        <v>59</v>
      </c>
      <c r="B13" s="2" t="s">
        <v>4</v>
      </c>
      <c r="C13" s="2" t="s">
        <v>255</v>
      </c>
      <c r="D13" s="2" t="s">
        <v>5</v>
      </c>
      <c r="E13" s="2"/>
      <c r="F13" s="1">
        <v>150</v>
      </c>
      <c r="G13" s="1"/>
      <c r="H13" s="1"/>
      <c r="I13" s="1" t="s">
        <v>84</v>
      </c>
    </row>
    <row r="14" spans="1:9" ht="81.75" customHeight="1">
      <c r="A14" s="6" t="s">
        <v>448</v>
      </c>
      <c r="B14" s="2" t="s">
        <v>4</v>
      </c>
      <c r="C14" s="2" t="s">
        <v>255</v>
      </c>
      <c r="D14" s="2" t="s">
        <v>5</v>
      </c>
      <c r="E14" s="2"/>
      <c r="F14" s="1"/>
      <c r="G14" s="1">
        <v>113</v>
      </c>
      <c r="H14" s="1"/>
      <c r="I14" s="1" t="s">
        <v>84</v>
      </c>
    </row>
    <row r="15" spans="1:9" ht="83.25" customHeight="1">
      <c r="A15" s="6" t="s">
        <v>60</v>
      </c>
      <c r="B15" s="2" t="s">
        <v>4</v>
      </c>
      <c r="C15" s="2" t="s">
        <v>255</v>
      </c>
      <c r="D15" s="2" t="s">
        <v>5</v>
      </c>
      <c r="E15" s="2"/>
      <c r="F15" s="1"/>
      <c r="G15" s="1">
        <v>43</v>
      </c>
      <c r="H15" s="1"/>
      <c r="I15" s="1" t="s">
        <v>84</v>
      </c>
    </row>
    <row r="16" spans="1:9" ht="82.5" customHeight="1">
      <c r="A16" s="6" t="s">
        <v>61</v>
      </c>
      <c r="B16" s="2" t="s">
        <v>4</v>
      </c>
      <c r="C16" s="2" t="s">
        <v>255</v>
      </c>
      <c r="D16" s="2" t="s">
        <v>5</v>
      </c>
      <c r="E16" s="2"/>
      <c r="F16" s="1"/>
      <c r="G16" s="1"/>
      <c r="H16" s="1">
        <v>2451.2</v>
      </c>
      <c r="I16" s="1" t="s">
        <v>84</v>
      </c>
    </row>
    <row r="17" spans="1:9" ht="80.25" customHeight="1">
      <c r="A17" s="6" t="s">
        <v>62</v>
      </c>
      <c r="B17" s="2" t="s">
        <v>4</v>
      </c>
      <c r="C17" s="2" t="s">
        <v>255</v>
      </c>
      <c r="D17" s="2" t="s">
        <v>5</v>
      </c>
      <c r="E17" s="1"/>
      <c r="F17" s="1"/>
      <c r="G17" s="1">
        <v>91.7</v>
      </c>
      <c r="H17" s="1"/>
      <c r="I17" s="1" t="s">
        <v>84</v>
      </c>
    </row>
    <row r="18" spans="1:9" ht="79.5" customHeight="1">
      <c r="A18" s="6" t="s">
        <v>63</v>
      </c>
      <c r="B18" s="2" t="s">
        <v>4</v>
      </c>
      <c r="C18" s="2" t="s">
        <v>255</v>
      </c>
      <c r="D18" s="2" t="s">
        <v>5</v>
      </c>
      <c r="E18" s="1"/>
      <c r="F18" s="1">
        <v>400</v>
      </c>
      <c r="G18" s="1"/>
      <c r="H18" s="1">
        <v>1380</v>
      </c>
      <c r="I18" s="1" t="s">
        <v>84</v>
      </c>
    </row>
    <row r="19" spans="1:9" ht="33.75" customHeight="1">
      <c r="A19" s="1" t="s">
        <v>293</v>
      </c>
      <c r="B19" s="73" t="s">
        <v>14</v>
      </c>
      <c r="C19" s="73"/>
      <c r="D19" s="6"/>
      <c r="E19" s="1"/>
      <c r="F19" s="1"/>
      <c r="G19" s="1"/>
      <c r="H19" s="1"/>
      <c r="I19" s="1"/>
    </row>
    <row r="20" spans="1:9" ht="134.25" customHeight="1">
      <c r="A20" s="6" t="s">
        <v>230</v>
      </c>
      <c r="B20" s="73" t="s">
        <v>16</v>
      </c>
      <c r="C20" s="73" t="s">
        <v>17</v>
      </c>
      <c r="D20" s="80" t="s">
        <v>18</v>
      </c>
      <c r="E20" s="80"/>
      <c r="F20" s="80">
        <v>20.4</v>
      </c>
      <c r="G20" s="80">
        <v>20.9</v>
      </c>
      <c r="H20" s="80">
        <v>22.9</v>
      </c>
      <c r="I20" s="80">
        <v>23</v>
      </c>
    </row>
    <row r="21" spans="1:9" ht="64.5" customHeight="1">
      <c r="A21" s="6" t="s">
        <v>64</v>
      </c>
      <c r="B21" s="73"/>
      <c r="C21" s="73"/>
      <c r="D21" s="88"/>
      <c r="E21" s="96"/>
      <c r="F21" s="96"/>
      <c r="G21" s="96"/>
      <c r="H21" s="96"/>
      <c r="I21" s="96"/>
    </row>
    <row r="22" spans="1:9" ht="15.75">
      <c r="A22" s="1" t="s">
        <v>6</v>
      </c>
      <c r="B22" s="73" t="s">
        <v>19</v>
      </c>
      <c r="C22" s="73"/>
      <c r="D22" s="6"/>
      <c r="E22" s="1"/>
      <c r="F22" s="1"/>
      <c r="G22" s="1"/>
      <c r="H22" s="1"/>
      <c r="I22" s="1"/>
    </row>
    <row r="23" spans="1:9" s="8" customFormat="1" ht="49.5" customHeight="1">
      <c r="A23" s="6" t="s">
        <v>20</v>
      </c>
      <c r="B23" s="2" t="s">
        <v>21</v>
      </c>
      <c r="C23" s="2" t="s">
        <v>22</v>
      </c>
      <c r="D23" s="1" t="s">
        <v>23</v>
      </c>
      <c r="E23" s="1"/>
      <c r="F23" s="29">
        <v>14741.9</v>
      </c>
      <c r="G23" s="29">
        <v>15501.9</v>
      </c>
      <c r="H23" s="29">
        <v>16521</v>
      </c>
      <c r="I23" s="1">
        <v>17077.5</v>
      </c>
    </row>
    <row r="24" spans="1:9" ht="18.75">
      <c r="A24" s="94" t="s">
        <v>195</v>
      </c>
      <c r="B24" s="94"/>
      <c r="C24" s="94"/>
      <c r="D24" s="18"/>
      <c r="E24" s="42"/>
      <c r="F24" s="42"/>
      <c r="G24" s="42"/>
      <c r="H24" s="42"/>
      <c r="I24" s="42"/>
    </row>
    <row r="25" spans="1:9" ht="31.5" customHeight="1">
      <c r="A25" s="1" t="s">
        <v>291</v>
      </c>
      <c r="B25" s="73" t="s">
        <v>196</v>
      </c>
      <c r="C25" s="73"/>
      <c r="D25" s="6"/>
      <c r="E25" s="2"/>
      <c r="F25" s="2"/>
      <c r="G25" s="2"/>
      <c r="H25" s="2"/>
      <c r="I25" s="2"/>
    </row>
    <row r="26" spans="1:9" ht="48" customHeight="1">
      <c r="A26" s="1" t="s">
        <v>293</v>
      </c>
      <c r="B26" s="73" t="s">
        <v>197</v>
      </c>
      <c r="C26" s="73"/>
      <c r="D26" s="6"/>
      <c r="E26" s="2"/>
      <c r="F26" s="2"/>
      <c r="G26" s="2"/>
      <c r="H26" s="2"/>
      <c r="I26" s="2"/>
    </row>
    <row r="27" spans="1:9" ht="78.75">
      <c r="A27" s="6" t="s">
        <v>179</v>
      </c>
      <c r="B27" s="9" t="s">
        <v>434</v>
      </c>
      <c r="C27" s="6" t="s">
        <v>182</v>
      </c>
      <c r="D27" s="1" t="s">
        <v>288</v>
      </c>
      <c r="E27" s="1">
        <v>242</v>
      </c>
      <c r="F27" s="1">
        <v>266</v>
      </c>
      <c r="G27" s="1">
        <v>292</v>
      </c>
      <c r="H27" s="1">
        <v>315</v>
      </c>
      <c r="I27" s="1">
        <v>315</v>
      </c>
    </row>
    <row r="28" spans="1:9" ht="79.5" customHeight="1">
      <c r="A28" s="1" t="s">
        <v>291</v>
      </c>
      <c r="B28" s="73" t="s">
        <v>199</v>
      </c>
      <c r="C28" s="73"/>
      <c r="D28" s="6"/>
      <c r="E28" s="2"/>
      <c r="F28" s="2"/>
      <c r="G28" s="2"/>
      <c r="H28" s="2"/>
      <c r="I28" s="2"/>
    </row>
    <row r="29" spans="1:9" ht="30.75" customHeight="1">
      <c r="A29" s="1" t="s">
        <v>293</v>
      </c>
      <c r="B29" s="73" t="s">
        <v>200</v>
      </c>
      <c r="C29" s="73"/>
      <c r="D29" s="6"/>
      <c r="E29" s="2"/>
      <c r="F29" s="2"/>
      <c r="G29" s="2"/>
      <c r="H29" s="2"/>
      <c r="I29" s="2"/>
    </row>
    <row r="30" spans="1:9" ht="177" customHeight="1">
      <c r="A30" s="6" t="s">
        <v>180</v>
      </c>
      <c r="B30" s="9" t="s">
        <v>198</v>
      </c>
      <c r="C30" s="6" t="s">
        <v>201</v>
      </c>
      <c r="D30" s="1" t="s">
        <v>328</v>
      </c>
      <c r="E30" s="29">
        <v>19.6</v>
      </c>
      <c r="F30" s="10">
        <v>20</v>
      </c>
      <c r="G30" s="10">
        <v>21</v>
      </c>
      <c r="H30" s="10">
        <v>21</v>
      </c>
      <c r="I30" s="10">
        <v>21</v>
      </c>
    </row>
    <row r="31" spans="1:9" ht="31.5" customHeight="1">
      <c r="A31" s="1" t="s">
        <v>291</v>
      </c>
      <c r="B31" s="73" t="s">
        <v>89</v>
      </c>
      <c r="C31" s="73"/>
      <c r="D31" s="6"/>
      <c r="E31" s="2"/>
      <c r="F31" s="2"/>
      <c r="G31" s="2"/>
      <c r="H31" s="2"/>
      <c r="I31" s="2"/>
    </row>
    <row r="32" spans="1:9" ht="16.5" customHeight="1">
      <c r="A32" s="1" t="s">
        <v>293</v>
      </c>
      <c r="B32" s="73" t="s">
        <v>202</v>
      </c>
      <c r="C32" s="73"/>
      <c r="D32" s="6"/>
      <c r="E32" s="2"/>
      <c r="F32" s="2"/>
      <c r="G32" s="2"/>
      <c r="H32" s="2"/>
      <c r="I32" s="2"/>
    </row>
    <row r="33" spans="1:9" ht="94.5">
      <c r="A33" s="6" t="s">
        <v>181</v>
      </c>
      <c r="B33" s="9" t="s">
        <v>198</v>
      </c>
      <c r="C33" s="6" t="s">
        <v>203</v>
      </c>
      <c r="D33" s="1" t="s">
        <v>328</v>
      </c>
      <c r="E33" s="29">
        <v>3.7</v>
      </c>
      <c r="F33" s="10">
        <v>4</v>
      </c>
      <c r="G33" s="10">
        <v>4</v>
      </c>
      <c r="H33" s="10">
        <v>4</v>
      </c>
      <c r="I33" s="10">
        <v>4</v>
      </c>
    </row>
    <row r="34" spans="1:9" ht="112.5" customHeight="1">
      <c r="A34" s="1" t="s">
        <v>291</v>
      </c>
      <c r="B34" s="73" t="s">
        <v>204</v>
      </c>
      <c r="C34" s="73"/>
      <c r="D34" s="6"/>
      <c r="E34" s="2"/>
      <c r="F34" s="2"/>
      <c r="G34" s="2"/>
      <c r="H34" s="2"/>
      <c r="I34" s="2"/>
    </row>
    <row r="35" spans="1:9" ht="32.25" customHeight="1">
      <c r="A35" s="1" t="s">
        <v>293</v>
      </c>
      <c r="B35" s="73" t="s">
        <v>205</v>
      </c>
      <c r="C35" s="73"/>
      <c r="D35" s="6"/>
      <c r="E35" s="2"/>
      <c r="F35" s="2"/>
      <c r="G35" s="2"/>
      <c r="H35" s="2"/>
      <c r="I35" s="2"/>
    </row>
    <row r="36" spans="1:9" ht="81" customHeight="1">
      <c r="A36" s="6" t="s">
        <v>449</v>
      </c>
      <c r="B36" s="2" t="s">
        <v>206</v>
      </c>
      <c r="C36" s="2" t="s">
        <v>331</v>
      </c>
      <c r="D36" s="1" t="s">
        <v>328</v>
      </c>
      <c r="E36" s="1">
        <v>73</v>
      </c>
      <c r="F36" s="1">
        <v>80</v>
      </c>
      <c r="G36" s="1">
        <v>85</v>
      </c>
      <c r="H36" s="1">
        <v>90</v>
      </c>
      <c r="I36" s="1">
        <v>90</v>
      </c>
    </row>
    <row r="37" spans="1:9" ht="113.25" customHeight="1">
      <c r="A37" s="1" t="s">
        <v>291</v>
      </c>
      <c r="B37" s="73" t="s">
        <v>204</v>
      </c>
      <c r="C37" s="73"/>
      <c r="D37" s="6"/>
      <c r="E37" s="2"/>
      <c r="F37" s="2"/>
      <c r="G37" s="2"/>
      <c r="H37" s="2"/>
      <c r="I37" s="2"/>
    </row>
    <row r="38" spans="1:9" ht="34.5" customHeight="1">
      <c r="A38" s="1" t="s">
        <v>293</v>
      </c>
      <c r="B38" s="73" t="s">
        <v>205</v>
      </c>
      <c r="C38" s="73"/>
      <c r="D38" s="6"/>
      <c r="E38" s="2"/>
      <c r="F38" s="2"/>
      <c r="G38" s="2"/>
      <c r="H38" s="2"/>
      <c r="I38" s="2"/>
    </row>
    <row r="39" spans="1:9" ht="78.75">
      <c r="A39" s="6" t="s">
        <v>207</v>
      </c>
      <c r="B39" s="2" t="s">
        <v>206</v>
      </c>
      <c r="C39" s="2" t="s">
        <v>332</v>
      </c>
      <c r="D39" s="1" t="s">
        <v>208</v>
      </c>
      <c r="E39" s="1">
        <v>100</v>
      </c>
      <c r="F39" s="1">
        <v>100</v>
      </c>
      <c r="G39" s="1">
        <v>100</v>
      </c>
      <c r="H39" s="1">
        <v>100</v>
      </c>
      <c r="I39" s="1">
        <v>100</v>
      </c>
    </row>
    <row r="40" spans="1:9" ht="113.25" customHeight="1">
      <c r="A40" s="1" t="s">
        <v>291</v>
      </c>
      <c r="B40" s="73" t="s">
        <v>204</v>
      </c>
      <c r="C40" s="73"/>
      <c r="D40" s="6"/>
      <c r="E40" s="2"/>
      <c r="F40" s="2"/>
      <c r="G40" s="2"/>
      <c r="H40" s="2"/>
      <c r="I40" s="2"/>
    </row>
    <row r="41" spans="1:9" ht="33" customHeight="1">
      <c r="A41" s="1" t="s">
        <v>293</v>
      </c>
      <c r="B41" s="73" t="s">
        <v>205</v>
      </c>
      <c r="C41" s="73"/>
      <c r="D41" s="6"/>
      <c r="E41" s="2"/>
      <c r="F41" s="2"/>
      <c r="G41" s="2"/>
      <c r="H41" s="2"/>
      <c r="I41" s="2"/>
    </row>
    <row r="42" spans="1:9" ht="78.75">
      <c r="A42" s="6" t="s">
        <v>209</v>
      </c>
      <c r="B42" s="2" t="s">
        <v>206</v>
      </c>
      <c r="C42" s="2" t="s">
        <v>333</v>
      </c>
      <c r="D42" s="1" t="s">
        <v>208</v>
      </c>
      <c r="E42" s="1">
        <v>100</v>
      </c>
      <c r="F42" s="1">
        <v>100</v>
      </c>
      <c r="G42" s="1">
        <v>100</v>
      </c>
      <c r="H42" s="1">
        <v>100</v>
      </c>
      <c r="I42" s="1">
        <v>100</v>
      </c>
    </row>
    <row r="43" spans="1:9" ht="113.25" customHeight="1">
      <c r="A43" s="1" t="s">
        <v>291</v>
      </c>
      <c r="B43" s="73" t="s">
        <v>204</v>
      </c>
      <c r="C43" s="73"/>
      <c r="D43" s="6"/>
      <c r="E43" s="2"/>
      <c r="F43" s="2"/>
      <c r="G43" s="2"/>
      <c r="H43" s="2"/>
      <c r="I43" s="2"/>
    </row>
    <row r="44" spans="1:9" ht="31.5" customHeight="1">
      <c r="A44" s="1" t="s">
        <v>293</v>
      </c>
      <c r="B44" s="73" t="s">
        <v>205</v>
      </c>
      <c r="C44" s="73"/>
      <c r="D44" s="6"/>
      <c r="E44" s="2"/>
      <c r="F44" s="2"/>
      <c r="G44" s="2"/>
      <c r="H44" s="2"/>
      <c r="I44" s="2"/>
    </row>
    <row r="45" spans="1:9" ht="94.5">
      <c r="A45" s="6" t="s">
        <v>210</v>
      </c>
      <c r="B45" s="2" t="s">
        <v>206</v>
      </c>
      <c r="C45" s="2" t="s">
        <v>334</v>
      </c>
      <c r="D45" s="1" t="s">
        <v>211</v>
      </c>
      <c r="E45" s="1">
        <v>68</v>
      </c>
      <c r="F45" s="1">
        <v>72</v>
      </c>
      <c r="G45" s="1">
        <v>75</v>
      </c>
      <c r="H45" s="1">
        <v>80</v>
      </c>
      <c r="I45" s="1">
        <v>80</v>
      </c>
    </row>
    <row r="46" spans="1:9" ht="18.75">
      <c r="A46" s="97" t="s">
        <v>178</v>
      </c>
      <c r="B46" s="97"/>
      <c r="C46" s="97"/>
      <c r="D46" s="18"/>
      <c r="E46" s="49"/>
      <c r="F46" s="49"/>
      <c r="G46" s="49"/>
      <c r="H46" s="49"/>
      <c r="I46" s="49"/>
    </row>
    <row r="47" spans="1:9" s="37" customFormat="1" ht="179.25" customHeight="1">
      <c r="A47" s="1" t="s">
        <v>226</v>
      </c>
      <c r="B47" s="100" t="s">
        <v>306</v>
      </c>
      <c r="C47" s="101"/>
      <c r="D47" s="15"/>
      <c r="E47" s="43"/>
      <c r="F47" s="43"/>
      <c r="G47" s="43"/>
      <c r="H47" s="43"/>
      <c r="I47" s="43"/>
    </row>
    <row r="48" spans="1:9" s="37" customFormat="1" ht="64.5" customHeight="1">
      <c r="A48" s="1" t="s">
        <v>7</v>
      </c>
      <c r="B48" s="102" t="s">
        <v>305</v>
      </c>
      <c r="C48" s="103"/>
      <c r="D48" s="15"/>
      <c r="E48" s="43"/>
      <c r="F48" s="43"/>
      <c r="G48" s="43"/>
      <c r="H48" s="43"/>
      <c r="I48" s="43"/>
    </row>
    <row r="49" spans="1:9" s="37" customFormat="1" ht="110.25">
      <c r="A49" s="38" t="s">
        <v>132</v>
      </c>
      <c r="B49" s="2" t="s">
        <v>435</v>
      </c>
      <c r="C49" s="22" t="s">
        <v>307</v>
      </c>
      <c r="D49" s="2" t="s">
        <v>328</v>
      </c>
      <c r="E49" s="1">
        <v>0</v>
      </c>
      <c r="F49" s="1">
        <v>10</v>
      </c>
      <c r="G49" s="1">
        <v>30</v>
      </c>
      <c r="H49" s="1">
        <v>60</v>
      </c>
      <c r="I49" s="1">
        <v>100</v>
      </c>
    </row>
    <row r="50" spans="1:9" s="37" customFormat="1" ht="78.75">
      <c r="A50" s="2" t="s">
        <v>184</v>
      </c>
      <c r="B50" s="2" t="s">
        <v>183</v>
      </c>
      <c r="C50" s="2" t="s">
        <v>308</v>
      </c>
      <c r="D50" s="2" t="s">
        <v>328</v>
      </c>
      <c r="E50" s="1">
        <v>0</v>
      </c>
      <c r="F50" s="1">
        <v>50</v>
      </c>
      <c r="G50" s="1">
        <v>100</v>
      </c>
      <c r="H50" s="1">
        <v>100</v>
      </c>
      <c r="I50" s="1">
        <v>100</v>
      </c>
    </row>
    <row r="51" spans="1:9" s="37" customFormat="1" ht="83.25" customHeight="1">
      <c r="A51" s="6" t="s">
        <v>185</v>
      </c>
      <c r="B51" s="2" t="s">
        <v>183</v>
      </c>
      <c r="C51" s="2" t="s">
        <v>241</v>
      </c>
      <c r="D51" s="2" t="s">
        <v>328</v>
      </c>
      <c r="E51" s="1">
        <v>0</v>
      </c>
      <c r="F51" s="1">
        <v>0</v>
      </c>
      <c r="G51" s="1">
        <v>50</v>
      </c>
      <c r="H51" s="1">
        <v>100</v>
      </c>
      <c r="I51" s="1">
        <v>100</v>
      </c>
    </row>
    <row r="52" spans="1:9" s="37" customFormat="1" ht="129" customHeight="1">
      <c r="A52" s="6" t="s">
        <v>131</v>
      </c>
      <c r="B52" s="2" t="s">
        <v>183</v>
      </c>
      <c r="C52" s="2" t="s">
        <v>309</v>
      </c>
      <c r="D52" s="2" t="s">
        <v>267</v>
      </c>
      <c r="E52" s="1">
        <v>0</v>
      </c>
      <c r="F52" s="1">
        <v>10</v>
      </c>
      <c r="G52" s="1">
        <v>20</v>
      </c>
      <c r="H52" s="1">
        <v>50</v>
      </c>
      <c r="I52" s="1">
        <v>100</v>
      </c>
    </row>
    <row r="53" spans="1:9" s="37" customFormat="1" ht="47.25">
      <c r="A53" s="72" t="s">
        <v>130</v>
      </c>
      <c r="B53" s="2" t="s">
        <v>409</v>
      </c>
      <c r="C53" s="2" t="s">
        <v>310</v>
      </c>
      <c r="D53" s="2" t="s">
        <v>267</v>
      </c>
      <c r="E53" s="1">
        <v>0</v>
      </c>
      <c r="F53" s="1">
        <v>0</v>
      </c>
      <c r="G53" s="1">
        <v>2</v>
      </c>
      <c r="H53" s="1">
        <v>3</v>
      </c>
      <c r="I53" s="1">
        <v>3</v>
      </c>
    </row>
    <row r="54" spans="1:9" s="37" customFormat="1" ht="144.75" customHeight="1">
      <c r="A54" s="72"/>
      <c r="B54" s="2" t="s">
        <v>409</v>
      </c>
      <c r="C54" s="2" t="s">
        <v>311</v>
      </c>
      <c r="D54" s="2" t="s">
        <v>328</v>
      </c>
      <c r="E54" s="1">
        <v>0</v>
      </c>
      <c r="F54" s="1">
        <v>0</v>
      </c>
      <c r="G54" s="1">
        <v>50</v>
      </c>
      <c r="H54" s="1">
        <v>70</v>
      </c>
      <c r="I54" s="1">
        <v>100</v>
      </c>
    </row>
    <row r="55" spans="1:9" s="37" customFormat="1" ht="63">
      <c r="A55" s="72"/>
      <c r="B55" s="2" t="s">
        <v>409</v>
      </c>
      <c r="C55" s="2" t="s">
        <v>312</v>
      </c>
      <c r="D55" s="2" t="s">
        <v>267</v>
      </c>
      <c r="E55" s="1">
        <v>0</v>
      </c>
      <c r="F55" s="1">
        <v>0</v>
      </c>
      <c r="G55" s="1">
        <v>60</v>
      </c>
      <c r="H55" s="1">
        <v>95</v>
      </c>
      <c r="I55" s="1">
        <v>155</v>
      </c>
    </row>
    <row r="56" spans="1:9" s="37" customFormat="1" ht="126">
      <c r="A56" s="6" t="s">
        <v>128</v>
      </c>
      <c r="B56" s="2" t="s">
        <v>409</v>
      </c>
      <c r="C56" s="2" t="s">
        <v>313</v>
      </c>
      <c r="D56" s="2" t="s">
        <v>328</v>
      </c>
      <c r="E56" s="1">
        <v>0</v>
      </c>
      <c r="F56" s="1">
        <v>0</v>
      </c>
      <c r="G56" s="1">
        <v>50</v>
      </c>
      <c r="H56" s="1">
        <v>250</v>
      </c>
      <c r="I56" s="1">
        <v>250</v>
      </c>
    </row>
    <row r="57" spans="1:9" s="37" customFormat="1" ht="238.5" customHeight="1">
      <c r="A57" s="14" t="s">
        <v>129</v>
      </c>
      <c r="B57" s="2" t="s">
        <v>409</v>
      </c>
      <c r="C57" s="22" t="s">
        <v>186</v>
      </c>
      <c r="D57" s="22" t="s">
        <v>328</v>
      </c>
      <c r="E57" s="1">
        <v>0</v>
      </c>
      <c r="F57" s="1">
        <v>0</v>
      </c>
      <c r="G57" s="1">
        <v>30</v>
      </c>
      <c r="H57" s="1">
        <v>80</v>
      </c>
      <c r="I57" s="1">
        <v>100</v>
      </c>
    </row>
    <row r="58" spans="1:9" s="37" customFormat="1" ht="53.25" customHeight="1">
      <c r="A58" s="1" t="s">
        <v>8</v>
      </c>
      <c r="B58" s="73" t="s">
        <v>40</v>
      </c>
      <c r="C58" s="73"/>
      <c r="D58" s="15"/>
      <c r="E58" s="31"/>
      <c r="F58" s="31"/>
      <c r="G58" s="31"/>
      <c r="H58" s="31"/>
      <c r="I58" s="31"/>
    </row>
    <row r="59" spans="1:9" s="37" customFormat="1" ht="78.75">
      <c r="A59" s="6" t="s">
        <v>127</v>
      </c>
      <c r="B59" s="2" t="s">
        <v>409</v>
      </c>
      <c r="C59" s="2" t="s">
        <v>314</v>
      </c>
      <c r="D59" s="2" t="s">
        <v>267</v>
      </c>
      <c r="E59" s="1">
        <v>8</v>
      </c>
      <c r="F59" s="1">
        <v>8</v>
      </c>
      <c r="G59" s="1">
        <v>20</v>
      </c>
      <c r="H59" s="1">
        <v>35</v>
      </c>
      <c r="I59" s="1">
        <v>50</v>
      </c>
    </row>
    <row r="60" spans="1:9" s="37" customFormat="1" ht="66.75" customHeight="1">
      <c r="A60" s="1" t="s">
        <v>7</v>
      </c>
      <c r="B60" s="104" t="s">
        <v>41</v>
      </c>
      <c r="C60" s="105"/>
      <c r="D60" s="15"/>
      <c r="E60" s="31"/>
      <c r="F60" s="31"/>
      <c r="G60" s="31"/>
      <c r="H60" s="31"/>
      <c r="I60" s="31"/>
    </row>
    <row r="61" spans="1:9" s="37" customFormat="1" ht="178.5" customHeight="1">
      <c r="A61" s="6" t="s">
        <v>126</v>
      </c>
      <c r="B61" s="2" t="s">
        <v>409</v>
      </c>
      <c r="C61" s="2" t="s">
        <v>315</v>
      </c>
      <c r="D61" s="2" t="s">
        <v>267</v>
      </c>
      <c r="E61" s="1">
        <v>10</v>
      </c>
      <c r="F61" s="1">
        <v>10</v>
      </c>
      <c r="G61" s="1">
        <v>40</v>
      </c>
      <c r="H61" s="1">
        <v>100</v>
      </c>
      <c r="I61" s="1">
        <v>100</v>
      </c>
    </row>
    <row r="62" spans="1:9" s="37" customFormat="1" ht="18.75" customHeight="1">
      <c r="A62" s="1" t="s">
        <v>9</v>
      </c>
      <c r="B62" s="104" t="s">
        <v>316</v>
      </c>
      <c r="C62" s="104"/>
      <c r="D62" s="15"/>
      <c r="E62" s="31"/>
      <c r="F62" s="31"/>
      <c r="G62" s="31"/>
      <c r="H62" s="31"/>
      <c r="I62" s="31"/>
    </row>
    <row r="63" spans="1:9" s="37" customFormat="1" ht="193.5" customHeight="1">
      <c r="A63" s="6" t="s">
        <v>125</v>
      </c>
      <c r="B63" s="2" t="s">
        <v>409</v>
      </c>
      <c r="C63" s="2" t="s">
        <v>317</v>
      </c>
      <c r="D63" s="2" t="s">
        <v>328</v>
      </c>
      <c r="E63" s="1">
        <v>2</v>
      </c>
      <c r="F63" s="1">
        <v>30</v>
      </c>
      <c r="G63" s="1">
        <v>100</v>
      </c>
      <c r="H63" s="1">
        <v>100</v>
      </c>
      <c r="I63" s="1">
        <v>100</v>
      </c>
    </row>
    <row r="64" spans="1:9" s="37" customFormat="1" ht="141.75">
      <c r="A64" s="38" t="s">
        <v>124</v>
      </c>
      <c r="B64" s="2" t="s">
        <v>183</v>
      </c>
      <c r="C64" s="2" t="s">
        <v>318</v>
      </c>
      <c r="D64" s="2" t="s">
        <v>328</v>
      </c>
      <c r="E64" s="1">
        <v>100</v>
      </c>
      <c r="F64" s="1">
        <v>100</v>
      </c>
      <c r="G64" s="1">
        <v>100</v>
      </c>
      <c r="H64" s="1">
        <v>100</v>
      </c>
      <c r="I64" s="1">
        <v>100</v>
      </c>
    </row>
    <row r="65" spans="1:9" s="37" customFormat="1" ht="177" customHeight="1">
      <c r="A65" s="6" t="s">
        <v>133</v>
      </c>
      <c r="B65" s="2" t="s">
        <v>409</v>
      </c>
      <c r="C65" s="2" t="s">
        <v>240</v>
      </c>
      <c r="D65" s="2" t="s">
        <v>328</v>
      </c>
      <c r="E65" s="1">
        <v>0</v>
      </c>
      <c r="F65" s="1">
        <v>0</v>
      </c>
      <c r="G65" s="1">
        <v>70</v>
      </c>
      <c r="H65" s="1">
        <v>100</v>
      </c>
      <c r="I65" s="52">
        <v>100</v>
      </c>
    </row>
    <row r="66" spans="1:9" s="37" customFormat="1" ht="64.5" customHeight="1">
      <c r="A66" s="6" t="s">
        <v>134</v>
      </c>
      <c r="B66" s="2" t="s">
        <v>410</v>
      </c>
      <c r="C66" s="2" t="s">
        <v>319</v>
      </c>
      <c r="D66" s="2" t="s">
        <v>187</v>
      </c>
      <c r="E66" s="1">
        <v>0</v>
      </c>
      <c r="F66" s="1">
        <v>260</v>
      </c>
      <c r="G66" s="1">
        <v>5000</v>
      </c>
      <c r="H66" s="1">
        <v>12000</v>
      </c>
      <c r="I66" s="1">
        <v>15000</v>
      </c>
    </row>
    <row r="67" spans="1:9" s="37" customFormat="1" ht="51.75" customHeight="1">
      <c r="A67" s="1" t="s">
        <v>188</v>
      </c>
      <c r="B67" s="73" t="s">
        <v>122</v>
      </c>
      <c r="C67" s="73"/>
      <c r="D67" s="15"/>
      <c r="E67" s="31"/>
      <c r="F67" s="31"/>
      <c r="G67" s="31"/>
      <c r="H67" s="31"/>
      <c r="I67" s="31"/>
    </row>
    <row r="68" spans="1:9" s="37" customFormat="1" ht="225.75" customHeight="1">
      <c r="A68" s="6" t="s">
        <v>123</v>
      </c>
      <c r="B68" s="2" t="s">
        <v>436</v>
      </c>
      <c r="C68" s="2" t="s">
        <v>320</v>
      </c>
      <c r="D68" s="2" t="s">
        <v>328</v>
      </c>
      <c r="E68" s="1">
        <v>0</v>
      </c>
      <c r="F68" s="1">
        <v>40</v>
      </c>
      <c r="G68" s="1">
        <v>70</v>
      </c>
      <c r="H68" s="1">
        <v>100</v>
      </c>
      <c r="I68" s="1">
        <v>100</v>
      </c>
    </row>
    <row r="69" spans="1:9" ht="18.75">
      <c r="A69" s="98" t="s">
        <v>217</v>
      </c>
      <c r="B69" s="98"/>
      <c r="C69" s="98"/>
      <c r="D69" s="1"/>
      <c r="E69" s="1"/>
      <c r="F69" s="1"/>
      <c r="G69" s="1"/>
      <c r="H69" s="1"/>
      <c r="I69" s="1"/>
    </row>
    <row r="70" spans="1:37" s="16" customFormat="1" ht="18.75">
      <c r="A70" s="94" t="s">
        <v>78</v>
      </c>
      <c r="B70" s="94"/>
      <c r="C70" s="94"/>
      <c r="D70" s="18"/>
      <c r="E70" s="42"/>
      <c r="F70" s="42"/>
      <c r="G70" s="42"/>
      <c r="H70" s="42"/>
      <c r="I70" s="42"/>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1:9" ht="81" customHeight="1">
      <c r="A71" s="1" t="s">
        <v>291</v>
      </c>
      <c r="B71" s="73" t="s">
        <v>302</v>
      </c>
      <c r="C71" s="73"/>
      <c r="D71" s="6"/>
      <c r="E71" s="2"/>
      <c r="F71" s="2"/>
      <c r="G71" s="2"/>
      <c r="H71" s="2"/>
      <c r="I71" s="2"/>
    </row>
    <row r="72" spans="1:9" ht="111.75" customHeight="1">
      <c r="A72" s="1" t="s">
        <v>10</v>
      </c>
      <c r="B72" s="73" t="s">
        <v>13</v>
      </c>
      <c r="C72" s="73"/>
      <c r="D72" s="6"/>
      <c r="E72" s="2"/>
      <c r="F72" s="2"/>
      <c r="G72" s="2"/>
      <c r="H72" s="2"/>
      <c r="I72" s="2"/>
    </row>
    <row r="73" spans="1:9" ht="66.75" customHeight="1">
      <c r="A73" s="93" t="s">
        <v>231</v>
      </c>
      <c r="B73" s="84" t="s">
        <v>437</v>
      </c>
      <c r="C73" s="22" t="s">
        <v>79</v>
      </c>
      <c r="D73" s="12" t="s">
        <v>80</v>
      </c>
      <c r="E73" s="12">
        <v>372</v>
      </c>
      <c r="F73" s="53">
        <v>219</v>
      </c>
      <c r="G73" s="53">
        <v>66</v>
      </c>
      <c r="H73" s="53">
        <v>0</v>
      </c>
      <c r="I73" s="1">
        <v>372</v>
      </c>
    </row>
    <row r="74" spans="1:9" ht="78.75" customHeight="1">
      <c r="A74" s="93"/>
      <c r="B74" s="84"/>
      <c r="C74" s="22" t="s">
        <v>81</v>
      </c>
      <c r="D74" s="12" t="s">
        <v>80</v>
      </c>
      <c r="E74" s="12">
        <v>1533</v>
      </c>
      <c r="F74" s="53">
        <v>1380</v>
      </c>
      <c r="G74" s="53">
        <v>1227</v>
      </c>
      <c r="H74" s="53">
        <v>0</v>
      </c>
      <c r="I74" s="1">
        <v>1533</v>
      </c>
    </row>
    <row r="75" spans="1:9" ht="78.75">
      <c r="A75" s="7" t="s">
        <v>232</v>
      </c>
      <c r="B75" s="22" t="s">
        <v>411</v>
      </c>
      <c r="C75" s="22" t="s">
        <v>83</v>
      </c>
      <c r="D75" s="12" t="s">
        <v>328</v>
      </c>
      <c r="E75" s="12">
        <v>26.1</v>
      </c>
      <c r="F75" s="53">
        <v>42.9</v>
      </c>
      <c r="G75" s="53">
        <v>100</v>
      </c>
      <c r="H75" s="53" t="s">
        <v>84</v>
      </c>
      <c r="I75" s="1">
        <v>100</v>
      </c>
    </row>
    <row r="76" spans="1:9" ht="114" customHeight="1">
      <c r="A76" s="7" t="s">
        <v>135</v>
      </c>
      <c r="B76" s="22" t="s">
        <v>411</v>
      </c>
      <c r="C76" s="22" t="s">
        <v>85</v>
      </c>
      <c r="D76" s="12" t="s">
        <v>328</v>
      </c>
      <c r="E76" s="12">
        <v>0</v>
      </c>
      <c r="F76" s="53">
        <v>22</v>
      </c>
      <c r="G76" s="53">
        <v>66</v>
      </c>
      <c r="H76" s="53">
        <v>100</v>
      </c>
      <c r="I76" s="1">
        <v>100</v>
      </c>
    </row>
    <row r="77" spans="1:9" ht="98.25" customHeight="1">
      <c r="A77" s="1" t="s">
        <v>293</v>
      </c>
      <c r="B77" s="73" t="s">
        <v>12</v>
      </c>
      <c r="C77" s="73"/>
      <c r="D77" s="6"/>
      <c r="E77" s="1"/>
      <c r="F77" s="1"/>
      <c r="G77" s="1"/>
      <c r="H77" s="1"/>
      <c r="I77" s="1"/>
    </row>
    <row r="78" spans="1:9" ht="64.5" customHeight="1">
      <c r="A78" s="7" t="s">
        <v>45</v>
      </c>
      <c r="B78" s="22" t="s">
        <v>481</v>
      </c>
      <c r="C78" s="22" t="s">
        <v>450</v>
      </c>
      <c r="D78" s="12" t="s">
        <v>328</v>
      </c>
      <c r="E78" s="12">
        <v>10</v>
      </c>
      <c r="F78" s="54">
        <v>5</v>
      </c>
      <c r="G78" s="54">
        <v>7</v>
      </c>
      <c r="H78" s="54">
        <v>8</v>
      </c>
      <c r="I78" s="53">
        <f>F78+G78+H78</f>
        <v>20</v>
      </c>
    </row>
    <row r="79" spans="1:9" ht="63">
      <c r="A79" s="7" t="s">
        <v>470</v>
      </c>
      <c r="B79" s="22" t="s">
        <v>481</v>
      </c>
      <c r="C79" s="22" t="s">
        <v>88</v>
      </c>
      <c r="D79" s="12" t="s">
        <v>328</v>
      </c>
      <c r="E79" s="55">
        <v>0.945</v>
      </c>
      <c r="F79" s="53">
        <v>0.4</v>
      </c>
      <c r="G79" s="53">
        <v>3</v>
      </c>
      <c r="H79" s="53">
        <v>7</v>
      </c>
      <c r="I79" s="53">
        <f>F79+G79+H79</f>
        <v>10.4</v>
      </c>
    </row>
    <row r="80" spans="1:9" ht="173.25">
      <c r="A80" s="7" t="s">
        <v>90</v>
      </c>
      <c r="B80" s="22" t="s">
        <v>481</v>
      </c>
      <c r="C80" s="22" t="s">
        <v>239</v>
      </c>
      <c r="D80" s="12" t="s">
        <v>328</v>
      </c>
      <c r="E80" s="12" t="s">
        <v>471</v>
      </c>
      <c r="F80" s="53">
        <v>100</v>
      </c>
      <c r="G80" s="53">
        <v>100</v>
      </c>
      <c r="H80" s="53">
        <v>100</v>
      </c>
      <c r="I80" s="12">
        <v>100</v>
      </c>
    </row>
    <row r="81" spans="1:9" ht="94.5" customHeight="1">
      <c r="A81" s="1" t="s">
        <v>7</v>
      </c>
      <c r="B81" s="73" t="s">
        <v>11</v>
      </c>
      <c r="C81" s="73"/>
      <c r="D81" s="6"/>
      <c r="E81" s="1"/>
      <c r="F81" s="1"/>
      <c r="G81" s="1"/>
      <c r="H81" s="1"/>
      <c r="I81" s="1"/>
    </row>
    <row r="82" spans="1:9" ht="78.75">
      <c r="A82" s="7" t="s">
        <v>45</v>
      </c>
      <c r="B82" s="22" t="s">
        <v>481</v>
      </c>
      <c r="C82" s="22" t="s">
        <v>450</v>
      </c>
      <c r="D82" s="12" t="s">
        <v>328</v>
      </c>
      <c r="E82" s="56">
        <v>3.5</v>
      </c>
      <c r="F82" s="54">
        <v>5</v>
      </c>
      <c r="G82" s="54">
        <v>7</v>
      </c>
      <c r="H82" s="54">
        <v>8</v>
      </c>
      <c r="I82" s="53">
        <f>F82+G82+H82</f>
        <v>20</v>
      </c>
    </row>
    <row r="83" spans="1:9" ht="63">
      <c r="A83" s="7" t="s">
        <v>451</v>
      </c>
      <c r="B83" s="22" t="s">
        <v>481</v>
      </c>
      <c r="C83" s="22" t="s">
        <v>46</v>
      </c>
      <c r="D83" s="12" t="s">
        <v>328</v>
      </c>
      <c r="E83" s="57">
        <v>0.2</v>
      </c>
      <c r="F83" s="53">
        <v>0.3</v>
      </c>
      <c r="G83" s="53">
        <v>5</v>
      </c>
      <c r="H83" s="53">
        <v>6.1</v>
      </c>
      <c r="I83" s="1">
        <f>E83+F83+G83+H83</f>
        <v>11.6</v>
      </c>
    </row>
    <row r="84" spans="1:9" ht="112.5" customHeight="1">
      <c r="A84" s="7" t="s">
        <v>452</v>
      </c>
      <c r="B84" s="22" t="s">
        <v>481</v>
      </c>
      <c r="C84" s="22" t="s">
        <v>233</v>
      </c>
      <c r="D84" s="12" t="s">
        <v>328</v>
      </c>
      <c r="E84" s="12" t="s">
        <v>471</v>
      </c>
      <c r="F84" s="58">
        <v>0.9</v>
      </c>
      <c r="G84" s="58">
        <v>0.92</v>
      </c>
      <c r="H84" s="58">
        <v>0.96</v>
      </c>
      <c r="I84" s="58">
        <v>0.97</v>
      </c>
    </row>
    <row r="85" spans="1:9" ht="114" customHeight="1">
      <c r="A85" s="1" t="s">
        <v>303</v>
      </c>
      <c r="B85" s="73" t="s">
        <v>304</v>
      </c>
      <c r="C85" s="73"/>
      <c r="D85" s="6"/>
      <c r="E85" s="1"/>
      <c r="F85" s="1"/>
      <c r="G85" s="1"/>
      <c r="H85" s="1"/>
      <c r="I85" s="1"/>
    </row>
    <row r="86" spans="1:9" ht="67.5" customHeight="1">
      <c r="A86" s="7" t="s">
        <v>86</v>
      </c>
      <c r="B86" s="22" t="s">
        <v>87</v>
      </c>
      <c r="C86" s="22" t="s">
        <v>194</v>
      </c>
      <c r="D86" s="12" t="s">
        <v>328</v>
      </c>
      <c r="E86" s="12">
        <v>28</v>
      </c>
      <c r="F86" s="54">
        <v>3</v>
      </c>
      <c r="G86" s="54">
        <v>12</v>
      </c>
      <c r="H86" s="54">
        <v>20</v>
      </c>
      <c r="I86" s="53">
        <f>F86+G86+H86</f>
        <v>35</v>
      </c>
    </row>
    <row r="87" spans="1:9" s="8" customFormat="1" ht="18.75">
      <c r="A87" s="79" t="s">
        <v>93</v>
      </c>
      <c r="B87" s="79"/>
      <c r="C87" s="79"/>
      <c r="D87" s="18"/>
      <c r="E87" s="59"/>
      <c r="F87" s="59"/>
      <c r="G87" s="59"/>
      <c r="H87" s="59"/>
      <c r="I87" s="59"/>
    </row>
    <row r="88" spans="1:9" s="3" customFormat="1" ht="33.75" customHeight="1">
      <c r="A88" s="1" t="s">
        <v>291</v>
      </c>
      <c r="B88" s="73" t="s">
        <v>94</v>
      </c>
      <c r="C88" s="73"/>
      <c r="D88" s="6"/>
      <c r="E88" s="1"/>
      <c r="F88" s="1"/>
      <c r="G88" s="1"/>
      <c r="H88" s="1"/>
      <c r="I88" s="1"/>
    </row>
    <row r="89" spans="1:9" s="3" customFormat="1" ht="83.25" customHeight="1">
      <c r="A89" s="1" t="s">
        <v>293</v>
      </c>
      <c r="B89" s="73" t="s">
        <v>95</v>
      </c>
      <c r="C89" s="73"/>
      <c r="D89" s="6"/>
      <c r="E89" s="1"/>
      <c r="F89" s="1"/>
      <c r="G89" s="1"/>
      <c r="H89" s="1"/>
      <c r="I89" s="1"/>
    </row>
    <row r="90" spans="1:9" ht="57.75" customHeight="1">
      <c r="A90" s="27" t="s">
        <v>96</v>
      </c>
      <c r="B90" s="2" t="s">
        <v>438</v>
      </c>
      <c r="C90" s="2" t="s">
        <v>98</v>
      </c>
      <c r="D90" s="1" t="s">
        <v>99</v>
      </c>
      <c r="E90" s="1"/>
      <c r="F90" s="1"/>
      <c r="G90" s="1">
        <v>2.35</v>
      </c>
      <c r="H90" s="1"/>
      <c r="I90" s="1">
        <f>F90+G90</f>
        <v>2.35</v>
      </c>
    </row>
    <row r="91" spans="1:9" ht="48.75" customHeight="1">
      <c r="A91" s="6" t="s">
        <v>100</v>
      </c>
      <c r="B91" s="2" t="s">
        <v>97</v>
      </c>
      <c r="C91" s="2" t="s">
        <v>98</v>
      </c>
      <c r="D91" s="1" t="s">
        <v>99</v>
      </c>
      <c r="E91" s="1"/>
      <c r="F91" s="1"/>
      <c r="G91" s="1"/>
      <c r="H91" s="1">
        <v>1.7</v>
      </c>
      <c r="I91" s="1">
        <f aca="true" t="shared" si="0" ref="I91:I97">SUM(F91:H91)</f>
        <v>1.7</v>
      </c>
    </row>
    <row r="92" spans="1:9" ht="51" customHeight="1">
      <c r="A92" s="6" t="s">
        <v>106</v>
      </c>
      <c r="B92" s="2" t="s">
        <v>97</v>
      </c>
      <c r="C92" s="2" t="s">
        <v>98</v>
      </c>
      <c r="D92" s="1" t="s">
        <v>99</v>
      </c>
      <c r="E92" s="1"/>
      <c r="F92" s="1"/>
      <c r="G92" s="1">
        <v>2.13</v>
      </c>
      <c r="H92" s="1"/>
      <c r="I92" s="1">
        <f t="shared" si="0"/>
        <v>2.13</v>
      </c>
    </row>
    <row r="93" spans="1:9" ht="46.5" customHeight="1">
      <c r="A93" s="41" t="s">
        <v>107</v>
      </c>
      <c r="B93" s="2" t="s">
        <v>97</v>
      </c>
      <c r="C93" s="2" t="s">
        <v>98</v>
      </c>
      <c r="D93" s="1" t="s">
        <v>99</v>
      </c>
      <c r="E93" s="1"/>
      <c r="F93" s="1"/>
      <c r="G93" s="1"/>
      <c r="H93" s="1">
        <v>4.89</v>
      </c>
      <c r="I93" s="1">
        <f t="shared" si="0"/>
        <v>4.89</v>
      </c>
    </row>
    <row r="94" spans="1:9" ht="113.25" customHeight="1">
      <c r="A94" s="32" t="s">
        <v>109</v>
      </c>
      <c r="B94" s="2" t="s">
        <v>97</v>
      </c>
      <c r="C94" s="2" t="s">
        <v>120</v>
      </c>
      <c r="D94" s="1" t="s">
        <v>121</v>
      </c>
      <c r="E94" s="1"/>
      <c r="F94" s="1"/>
      <c r="G94" s="1">
        <v>1</v>
      </c>
      <c r="H94" s="1">
        <v>3</v>
      </c>
      <c r="I94" s="1">
        <f t="shared" si="0"/>
        <v>4</v>
      </c>
    </row>
    <row r="95" spans="1:9" ht="141.75">
      <c r="A95" s="32" t="s">
        <v>136</v>
      </c>
      <c r="B95" s="2" t="s">
        <v>97</v>
      </c>
      <c r="C95" s="2" t="s">
        <v>120</v>
      </c>
      <c r="D95" s="1" t="s">
        <v>99</v>
      </c>
      <c r="E95" s="1"/>
      <c r="F95" s="1"/>
      <c r="G95" s="1">
        <v>4.83</v>
      </c>
      <c r="H95" s="1">
        <v>17.49</v>
      </c>
      <c r="I95" s="1">
        <f t="shared" si="0"/>
        <v>22.32</v>
      </c>
    </row>
    <row r="96" spans="1:9" ht="48" customHeight="1">
      <c r="A96" s="6" t="s">
        <v>137</v>
      </c>
      <c r="B96" s="2" t="s">
        <v>97</v>
      </c>
      <c r="C96" s="2" t="s">
        <v>98</v>
      </c>
      <c r="D96" s="1" t="s">
        <v>99</v>
      </c>
      <c r="E96" s="1"/>
      <c r="F96" s="1"/>
      <c r="G96" s="1">
        <v>0.57</v>
      </c>
      <c r="H96" s="1"/>
      <c r="I96" s="1">
        <f t="shared" si="0"/>
        <v>0.57</v>
      </c>
    </row>
    <row r="97" spans="1:9" ht="55.5" customHeight="1">
      <c r="A97" s="41" t="s">
        <v>138</v>
      </c>
      <c r="B97" s="2" t="s">
        <v>97</v>
      </c>
      <c r="C97" s="2" t="s">
        <v>98</v>
      </c>
      <c r="D97" s="1" t="s">
        <v>99</v>
      </c>
      <c r="E97" s="1"/>
      <c r="F97" s="1"/>
      <c r="G97" s="1"/>
      <c r="H97" s="1">
        <v>6.5</v>
      </c>
      <c r="I97" s="1">
        <f t="shared" si="0"/>
        <v>6.5</v>
      </c>
    </row>
    <row r="98" spans="1:9" ht="78.75">
      <c r="A98" s="41" t="s">
        <v>53</v>
      </c>
      <c r="B98" s="2" t="s">
        <v>97</v>
      </c>
      <c r="C98" s="2" t="s">
        <v>98</v>
      </c>
      <c r="D98" s="1" t="s">
        <v>99</v>
      </c>
      <c r="E98" s="1"/>
      <c r="F98" s="1"/>
      <c r="G98" s="1"/>
      <c r="H98" s="1">
        <v>1</v>
      </c>
      <c r="I98" s="1">
        <v>1</v>
      </c>
    </row>
    <row r="99" spans="1:9" ht="56.25" customHeight="1">
      <c r="A99" s="41" t="s">
        <v>139</v>
      </c>
      <c r="B99" s="2" t="s">
        <v>97</v>
      </c>
      <c r="C99" s="2" t="s">
        <v>98</v>
      </c>
      <c r="D99" s="1" t="s">
        <v>99</v>
      </c>
      <c r="E99" s="1"/>
      <c r="F99" s="1"/>
      <c r="G99" s="1"/>
      <c r="H99" s="1">
        <v>5.62</v>
      </c>
      <c r="I99" s="1">
        <f>SUM(F99:H99)</f>
        <v>5.62</v>
      </c>
    </row>
    <row r="100" spans="1:9" ht="94.5">
      <c r="A100" s="50" t="s">
        <v>54</v>
      </c>
      <c r="B100" s="2" t="s">
        <v>97</v>
      </c>
      <c r="C100" s="2" t="s">
        <v>141</v>
      </c>
      <c r="D100" s="1"/>
      <c r="E100" s="1"/>
      <c r="F100" s="1"/>
      <c r="G100" s="29">
        <v>5</v>
      </c>
      <c r="H100" s="29"/>
      <c r="I100" s="29">
        <v>5</v>
      </c>
    </row>
    <row r="101" spans="1:9" ht="94.5">
      <c r="A101" s="27" t="s">
        <v>140</v>
      </c>
      <c r="B101" s="2" t="s">
        <v>97</v>
      </c>
      <c r="C101" s="2" t="s">
        <v>141</v>
      </c>
      <c r="D101" s="39" t="s">
        <v>142</v>
      </c>
      <c r="E101" s="1"/>
      <c r="F101" s="1"/>
      <c r="G101" s="1">
        <v>26.4</v>
      </c>
      <c r="H101" s="1"/>
      <c r="I101" s="1">
        <f aca="true" t="shared" si="1" ref="I101:I109">SUM(F101:H101)</f>
        <v>26.4</v>
      </c>
    </row>
    <row r="102" spans="1:9" ht="94.5">
      <c r="A102" s="27" t="s">
        <v>143</v>
      </c>
      <c r="B102" s="2" t="s">
        <v>97</v>
      </c>
      <c r="C102" s="2" t="s">
        <v>141</v>
      </c>
      <c r="D102" s="39" t="s">
        <v>142</v>
      </c>
      <c r="E102" s="1"/>
      <c r="F102" s="1">
        <v>15.2</v>
      </c>
      <c r="G102" s="1"/>
      <c r="H102" s="1"/>
      <c r="I102" s="1">
        <f t="shared" si="1"/>
        <v>15.2</v>
      </c>
    </row>
    <row r="103" spans="1:9" ht="94.5">
      <c r="A103" s="41" t="s">
        <v>144</v>
      </c>
      <c r="B103" s="2" t="s">
        <v>97</v>
      </c>
      <c r="C103" s="2" t="s">
        <v>141</v>
      </c>
      <c r="D103" s="39" t="s">
        <v>142</v>
      </c>
      <c r="E103" s="1"/>
      <c r="F103" s="1"/>
      <c r="G103" s="1"/>
      <c r="H103" s="1">
        <v>42.5</v>
      </c>
      <c r="I103" s="1">
        <f t="shared" si="1"/>
        <v>42.5</v>
      </c>
    </row>
    <row r="104" spans="1:9" ht="63">
      <c r="A104" s="41" t="s">
        <v>145</v>
      </c>
      <c r="B104" s="2" t="s">
        <v>97</v>
      </c>
      <c r="C104" s="2" t="s">
        <v>98</v>
      </c>
      <c r="D104" s="39" t="s">
        <v>99</v>
      </c>
      <c r="E104" s="1"/>
      <c r="F104" s="1"/>
      <c r="G104" s="1">
        <v>0.3</v>
      </c>
      <c r="H104" s="1"/>
      <c r="I104" s="1">
        <f t="shared" si="1"/>
        <v>0.3</v>
      </c>
    </row>
    <row r="105" spans="1:9" ht="94.5">
      <c r="A105" s="27" t="s">
        <v>146</v>
      </c>
      <c r="B105" s="2" t="s">
        <v>97</v>
      </c>
      <c r="C105" s="2" t="s">
        <v>141</v>
      </c>
      <c r="D105" s="39" t="s">
        <v>142</v>
      </c>
      <c r="E105" s="1"/>
      <c r="F105" s="1"/>
      <c r="G105" s="1">
        <v>21.9</v>
      </c>
      <c r="H105" s="1"/>
      <c r="I105" s="1">
        <f t="shared" si="1"/>
        <v>21.9</v>
      </c>
    </row>
    <row r="106" spans="1:9" ht="94.5">
      <c r="A106" s="41" t="s">
        <v>147</v>
      </c>
      <c r="B106" s="2" t="s">
        <v>97</v>
      </c>
      <c r="C106" s="2" t="s">
        <v>141</v>
      </c>
      <c r="D106" s="39" t="s">
        <v>142</v>
      </c>
      <c r="E106" s="1"/>
      <c r="F106" s="1"/>
      <c r="G106" s="1"/>
      <c r="H106" s="1">
        <v>18.9</v>
      </c>
      <c r="I106" s="1">
        <f t="shared" si="1"/>
        <v>18.9</v>
      </c>
    </row>
    <row r="107" spans="1:9" ht="94.5">
      <c r="A107" s="41" t="s">
        <v>148</v>
      </c>
      <c r="B107" s="2" t="s">
        <v>97</v>
      </c>
      <c r="C107" s="2" t="s">
        <v>141</v>
      </c>
      <c r="D107" s="39" t="s">
        <v>142</v>
      </c>
      <c r="E107" s="1"/>
      <c r="F107" s="1"/>
      <c r="G107" s="1">
        <v>50.9</v>
      </c>
      <c r="H107" s="1"/>
      <c r="I107" s="1">
        <f t="shared" si="1"/>
        <v>50.9</v>
      </c>
    </row>
    <row r="108" spans="1:9" ht="94.5">
      <c r="A108" s="41" t="s">
        <v>149</v>
      </c>
      <c r="B108" s="2" t="s">
        <v>97</v>
      </c>
      <c r="C108" s="2" t="s">
        <v>141</v>
      </c>
      <c r="D108" s="39" t="s">
        <v>142</v>
      </c>
      <c r="E108" s="1"/>
      <c r="F108" s="1"/>
      <c r="G108" s="1">
        <v>4.7</v>
      </c>
      <c r="H108" s="1"/>
      <c r="I108" s="1">
        <f t="shared" si="1"/>
        <v>4.7</v>
      </c>
    </row>
    <row r="109" spans="1:9" ht="110.25">
      <c r="A109" s="41" t="s">
        <v>150</v>
      </c>
      <c r="B109" s="2" t="s">
        <v>97</v>
      </c>
      <c r="C109" s="2" t="s">
        <v>151</v>
      </c>
      <c r="D109" s="39" t="s">
        <v>142</v>
      </c>
      <c r="E109" s="1"/>
      <c r="F109" s="1">
        <v>266.3</v>
      </c>
      <c r="G109" s="1">
        <v>573.6</v>
      </c>
      <c r="H109" s="1">
        <v>1159.6</v>
      </c>
      <c r="I109" s="1">
        <f t="shared" si="1"/>
        <v>1999.5</v>
      </c>
    </row>
    <row r="110" spans="1:9" s="3" customFormat="1" ht="30" customHeight="1">
      <c r="A110" s="1" t="s">
        <v>291</v>
      </c>
      <c r="B110" s="73" t="s">
        <v>152</v>
      </c>
      <c r="C110" s="73"/>
      <c r="D110" s="6"/>
      <c r="E110" s="1"/>
      <c r="F110" s="1"/>
      <c r="G110" s="1"/>
      <c r="H110" s="1"/>
      <c r="I110" s="1"/>
    </row>
    <row r="111" spans="1:9" s="3" customFormat="1" ht="114.75" customHeight="1">
      <c r="A111" s="1" t="s">
        <v>293</v>
      </c>
      <c r="B111" s="73" t="s">
        <v>453</v>
      </c>
      <c r="C111" s="73"/>
      <c r="D111" s="6"/>
      <c r="E111" s="1"/>
      <c r="F111" s="1"/>
      <c r="G111" s="1"/>
      <c r="H111" s="1"/>
      <c r="I111" s="1"/>
    </row>
    <row r="112" spans="1:9" ht="34.5" customHeight="1">
      <c r="A112" s="99" t="s">
        <v>354</v>
      </c>
      <c r="B112" s="80" t="s">
        <v>472</v>
      </c>
      <c r="C112" s="1" t="s">
        <v>289</v>
      </c>
      <c r="D112" s="1" t="s">
        <v>288</v>
      </c>
      <c r="E112" s="1">
        <v>0</v>
      </c>
      <c r="F112" s="1">
        <v>0</v>
      </c>
      <c r="G112" s="1">
        <v>63</v>
      </c>
      <c r="H112" s="1">
        <v>63</v>
      </c>
      <c r="I112" s="1">
        <f>SUM(F112:H112)</f>
        <v>126</v>
      </c>
    </row>
    <row r="113" spans="1:9" ht="117" customHeight="1">
      <c r="A113" s="99"/>
      <c r="B113" s="91"/>
      <c r="C113" s="1" t="s">
        <v>454</v>
      </c>
      <c r="D113" s="1" t="s">
        <v>288</v>
      </c>
      <c r="E113" s="1">
        <v>0</v>
      </c>
      <c r="F113" s="1">
        <v>0</v>
      </c>
      <c r="G113" s="1">
        <v>8200</v>
      </c>
      <c r="H113" s="1">
        <v>8200</v>
      </c>
      <c r="I113" s="1">
        <v>8200</v>
      </c>
    </row>
    <row r="114" spans="1:9" ht="31.5">
      <c r="A114" s="74" t="s">
        <v>455</v>
      </c>
      <c r="B114" s="80" t="s">
        <v>153</v>
      </c>
      <c r="C114" s="1" t="s">
        <v>289</v>
      </c>
      <c r="D114" s="1" t="s">
        <v>288</v>
      </c>
      <c r="E114" s="1">
        <v>0</v>
      </c>
      <c r="F114" s="1">
        <v>0</v>
      </c>
      <c r="G114" s="1">
        <v>57</v>
      </c>
      <c r="H114" s="1">
        <v>78</v>
      </c>
      <c r="I114" s="1">
        <f>SUM(F114:H114)</f>
        <v>135</v>
      </c>
    </row>
    <row r="115" spans="1:9" ht="38.25" customHeight="1">
      <c r="A115" s="74"/>
      <c r="B115" s="91"/>
      <c r="C115" s="1" t="s">
        <v>155</v>
      </c>
      <c r="D115" s="1" t="s">
        <v>288</v>
      </c>
      <c r="E115" s="1">
        <v>0</v>
      </c>
      <c r="F115" s="1">
        <v>0</v>
      </c>
      <c r="G115" s="1">
        <v>10000</v>
      </c>
      <c r="H115" s="1">
        <v>16000</v>
      </c>
      <c r="I115" s="1">
        <v>16000</v>
      </c>
    </row>
    <row r="116" spans="1:9" ht="31.5">
      <c r="A116" s="74" t="s">
        <v>156</v>
      </c>
      <c r="B116" s="80" t="s">
        <v>153</v>
      </c>
      <c r="C116" s="1" t="s">
        <v>289</v>
      </c>
      <c r="D116" s="1" t="s">
        <v>288</v>
      </c>
      <c r="E116" s="1">
        <v>0</v>
      </c>
      <c r="F116" s="1">
        <v>0</v>
      </c>
      <c r="G116" s="1"/>
      <c r="H116" s="1">
        <v>41</v>
      </c>
      <c r="I116" s="1">
        <f>SUM(F116:H116)</f>
        <v>41</v>
      </c>
    </row>
    <row r="117" spans="1:9" ht="47.25">
      <c r="A117" s="74"/>
      <c r="B117" s="91"/>
      <c r="C117" s="1" t="s">
        <v>157</v>
      </c>
      <c r="D117" s="1" t="s">
        <v>158</v>
      </c>
      <c r="E117" s="1"/>
      <c r="F117" s="1"/>
      <c r="G117" s="1"/>
      <c r="H117" s="1" t="s">
        <v>159</v>
      </c>
      <c r="I117" s="1" t="s">
        <v>159</v>
      </c>
    </row>
    <row r="118" spans="1:9" ht="31.5">
      <c r="A118" s="74" t="s">
        <v>67</v>
      </c>
      <c r="B118" s="80" t="s">
        <v>412</v>
      </c>
      <c r="C118" s="1" t="s">
        <v>289</v>
      </c>
      <c r="D118" s="1" t="s">
        <v>288</v>
      </c>
      <c r="E118" s="1">
        <v>0</v>
      </c>
      <c r="F118" s="1">
        <v>48</v>
      </c>
      <c r="G118" s="1">
        <v>48</v>
      </c>
      <c r="H118" s="1">
        <v>48</v>
      </c>
      <c r="I118" s="1">
        <f>SUM(F118:H118)</f>
        <v>144</v>
      </c>
    </row>
    <row r="119" spans="1:9" ht="78.75">
      <c r="A119" s="74"/>
      <c r="B119" s="91"/>
      <c r="C119" s="1" t="s">
        <v>160</v>
      </c>
      <c r="D119" s="1" t="s">
        <v>284</v>
      </c>
      <c r="E119" s="1">
        <v>0</v>
      </c>
      <c r="F119" s="1">
        <v>24</v>
      </c>
      <c r="G119" s="1">
        <v>72</v>
      </c>
      <c r="H119" s="1">
        <f>7*24</f>
        <v>168</v>
      </c>
      <c r="I119" s="1">
        <f>F119+G119+H119</f>
        <v>264</v>
      </c>
    </row>
    <row r="120" spans="1:9" ht="31.5">
      <c r="A120" s="77" t="s">
        <v>456</v>
      </c>
      <c r="B120" s="80" t="s">
        <v>153</v>
      </c>
      <c r="C120" s="1" t="s">
        <v>289</v>
      </c>
      <c r="D120" s="1" t="s">
        <v>288</v>
      </c>
      <c r="E120" s="1">
        <v>0</v>
      </c>
      <c r="F120" s="1">
        <v>10</v>
      </c>
      <c r="G120" s="1">
        <v>140</v>
      </c>
      <c r="H120" s="1">
        <v>330</v>
      </c>
      <c r="I120" s="1">
        <f>SUM(F120:H120)</f>
        <v>480</v>
      </c>
    </row>
    <row r="121" spans="1:9" ht="63">
      <c r="A121" s="77"/>
      <c r="B121" s="91"/>
      <c r="C121" s="1" t="s">
        <v>161</v>
      </c>
      <c r="D121" s="1" t="s">
        <v>162</v>
      </c>
      <c r="E121" s="1"/>
      <c r="F121" s="40" t="s">
        <v>164</v>
      </c>
      <c r="G121" s="40" t="s">
        <v>163</v>
      </c>
      <c r="H121" s="40" t="s">
        <v>164</v>
      </c>
      <c r="I121" s="40" t="s">
        <v>164</v>
      </c>
    </row>
    <row r="122" spans="1:9" ht="78.75">
      <c r="A122" s="36" t="s">
        <v>165</v>
      </c>
      <c r="B122" s="1" t="s">
        <v>153</v>
      </c>
      <c r="C122" s="1" t="s">
        <v>457</v>
      </c>
      <c r="D122" s="1" t="s">
        <v>328</v>
      </c>
      <c r="E122" s="1">
        <v>0</v>
      </c>
      <c r="F122" s="1">
        <v>0.5</v>
      </c>
      <c r="G122" s="1">
        <v>1.5</v>
      </c>
      <c r="H122" s="1">
        <v>5</v>
      </c>
      <c r="I122" s="1">
        <v>5</v>
      </c>
    </row>
    <row r="123" spans="1:9" s="3" customFormat="1" ht="20.25" customHeight="1">
      <c r="A123" s="1" t="s">
        <v>291</v>
      </c>
      <c r="B123" s="73" t="s">
        <v>36</v>
      </c>
      <c r="C123" s="73"/>
      <c r="D123" s="6"/>
      <c r="E123" s="1"/>
      <c r="F123" s="1"/>
      <c r="G123" s="1"/>
      <c r="H123" s="1"/>
      <c r="I123" s="1"/>
    </row>
    <row r="124" spans="1:9" s="3" customFormat="1" ht="82.5" customHeight="1">
      <c r="A124" s="1" t="s">
        <v>293</v>
      </c>
      <c r="B124" s="73" t="s">
        <v>37</v>
      </c>
      <c r="C124" s="73"/>
      <c r="D124" s="6"/>
      <c r="E124" s="1"/>
      <c r="F124" s="1"/>
      <c r="G124" s="1"/>
      <c r="H124" s="1"/>
      <c r="I124" s="1"/>
    </row>
    <row r="125" spans="1:9" ht="59.25" customHeight="1">
      <c r="A125" s="30" t="s">
        <v>38</v>
      </c>
      <c r="B125" s="1" t="s">
        <v>39</v>
      </c>
      <c r="C125" s="2" t="s">
        <v>98</v>
      </c>
      <c r="D125" s="1" t="s">
        <v>99</v>
      </c>
      <c r="E125" s="1"/>
      <c r="F125" s="1"/>
      <c r="G125" s="1">
        <f>20-5</f>
        <v>15</v>
      </c>
      <c r="H125" s="1"/>
      <c r="I125" s="1">
        <f>F125+G125</f>
        <v>15</v>
      </c>
    </row>
    <row r="126" spans="1:9" ht="177.75" customHeight="1">
      <c r="A126" s="30" t="s">
        <v>43</v>
      </c>
      <c r="B126" s="1" t="s">
        <v>482</v>
      </c>
      <c r="C126" s="1" t="s">
        <v>44</v>
      </c>
      <c r="D126" s="1"/>
      <c r="E126" s="1"/>
      <c r="F126" s="1">
        <v>7051</v>
      </c>
      <c r="G126" s="1">
        <v>7051</v>
      </c>
      <c r="H126" s="1">
        <v>7051</v>
      </c>
      <c r="I126" s="1">
        <f>F126+G126+H126</f>
        <v>21153</v>
      </c>
    </row>
    <row r="127" spans="1:9" ht="19.5" customHeight="1">
      <c r="A127" s="75" t="s">
        <v>218</v>
      </c>
      <c r="B127" s="76"/>
      <c r="C127" s="76"/>
      <c r="D127" s="28"/>
      <c r="E127" s="12"/>
      <c r="F127" s="54"/>
      <c r="G127" s="54"/>
      <c r="H127" s="54"/>
      <c r="I127" s="53"/>
    </row>
    <row r="128" spans="1:9" s="8" customFormat="1" ht="18.75">
      <c r="A128" s="79" t="s">
        <v>212</v>
      </c>
      <c r="B128" s="79"/>
      <c r="C128" s="79"/>
      <c r="D128" s="18"/>
      <c r="E128" s="59"/>
      <c r="F128" s="59"/>
      <c r="G128" s="59"/>
      <c r="H128" s="59"/>
      <c r="I128" s="59"/>
    </row>
    <row r="129" spans="1:9" s="8" customFormat="1" ht="50.25" customHeight="1">
      <c r="A129" s="1" t="s">
        <v>226</v>
      </c>
      <c r="B129" s="78" t="s">
        <v>82</v>
      </c>
      <c r="C129" s="78"/>
      <c r="D129" s="15"/>
      <c r="E129" s="31"/>
      <c r="F129" s="31"/>
      <c r="G129" s="31"/>
      <c r="H129" s="31"/>
      <c r="I129" s="31"/>
    </row>
    <row r="130" spans="1:9" s="8" customFormat="1" ht="31.5" customHeight="1">
      <c r="A130" s="1" t="s">
        <v>188</v>
      </c>
      <c r="B130" s="78" t="s">
        <v>189</v>
      </c>
      <c r="C130" s="78"/>
      <c r="D130" s="46"/>
      <c r="E130" s="60"/>
      <c r="F130" s="60"/>
      <c r="G130" s="60"/>
      <c r="H130" s="60"/>
      <c r="I130" s="60"/>
    </row>
    <row r="131" spans="1:9" s="8" customFormat="1" ht="47.25">
      <c r="A131" s="48" t="s">
        <v>91</v>
      </c>
      <c r="B131" s="45" t="s">
        <v>439</v>
      </c>
      <c r="C131" s="78" t="s">
        <v>214</v>
      </c>
      <c r="D131" s="78" t="s">
        <v>328</v>
      </c>
      <c r="E131" s="90">
        <v>82</v>
      </c>
      <c r="F131" s="90">
        <v>83</v>
      </c>
      <c r="G131" s="90">
        <v>100</v>
      </c>
      <c r="H131" s="90">
        <v>100</v>
      </c>
      <c r="I131" s="90">
        <v>100</v>
      </c>
    </row>
    <row r="132" spans="1:9" s="8" customFormat="1" ht="67.5" customHeight="1">
      <c r="A132" s="48" t="s">
        <v>92</v>
      </c>
      <c r="B132" s="45" t="s">
        <v>440</v>
      </c>
      <c r="C132" s="78"/>
      <c r="D132" s="78"/>
      <c r="E132" s="90"/>
      <c r="F132" s="90"/>
      <c r="G132" s="90"/>
      <c r="H132" s="90"/>
      <c r="I132" s="90"/>
    </row>
    <row r="133" spans="1:9" s="8" customFormat="1" ht="65.25" customHeight="1">
      <c r="A133" s="1" t="s">
        <v>188</v>
      </c>
      <c r="B133" s="78" t="s">
        <v>190</v>
      </c>
      <c r="C133" s="78"/>
      <c r="D133" s="47"/>
      <c r="E133" s="60"/>
      <c r="F133" s="60"/>
      <c r="G133" s="60"/>
      <c r="H133" s="60"/>
      <c r="I133" s="60"/>
    </row>
    <row r="134" spans="1:9" s="8" customFormat="1" ht="79.5" customHeight="1">
      <c r="A134" s="17" t="s">
        <v>166</v>
      </c>
      <c r="B134" s="45" t="s">
        <v>213</v>
      </c>
      <c r="C134" s="45" t="s">
        <v>173</v>
      </c>
      <c r="D134" s="45" t="s">
        <v>328</v>
      </c>
      <c r="E134" s="61" t="s">
        <v>225</v>
      </c>
      <c r="F134" s="61" t="s">
        <v>174</v>
      </c>
      <c r="G134" s="62">
        <v>50</v>
      </c>
      <c r="H134" s="61" t="s">
        <v>269</v>
      </c>
      <c r="I134" s="61" t="s">
        <v>269</v>
      </c>
    </row>
    <row r="135" spans="1:9" s="8" customFormat="1" ht="30.75" customHeight="1">
      <c r="A135" s="1" t="s">
        <v>188</v>
      </c>
      <c r="B135" s="78" t="s">
        <v>191</v>
      </c>
      <c r="C135" s="78"/>
      <c r="D135" s="47"/>
      <c r="E135" s="60"/>
      <c r="F135" s="60"/>
      <c r="G135" s="60"/>
      <c r="H135" s="60"/>
      <c r="I135" s="60"/>
    </row>
    <row r="136" spans="1:9" s="8" customFormat="1" ht="47.25">
      <c r="A136" s="17" t="s">
        <v>175</v>
      </c>
      <c r="B136" s="45" t="s">
        <v>213</v>
      </c>
      <c r="C136" s="45" t="s">
        <v>176</v>
      </c>
      <c r="D136" s="45" t="s">
        <v>328</v>
      </c>
      <c r="E136" s="61" t="s">
        <v>268</v>
      </c>
      <c r="F136" s="61" t="s">
        <v>223</v>
      </c>
      <c r="G136" s="61" t="s">
        <v>269</v>
      </c>
      <c r="H136" s="61" t="s">
        <v>215</v>
      </c>
      <c r="I136" s="61" t="s">
        <v>215</v>
      </c>
    </row>
    <row r="137" spans="1:9" s="8" customFormat="1" ht="19.5" customHeight="1">
      <c r="A137" s="1" t="s">
        <v>188</v>
      </c>
      <c r="B137" s="78" t="s">
        <v>192</v>
      </c>
      <c r="C137" s="78"/>
      <c r="D137" s="47"/>
      <c r="E137" s="60"/>
      <c r="F137" s="60"/>
      <c r="G137" s="60"/>
      <c r="H137" s="60"/>
      <c r="I137" s="60"/>
    </row>
    <row r="138" spans="1:9" s="8" customFormat="1" ht="78.75">
      <c r="A138" s="25" t="s">
        <v>177</v>
      </c>
      <c r="B138" s="45" t="s">
        <v>213</v>
      </c>
      <c r="C138" s="45" t="s">
        <v>392</v>
      </c>
      <c r="D138" s="45" t="s">
        <v>391</v>
      </c>
      <c r="E138" s="61">
        <v>70</v>
      </c>
      <c r="F138" s="61">
        <v>90</v>
      </c>
      <c r="G138" s="61">
        <v>100</v>
      </c>
      <c r="H138" s="61">
        <v>100</v>
      </c>
      <c r="I138" s="63" t="s">
        <v>224</v>
      </c>
    </row>
    <row r="139" spans="1:9" s="8" customFormat="1" ht="69" customHeight="1">
      <c r="A139" s="1" t="s">
        <v>188</v>
      </c>
      <c r="B139" s="78" t="s">
        <v>193</v>
      </c>
      <c r="C139" s="78"/>
      <c r="D139" s="47"/>
      <c r="E139" s="60"/>
      <c r="F139" s="60"/>
      <c r="G139" s="60"/>
      <c r="H139" s="60"/>
      <c r="I139" s="60"/>
    </row>
    <row r="140" spans="1:9" s="8" customFormat="1" ht="110.25">
      <c r="A140" s="6" t="s">
        <v>393</v>
      </c>
      <c r="B140" s="45" t="s">
        <v>483</v>
      </c>
      <c r="C140" s="45" t="s">
        <v>110</v>
      </c>
      <c r="D140" s="45" t="s">
        <v>328</v>
      </c>
      <c r="E140" s="61" t="s">
        <v>111</v>
      </c>
      <c r="F140" s="61" t="s">
        <v>112</v>
      </c>
      <c r="G140" s="61" t="s">
        <v>113</v>
      </c>
      <c r="H140" s="61" t="s">
        <v>114</v>
      </c>
      <c r="I140" s="63" t="s">
        <v>114</v>
      </c>
    </row>
    <row r="141" spans="1:9" s="8" customFormat="1" ht="127.5" customHeight="1">
      <c r="A141" s="6" t="s">
        <v>115</v>
      </c>
      <c r="B141" s="45" t="s">
        <v>483</v>
      </c>
      <c r="C141" s="45" t="s">
        <v>116</v>
      </c>
      <c r="D141" s="45" t="s">
        <v>399</v>
      </c>
      <c r="E141" s="61" t="s">
        <v>117</v>
      </c>
      <c r="F141" s="61" t="s">
        <v>118</v>
      </c>
      <c r="G141" s="61" t="s">
        <v>119</v>
      </c>
      <c r="H141" s="61" t="s">
        <v>269</v>
      </c>
      <c r="I141" s="63" t="s">
        <v>269</v>
      </c>
    </row>
    <row r="142" spans="1:9" s="8" customFormat="1" ht="18.75">
      <c r="A142" s="79" t="s">
        <v>261</v>
      </c>
      <c r="B142" s="79"/>
      <c r="C142" s="79"/>
      <c r="D142" s="42"/>
      <c r="E142" s="59"/>
      <c r="F142" s="59"/>
      <c r="G142" s="59"/>
      <c r="H142" s="59"/>
      <c r="I142" s="59"/>
    </row>
    <row r="143" spans="1:9" ht="63" customHeight="1">
      <c r="A143" s="1" t="s">
        <v>226</v>
      </c>
      <c r="B143" s="73" t="s">
        <v>275</v>
      </c>
      <c r="C143" s="73"/>
      <c r="D143" s="2"/>
      <c r="E143" s="1"/>
      <c r="F143" s="1"/>
      <c r="G143" s="1"/>
      <c r="H143" s="1"/>
      <c r="I143" s="1"/>
    </row>
    <row r="144" spans="1:9" ht="33.75" customHeight="1">
      <c r="A144" s="1" t="s">
        <v>293</v>
      </c>
      <c r="B144" s="73" t="s">
        <v>227</v>
      </c>
      <c r="C144" s="73"/>
      <c r="D144" s="2"/>
      <c r="E144" s="1"/>
      <c r="F144" s="1"/>
      <c r="G144" s="1"/>
      <c r="H144" s="1"/>
      <c r="I144" s="1"/>
    </row>
    <row r="145" spans="1:9" ht="78.75">
      <c r="A145" s="6" t="s">
        <v>228</v>
      </c>
      <c r="B145" s="2" t="s">
        <v>441</v>
      </c>
      <c r="C145" s="2" t="s">
        <v>243</v>
      </c>
      <c r="D145" s="1" t="s">
        <v>328</v>
      </c>
      <c r="E145" s="1">
        <v>54.4</v>
      </c>
      <c r="F145" s="1">
        <v>54.4</v>
      </c>
      <c r="G145" s="1">
        <v>52.4</v>
      </c>
      <c r="H145" s="1">
        <v>44.4</v>
      </c>
      <c r="I145" s="1">
        <v>44.4</v>
      </c>
    </row>
    <row r="146" spans="1:9" ht="63">
      <c r="A146" s="6" t="s">
        <v>244</v>
      </c>
      <c r="B146" s="2" t="s">
        <v>229</v>
      </c>
      <c r="C146" s="2" t="s">
        <v>245</v>
      </c>
      <c r="D146" s="1" t="s">
        <v>328</v>
      </c>
      <c r="E146" s="1">
        <v>56.6</v>
      </c>
      <c r="F146" s="1">
        <v>48.3</v>
      </c>
      <c r="G146" s="1">
        <v>34.9</v>
      </c>
      <c r="H146" s="1">
        <v>30</v>
      </c>
      <c r="I146" s="1">
        <v>30</v>
      </c>
    </row>
    <row r="147" spans="1:9" ht="63">
      <c r="A147" s="72" t="s">
        <v>246</v>
      </c>
      <c r="B147" s="2" t="s">
        <v>229</v>
      </c>
      <c r="C147" s="2" t="s">
        <v>247</v>
      </c>
      <c r="D147" s="1" t="s">
        <v>328</v>
      </c>
      <c r="E147" s="1">
        <v>75</v>
      </c>
      <c r="F147" s="1">
        <v>73.5</v>
      </c>
      <c r="G147" s="1">
        <v>67.5</v>
      </c>
      <c r="H147" s="1">
        <v>50</v>
      </c>
      <c r="I147" s="1">
        <v>50</v>
      </c>
    </row>
    <row r="148" spans="1:9" ht="94.5">
      <c r="A148" s="72"/>
      <c r="B148" s="2" t="s">
        <v>442</v>
      </c>
      <c r="C148" s="22" t="s">
        <v>294</v>
      </c>
      <c r="D148" s="1" t="s">
        <v>288</v>
      </c>
      <c r="E148" s="1">
        <v>600</v>
      </c>
      <c r="F148" s="1"/>
      <c r="G148" s="1"/>
      <c r="H148" s="1">
        <v>600</v>
      </c>
      <c r="I148" s="1">
        <f>SUM(F148:H148)</f>
        <v>600</v>
      </c>
    </row>
    <row r="149" spans="1:9" ht="63">
      <c r="A149" s="72"/>
      <c r="B149" s="2" t="s">
        <v>413</v>
      </c>
      <c r="C149" s="2" t="s">
        <v>289</v>
      </c>
      <c r="D149" s="1" t="s">
        <v>284</v>
      </c>
      <c r="E149" s="1">
        <v>30</v>
      </c>
      <c r="F149" s="1"/>
      <c r="G149" s="1"/>
      <c r="H149" s="1">
        <v>30</v>
      </c>
      <c r="I149" s="1">
        <f>SUM(G149:H149)</f>
        <v>30</v>
      </c>
    </row>
    <row r="150" spans="1:9" ht="63.75" customHeight="1">
      <c r="A150" s="1" t="s">
        <v>291</v>
      </c>
      <c r="B150" s="73" t="s">
        <v>275</v>
      </c>
      <c r="C150" s="73"/>
      <c r="D150" s="2"/>
      <c r="E150" s="1"/>
      <c r="F150" s="1"/>
      <c r="G150" s="1"/>
      <c r="H150" s="1"/>
      <c r="I150" s="1"/>
    </row>
    <row r="151" spans="1:9" ht="15.75">
      <c r="A151" s="1" t="s">
        <v>293</v>
      </c>
      <c r="B151" s="73" t="s">
        <v>248</v>
      </c>
      <c r="C151" s="73"/>
      <c r="D151" s="2"/>
      <c r="E151" s="1"/>
      <c r="F151" s="1"/>
      <c r="G151" s="1"/>
      <c r="H151" s="1"/>
      <c r="I151" s="1"/>
    </row>
    <row r="152" spans="1:9" ht="45" customHeight="1">
      <c r="A152" s="87" t="s">
        <v>249</v>
      </c>
      <c r="B152" s="73" t="s">
        <v>229</v>
      </c>
      <c r="C152" s="2" t="s">
        <v>250</v>
      </c>
      <c r="D152" s="1" t="s">
        <v>108</v>
      </c>
      <c r="E152" s="1">
        <v>37.3</v>
      </c>
      <c r="F152" s="1">
        <v>38.2</v>
      </c>
      <c r="G152" s="1">
        <v>38.6</v>
      </c>
      <c r="H152" s="1">
        <v>40</v>
      </c>
      <c r="I152" s="1">
        <v>40</v>
      </c>
    </row>
    <row r="153" spans="1:9" ht="63">
      <c r="A153" s="87"/>
      <c r="B153" s="73"/>
      <c r="C153" s="2" t="s">
        <v>251</v>
      </c>
      <c r="D153" s="1" t="s">
        <v>219</v>
      </c>
      <c r="E153" s="1">
        <v>96.9</v>
      </c>
      <c r="F153" s="1">
        <v>97</v>
      </c>
      <c r="G153" s="1">
        <v>98</v>
      </c>
      <c r="H153" s="1">
        <v>100</v>
      </c>
      <c r="I153" s="1">
        <v>100</v>
      </c>
    </row>
    <row r="154" spans="1:9" ht="64.5" customHeight="1">
      <c r="A154" s="1" t="s">
        <v>291</v>
      </c>
      <c r="B154" s="73" t="s">
        <v>275</v>
      </c>
      <c r="C154" s="73"/>
      <c r="D154" s="2"/>
      <c r="E154" s="1"/>
      <c r="F154" s="1"/>
      <c r="G154" s="1"/>
      <c r="H154" s="1"/>
      <c r="I154" s="1"/>
    </row>
    <row r="155" spans="1:9" ht="17.25" customHeight="1">
      <c r="A155" s="1" t="s">
        <v>293</v>
      </c>
      <c r="B155" s="73" t="s">
        <v>252</v>
      </c>
      <c r="C155" s="73"/>
      <c r="D155" s="2"/>
      <c r="E155" s="1"/>
      <c r="F155" s="1"/>
      <c r="G155" s="1"/>
      <c r="H155" s="1"/>
      <c r="I155" s="1"/>
    </row>
    <row r="156" spans="1:9" ht="31.5">
      <c r="A156" s="72" t="s">
        <v>253</v>
      </c>
      <c r="B156" s="73" t="s">
        <v>229</v>
      </c>
      <c r="C156" s="2" t="s">
        <v>254</v>
      </c>
      <c r="D156" s="21" t="s">
        <v>256</v>
      </c>
      <c r="E156" s="1">
        <v>5.91</v>
      </c>
      <c r="F156" s="1">
        <v>5.91</v>
      </c>
      <c r="G156" s="1">
        <v>5.91</v>
      </c>
      <c r="H156" s="1">
        <v>5.91</v>
      </c>
      <c r="I156" s="1">
        <v>5.91</v>
      </c>
    </row>
    <row r="157" spans="1:9" ht="47.25">
      <c r="A157" s="72"/>
      <c r="B157" s="73"/>
      <c r="C157" s="2" t="s">
        <v>257</v>
      </c>
      <c r="D157" s="1" t="s">
        <v>220</v>
      </c>
      <c r="E157" s="1">
        <v>5.5</v>
      </c>
      <c r="F157" s="1">
        <v>5.45</v>
      </c>
      <c r="G157" s="1">
        <v>5.4</v>
      </c>
      <c r="H157" s="1">
        <v>5.3</v>
      </c>
      <c r="I157" s="1">
        <v>5.3</v>
      </c>
    </row>
    <row r="158" spans="1:9" ht="47.25">
      <c r="A158" s="72"/>
      <c r="B158" s="73"/>
      <c r="C158" s="2" t="s">
        <v>258</v>
      </c>
      <c r="D158" s="1" t="s">
        <v>221</v>
      </c>
      <c r="E158" s="1">
        <v>1.9</v>
      </c>
      <c r="F158" s="1">
        <v>1.8</v>
      </c>
      <c r="G158" s="1">
        <v>1.6</v>
      </c>
      <c r="H158" s="1">
        <v>1.6</v>
      </c>
      <c r="I158" s="1">
        <v>1.6</v>
      </c>
    </row>
    <row r="159" spans="1:9" ht="47.25">
      <c r="A159" s="72"/>
      <c r="B159" s="73"/>
      <c r="C159" s="2" t="s">
        <v>259</v>
      </c>
      <c r="D159" s="1" t="s">
        <v>222</v>
      </c>
      <c r="E159" s="1">
        <v>1</v>
      </c>
      <c r="F159" s="1">
        <v>1</v>
      </c>
      <c r="G159" s="1">
        <v>0.9</v>
      </c>
      <c r="H159" s="1">
        <v>0.9</v>
      </c>
      <c r="I159" s="1">
        <v>0.9</v>
      </c>
    </row>
    <row r="160" spans="1:9" ht="94.5">
      <c r="A160" s="72"/>
      <c r="B160" s="73"/>
      <c r="C160" s="2" t="s">
        <v>260</v>
      </c>
      <c r="D160" s="1" t="s">
        <v>353</v>
      </c>
      <c r="E160" s="1">
        <v>4.6</v>
      </c>
      <c r="F160" s="1">
        <v>4.5</v>
      </c>
      <c r="G160" s="1">
        <v>4.4</v>
      </c>
      <c r="H160" s="1">
        <v>4.4</v>
      </c>
      <c r="I160" s="1">
        <v>4.4</v>
      </c>
    </row>
    <row r="161" spans="1:9" ht="18.75">
      <c r="A161" s="79" t="s">
        <v>329</v>
      </c>
      <c r="B161" s="79"/>
      <c r="C161" s="79"/>
      <c r="D161" s="18"/>
      <c r="E161" s="59"/>
      <c r="F161" s="59"/>
      <c r="G161" s="59"/>
      <c r="H161" s="59"/>
      <c r="I161" s="59"/>
    </row>
    <row r="162" spans="1:9" ht="51" customHeight="1">
      <c r="A162" s="1" t="s">
        <v>291</v>
      </c>
      <c r="B162" s="73" t="s">
        <v>325</v>
      </c>
      <c r="C162" s="73"/>
      <c r="D162" s="6"/>
      <c r="E162" s="1"/>
      <c r="F162" s="1"/>
      <c r="G162" s="1"/>
      <c r="H162" s="1"/>
      <c r="I162" s="1"/>
    </row>
    <row r="163" spans="1:9" ht="49.5" customHeight="1">
      <c r="A163" s="1" t="s">
        <v>10</v>
      </c>
      <c r="B163" s="73" t="s">
        <v>326</v>
      </c>
      <c r="C163" s="73"/>
      <c r="D163" s="6"/>
      <c r="E163" s="1"/>
      <c r="F163" s="1"/>
      <c r="G163" s="1"/>
      <c r="H163" s="1"/>
      <c r="I163" s="1"/>
    </row>
    <row r="164" spans="1:9" ht="99.75" customHeight="1">
      <c r="A164" s="6" t="s">
        <v>458</v>
      </c>
      <c r="B164" s="2" t="s">
        <v>443</v>
      </c>
      <c r="C164" s="2" t="s">
        <v>276</v>
      </c>
      <c r="D164" s="1" t="s">
        <v>288</v>
      </c>
      <c r="E164" s="1">
        <v>50</v>
      </c>
      <c r="F164" s="1">
        <v>0</v>
      </c>
      <c r="G164" s="1">
        <v>150</v>
      </c>
      <c r="H164" s="1">
        <v>350</v>
      </c>
      <c r="I164" s="1">
        <f>SUM(F164:H164)</f>
        <v>500</v>
      </c>
    </row>
    <row r="165" spans="1:9" ht="157.5">
      <c r="A165" s="6" t="s">
        <v>299</v>
      </c>
      <c r="B165" s="2" t="s">
        <v>444</v>
      </c>
      <c r="C165" s="2" t="s">
        <v>2</v>
      </c>
      <c r="D165" s="1" t="s">
        <v>328</v>
      </c>
      <c r="E165" s="1">
        <v>100</v>
      </c>
      <c r="F165" s="1">
        <v>3</v>
      </c>
      <c r="G165" s="1">
        <v>100</v>
      </c>
      <c r="H165" s="1">
        <v>100</v>
      </c>
      <c r="I165" s="1">
        <v>100</v>
      </c>
    </row>
    <row r="166" spans="1:9" ht="49.5" customHeight="1">
      <c r="A166" s="1" t="s">
        <v>300</v>
      </c>
      <c r="B166" s="73" t="s">
        <v>357</v>
      </c>
      <c r="C166" s="73"/>
      <c r="D166" s="6"/>
      <c r="E166" s="1"/>
      <c r="F166" s="1"/>
      <c r="G166" s="1"/>
      <c r="H166" s="1"/>
      <c r="I166" s="1"/>
    </row>
    <row r="167" spans="1:9" ht="48.75" customHeight="1">
      <c r="A167" s="6" t="s">
        <v>301</v>
      </c>
      <c r="B167" s="2" t="s">
        <v>327</v>
      </c>
      <c r="C167" s="2" t="s">
        <v>277</v>
      </c>
      <c r="D167" s="1" t="s">
        <v>288</v>
      </c>
      <c r="E167" s="1">
        <v>12000</v>
      </c>
      <c r="F167" s="1">
        <v>12100</v>
      </c>
      <c r="G167" s="1">
        <v>13200</v>
      </c>
      <c r="H167" s="1">
        <v>16000</v>
      </c>
      <c r="I167" s="1">
        <f>SUM(F167:H167)</f>
        <v>41300</v>
      </c>
    </row>
    <row r="168" spans="1:23" ht="18.75">
      <c r="A168" s="94" t="s">
        <v>48</v>
      </c>
      <c r="B168" s="94"/>
      <c r="C168" s="94"/>
      <c r="D168" s="18"/>
      <c r="E168" s="59"/>
      <c r="F168" s="59"/>
      <c r="G168" s="59"/>
      <c r="H168" s="59"/>
      <c r="I168" s="59"/>
      <c r="J168" s="8"/>
      <c r="K168" s="8"/>
      <c r="L168" s="8"/>
      <c r="M168" s="8"/>
      <c r="N168" s="8"/>
      <c r="O168" s="8"/>
      <c r="P168" s="8"/>
      <c r="Q168" s="8"/>
      <c r="R168" s="8"/>
      <c r="S168" s="8"/>
      <c r="T168" s="8"/>
      <c r="U168" s="8"/>
      <c r="V168" s="8"/>
      <c r="W168" s="8"/>
    </row>
    <row r="169" spans="1:23" ht="49.5" customHeight="1">
      <c r="A169" s="1" t="s">
        <v>291</v>
      </c>
      <c r="B169" s="81" t="s">
        <v>49</v>
      </c>
      <c r="C169" s="81"/>
      <c r="D169" s="19"/>
      <c r="E169" s="64"/>
      <c r="F169" s="64"/>
      <c r="G169" s="64"/>
      <c r="H169" s="64"/>
      <c r="I169" s="64"/>
      <c r="J169" s="20"/>
      <c r="K169" s="20"/>
      <c r="L169" s="20"/>
      <c r="M169" s="20"/>
      <c r="N169" s="20"/>
      <c r="O169" s="20"/>
      <c r="P169" s="20"/>
      <c r="Q169" s="20"/>
      <c r="R169" s="20"/>
      <c r="S169" s="20"/>
      <c r="T169" s="20"/>
      <c r="U169" s="20"/>
      <c r="V169" s="20"/>
      <c r="W169" s="20"/>
    </row>
    <row r="170" spans="1:23" ht="48.75" customHeight="1">
      <c r="A170" s="1" t="s">
        <v>293</v>
      </c>
      <c r="B170" s="81" t="s">
        <v>51</v>
      </c>
      <c r="C170" s="81"/>
      <c r="D170" s="19"/>
      <c r="E170" s="64"/>
      <c r="F170" s="64"/>
      <c r="G170" s="64"/>
      <c r="H170" s="64"/>
      <c r="I170" s="64"/>
      <c r="J170" s="20"/>
      <c r="K170" s="20"/>
      <c r="L170" s="20"/>
      <c r="M170" s="20"/>
      <c r="N170" s="20"/>
      <c r="O170" s="20"/>
      <c r="P170" s="20"/>
      <c r="Q170" s="20"/>
      <c r="R170" s="20"/>
      <c r="S170" s="20"/>
      <c r="T170" s="20"/>
      <c r="U170" s="20"/>
      <c r="V170" s="20"/>
      <c r="W170" s="20"/>
    </row>
    <row r="171" spans="1:23" ht="47.25">
      <c r="A171" s="14" t="s">
        <v>55</v>
      </c>
      <c r="B171" s="2" t="s">
        <v>52</v>
      </c>
      <c r="C171" s="2" t="s">
        <v>68</v>
      </c>
      <c r="D171" s="1" t="s">
        <v>69</v>
      </c>
      <c r="E171" s="1"/>
      <c r="F171" s="1"/>
      <c r="G171" s="1">
        <v>60</v>
      </c>
      <c r="H171" s="1">
        <v>155</v>
      </c>
      <c r="I171" s="1">
        <v>155</v>
      </c>
      <c r="J171" s="8"/>
      <c r="K171" s="8"/>
      <c r="L171" s="8"/>
      <c r="M171" s="8"/>
      <c r="N171" s="8"/>
      <c r="O171" s="8"/>
      <c r="P171" s="8"/>
      <c r="Q171" s="8"/>
      <c r="R171" s="8"/>
      <c r="S171" s="8"/>
      <c r="T171" s="8"/>
      <c r="U171" s="8"/>
      <c r="V171" s="8"/>
      <c r="W171" s="8"/>
    </row>
    <row r="172" spans="1:31" ht="57" customHeight="1">
      <c r="A172" s="13"/>
      <c r="B172" s="2"/>
      <c r="C172" s="2" t="s">
        <v>70</v>
      </c>
      <c r="D172" s="1" t="s">
        <v>328</v>
      </c>
      <c r="E172" s="1"/>
      <c r="F172" s="1"/>
      <c r="G172" s="1">
        <v>35</v>
      </c>
      <c r="H172" s="1">
        <v>90</v>
      </c>
      <c r="I172" s="1">
        <v>90</v>
      </c>
      <c r="J172" s="8"/>
      <c r="K172" s="8"/>
      <c r="L172" s="8"/>
      <c r="M172" s="8"/>
      <c r="N172" s="8"/>
      <c r="O172" s="8"/>
      <c r="P172" s="8"/>
      <c r="Q172" s="8"/>
      <c r="R172" s="8"/>
      <c r="S172" s="8"/>
      <c r="T172" s="8"/>
      <c r="U172" s="8"/>
      <c r="V172" s="8"/>
      <c r="W172" s="8"/>
      <c r="X172" s="8"/>
      <c r="Y172" s="8"/>
      <c r="Z172" s="8"/>
      <c r="AA172" s="8"/>
      <c r="AB172" s="8"/>
      <c r="AC172" s="8"/>
      <c r="AD172" s="8"/>
      <c r="AE172" s="8"/>
    </row>
    <row r="173" spans="1:31" ht="18" customHeight="1">
      <c r="A173" s="1" t="s">
        <v>291</v>
      </c>
      <c r="B173" s="81" t="s">
        <v>71</v>
      </c>
      <c r="C173" s="81"/>
      <c r="D173" s="19"/>
      <c r="E173" s="64"/>
      <c r="F173" s="64"/>
      <c r="G173" s="64"/>
      <c r="H173" s="64"/>
      <c r="I173" s="64"/>
      <c r="J173" s="20"/>
      <c r="K173" s="20"/>
      <c r="L173" s="20"/>
      <c r="M173" s="20"/>
      <c r="N173" s="20"/>
      <c r="O173" s="20"/>
      <c r="P173" s="20"/>
      <c r="Q173" s="20"/>
      <c r="R173" s="20"/>
      <c r="S173" s="20"/>
      <c r="T173" s="20"/>
      <c r="U173" s="20"/>
      <c r="V173" s="20"/>
      <c r="W173" s="20"/>
      <c r="X173" s="8"/>
      <c r="Y173" s="8"/>
      <c r="Z173" s="8"/>
      <c r="AA173" s="8"/>
      <c r="AB173" s="8"/>
      <c r="AC173" s="8"/>
      <c r="AD173" s="8"/>
      <c r="AE173" s="8"/>
    </row>
    <row r="174" spans="1:31" ht="36.75" customHeight="1">
      <c r="A174" s="1" t="s">
        <v>293</v>
      </c>
      <c r="B174" s="81" t="s">
        <v>72</v>
      </c>
      <c r="C174" s="81"/>
      <c r="D174" s="19"/>
      <c r="E174" s="64"/>
      <c r="F174" s="64"/>
      <c r="G174" s="64"/>
      <c r="H174" s="64"/>
      <c r="I174" s="64"/>
      <c r="J174" s="20"/>
      <c r="K174" s="20"/>
      <c r="L174" s="20"/>
      <c r="M174" s="20"/>
      <c r="N174" s="20"/>
      <c r="O174" s="20"/>
      <c r="P174" s="20"/>
      <c r="Q174" s="20"/>
      <c r="R174" s="20"/>
      <c r="S174" s="20"/>
      <c r="T174" s="20"/>
      <c r="U174" s="20"/>
      <c r="V174" s="20"/>
      <c r="W174" s="20"/>
      <c r="X174" s="8"/>
      <c r="Y174" s="8"/>
      <c r="Z174" s="8"/>
      <c r="AA174" s="8"/>
      <c r="AB174" s="8"/>
      <c r="AC174" s="8"/>
      <c r="AD174" s="8"/>
      <c r="AE174" s="8"/>
    </row>
    <row r="175" spans="1:23" ht="50.25" customHeight="1">
      <c r="A175" s="14" t="s">
        <v>459</v>
      </c>
      <c r="B175" s="2" t="s">
        <v>440</v>
      </c>
      <c r="C175" s="2" t="s">
        <v>271</v>
      </c>
      <c r="D175" s="1" t="s">
        <v>69</v>
      </c>
      <c r="E175" s="1">
        <v>72</v>
      </c>
      <c r="F175" s="1">
        <v>39</v>
      </c>
      <c r="G175" s="1">
        <v>120</v>
      </c>
      <c r="H175" s="1">
        <v>280</v>
      </c>
      <c r="I175" s="1">
        <f>SUM(F175:H175)</f>
        <v>439</v>
      </c>
      <c r="J175" s="20"/>
      <c r="K175" s="20"/>
      <c r="L175" s="20"/>
      <c r="M175" s="20"/>
      <c r="N175" s="20"/>
      <c r="O175" s="20"/>
      <c r="P175" s="20"/>
      <c r="Q175" s="20"/>
      <c r="R175" s="20"/>
      <c r="S175" s="20"/>
      <c r="T175" s="20"/>
      <c r="U175" s="20"/>
      <c r="V175" s="20"/>
      <c r="W175" s="20"/>
    </row>
    <row r="176" spans="1:23" ht="63">
      <c r="A176" s="13"/>
      <c r="B176" s="2"/>
      <c r="C176" s="2" t="s">
        <v>272</v>
      </c>
      <c r="D176" s="1" t="s">
        <v>69</v>
      </c>
      <c r="E176" s="1">
        <v>155</v>
      </c>
      <c r="F176" s="1"/>
      <c r="G176" s="1">
        <v>90</v>
      </c>
      <c r="H176" s="1">
        <v>226</v>
      </c>
      <c r="I176" s="1">
        <v>316</v>
      </c>
      <c r="J176" s="20"/>
      <c r="K176" s="20"/>
      <c r="L176" s="20"/>
      <c r="M176" s="20"/>
      <c r="N176" s="20"/>
      <c r="O176" s="20"/>
      <c r="P176" s="20"/>
      <c r="Q176" s="20"/>
      <c r="R176" s="20"/>
      <c r="S176" s="20"/>
      <c r="T176" s="20"/>
      <c r="U176" s="20"/>
      <c r="V176" s="20"/>
      <c r="W176" s="20"/>
    </row>
    <row r="177" spans="1:23" ht="78.75">
      <c r="A177" s="13"/>
      <c r="B177" s="2"/>
      <c r="C177" s="2" t="s">
        <v>74</v>
      </c>
      <c r="D177" s="1" t="s">
        <v>69</v>
      </c>
      <c r="E177" s="1">
        <v>13800</v>
      </c>
      <c r="F177" s="1">
        <v>8500</v>
      </c>
      <c r="G177" s="1">
        <v>25500</v>
      </c>
      <c r="H177" s="1">
        <v>59500</v>
      </c>
      <c r="I177" s="1">
        <v>93500</v>
      </c>
      <c r="J177" s="20"/>
      <c r="K177" s="20"/>
      <c r="L177" s="20"/>
      <c r="M177" s="20"/>
      <c r="N177" s="20"/>
      <c r="O177" s="20"/>
      <c r="P177" s="20"/>
      <c r="Q177" s="20"/>
      <c r="R177" s="20"/>
      <c r="S177" s="20"/>
      <c r="T177" s="20"/>
      <c r="U177" s="20"/>
      <c r="V177" s="20"/>
      <c r="W177" s="20"/>
    </row>
    <row r="178" spans="1:23" ht="29.25" customHeight="1">
      <c r="A178" s="1" t="s">
        <v>291</v>
      </c>
      <c r="B178" s="81" t="s">
        <v>75</v>
      </c>
      <c r="C178" s="81"/>
      <c r="D178" s="19"/>
      <c r="E178" s="64"/>
      <c r="F178" s="64"/>
      <c r="G178" s="64"/>
      <c r="H178" s="64"/>
      <c r="I178" s="64"/>
      <c r="J178" s="20"/>
      <c r="K178" s="20"/>
      <c r="L178" s="20"/>
      <c r="M178" s="20"/>
      <c r="N178" s="20"/>
      <c r="O178" s="20"/>
      <c r="P178" s="20"/>
      <c r="Q178" s="20"/>
      <c r="R178" s="20"/>
      <c r="S178" s="20"/>
      <c r="T178" s="20"/>
      <c r="U178" s="20"/>
      <c r="V178" s="20"/>
      <c r="W178" s="20"/>
    </row>
    <row r="179" spans="1:23" ht="31.5" customHeight="1">
      <c r="A179" s="1" t="s">
        <v>293</v>
      </c>
      <c r="B179" s="81" t="s">
        <v>76</v>
      </c>
      <c r="C179" s="81"/>
      <c r="D179" s="19"/>
      <c r="E179" s="64"/>
      <c r="F179" s="64"/>
      <c r="G179" s="64"/>
      <c r="H179" s="64"/>
      <c r="I179" s="64"/>
      <c r="J179" s="20"/>
      <c r="K179" s="20"/>
      <c r="L179" s="20"/>
      <c r="M179" s="20"/>
      <c r="N179" s="20"/>
      <c r="O179" s="20"/>
      <c r="P179" s="20"/>
      <c r="Q179" s="20"/>
      <c r="R179" s="20"/>
      <c r="S179" s="20"/>
      <c r="T179" s="20"/>
      <c r="U179" s="20"/>
      <c r="V179" s="20"/>
      <c r="W179" s="20"/>
    </row>
    <row r="180" spans="1:23" ht="47.25">
      <c r="A180" s="72" t="s">
        <v>56</v>
      </c>
      <c r="B180" s="2" t="s">
        <v>73</v>
      </c>
      <c r="C180" s="2" t="s">
        <v>77</v>
      </c>
      <c r="D180" s="1" t="s">
        <v>288</v>
      </c>
      <c r="E180" s="1"/>
      <c r="F180" s="1"/>
      <c r="G180" s="1">
        <v>60</v>
      </c>
      <c r="H180" s="1">
        <v>60</v>
      </c>
      <c r="I180" s="1">
        <f>SUM(F180:H180)</f>
        <v>120</v>
      </c>
      <c r="J180" s="20"/>
      <c r="K180" s="20"/>
      <c r="L180" s="20"/>
      <c r="M180" s="20"/>
      <c r="N180" s="20"/>
      <c r="O180" s="20"/>
      <c r="P180" s="20"/>
      <c r="Q180" s="20"/>
      <c r="R180" s="20"/>
      <c r="S180" s="20"/>
      <c r="T180" s="20"/>
      <c r="U180" s="20"/>
      <c r="V180" s="20"/>
      <c r="W180" s="20"/>
    </row>
    <row r="181" spans="1:23" ht="63">
      <c r="A181" s="72"/>
      <c r="B181" s="2"/>
      <c r="C181" s="22" t="s">
        <v>273</v>
      </c>
      <c r="D181" s="1" t="s">
        <v>69</v>
      </c>
      <c r="E181" s="1"/>
      <c r="F181" s="1"/>
      <c r="G181" s="1">
        <v>86000</v>
      </c>
      <c r="H181" s="1">
        <v>118000</v>
      </c>
      <c r="I181" s="1">
        <v>118000</v>
      </c>
      <c r="J181" s="20"/>
      <c r="K181" s="20"/>
      <c r="L181" s="20"/>
      <c r="M181" s="20"/>
      <c r="N181" s="20"/>
      <c r="O181" s="20"/>
      <c r="P181" s="20"/>
      <c r="Q181" s="20"/>
      <c r="R181" s="20"/>
      <c r="S181" s="20"/>
      <c r="T181" s="20"/>
      <c r="U181" s="20"/>
      <c r="V181" s="20"/>
      <c r="W181" s="20"/>
    </row>
    <row r="182" spans="1:23" ht="31.5">
      <c r="A182" s="72"/>
      <c r="B182" s="2"/>
      <c r="C182" s="2" t="s">
        <v>274</v>
      </c>
      <c r="D182" s="1" t="s">
        <v>288</v>
      </c>
      <c r="E182" s="1"/>
      <c r="F182" s="1"/>
      <c r="G182" s="1">
        <v>4000</v>
      </c>
      <c r="H182" s="1">
        <v>8000</v>
      </c>
      <c r="I182" s="1">
        <v>12000</v>
      </c>
      <c r="J182" s="20"/>
      <c r="K182" s="20"/>
      <c r="L182" s="20"/>
      <c r="M182" s="20"/>
      <c r="N182" s="20"/>
      <c r="O182" s="20"/>
      <c r="P182" s="20"/>
      <c r="Q182" s="20"/>
      <c r="R182" s="20"/>
      <c r="S182" s="20"/>
      <c r="T182" s="20"/>
      <c r="U182" s="20"/>
      <c r="V182" s="20"/>
      <c r="W182" s="20"/>
    </row>
    <row r="183" spans="1:144" s="16" customFormat="1" ht="18.75">
      <c r="A183" s="79" t="s">
        <v>361</v>
      </c>
      <c r="B183" s="79"/>
      <c r="C183" s="79"/>
      <c r="D183" s="18"/>
      <c r="E183" s="59"/>
      <c r="F183" s="59"/>
      <c r="G183" s="59"/>
      <c r="H183" s="59"/>
      <c r="I183" s="59"/>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row>
    <row r="184" spans="1:9" ht="39.75" customHeight="1">
      <c r="A184" s="1" t="s">
        <v>226</v>
      </c>
      <c r="B184" s="80" t="s">
        <v>460</v>
      </c>
      <c r="C184" s="80"/>
      <c r="D184" s="15"/>
      <c r="E184" s="15"/>
      <c r="F184" s="15"/>
      <c r="G184" s="15"/>
      <c r="H184" s="15"/>
      <c r="I184" s="15"/>
    </row>
    <row r="185" spans="1:9" ht="36" customHeight="1">
      <c r="A185" s="1" t="s">
        <v>367</v>
      </c>
      <c r="B185" s="80" t="s">
        <v>368</v>
      </c>
      <c r="C185" s="80"/>
      <c r="D185" s="69"/>
      <c r="E185" s="69"/>
      <c r="F185" s="69"/>
      <c r="G185" s="69"/>
      <c r="H185" s="69"/>
      <c r="I185" s="69"/>
    </row>
    <row r="186" spans="1:9" ht="96.75" customHeight="1">
      <c r="A186" s="6" t="s">
        <v>363</v>
      </c>
      <c r="B186" s="1" t="s">
        <v>445</v>
      </c>
      <c r="C186" s="1" t="s">
        <v>364</v>
      </c>
      <c r="D186" s="1" t="s">
        <v>328</v>
      </c>
      <c r="E186" s="1">
        <v>89.5</v>
      </c>
      <c r="F186" s="1">
        <v>120</v>
      </c>
      <c r="G186" s="1">
        <v>125</v>
      </c>
      <c r="H186" s="1">
        <v>130</v>
      </c>
      <c r="I186" s="1">
        <v>130</v>
      </c>
    </row>
    <row r="187" spans="1:9" ht="35.25" customHeight="1">
      <c r="A187" s="6"/>
      <c r="B187" s="1"/>
      <c r="C187" s="1" t="s">
        <v>337</v>
      </c>
      <c r="D187" s="1" t="s">
        <v>338</v>
      </c>
      <c r="E187" s="1">
        <v>30</v>
      </c>
      <c r="F187" s="1">
        <v>40</v>
      </c>
      <c r="G187" s="1">
        <v>50</v>
      </c>
      <c r="H187" s="1">
        <v>60</v>
      </c>
      <c r="I187" s="1">
        <v>60</v>
      </c>
    </row>
    <row r="188" spans="1:9" ht="47.25">
      <c r="A188" s="6"/>
      <c r="B188" s="1"/>
      <c r="C188" s="1" t="s">
        <v>339</v>
      </c>
      <c r="D188" s="1" t="s">
        <v>336</v>
      </c>
      <c r="E188" s="1">
        <v>477</v>
      </c>
      <c r="F188" s="1">
        <v>750</v>
      </c>
      <c r="G188" s="1">
        <v>850</v>
      </c>
      <c r="H188" s="1">
        <v>1020</v>
      </c>
      <c r="I188" s="1">
        <v>1020</v>
      </c>
    </row>
    <row r="189" spans="1:9" ht="63">
      <c r="A189" s="6"/>
      <c r="B189" s="1"/>
      <c r="C189" s="1" t="s">
        <v>340</v>
      </c>
      <c r="D189" s="1" t="s">
        <v>338</v>
      </c>
      <c r="E189" s="1">
        <v>18</v>
      </c>
      <c r="F189" s="1">
        <v>33</v>
      </c>
      <c r="G189" s="1">
        <v>36</v>
      </c>
      <c r="H189" s="1">
        <v>40</v>
      </c>
      <c r="I189" s="1">
        <v>40</v>
      </c>
    </row>
    <row r="190" spans="1:9" ht="63">
      <c r="A190" s="6"/>
      <c r="B190" s="1"/>
      <c r="C190" s="1" t="s">
        <v>341</v>
      </c>
      <c r="D190" s="1" t="s">
        <v>336</v>
      </c>
      <c r="E190" s="1">
        <v>273</v>
      </c>
      <c r="F190" s="1">
        <v>550</v>
      </c>
      <c r="G190" s="1">
        <v>600</v>
      </c>
      <c r="H190" s="1">
        <v>650</v>
      </c>
      <c r="I190" s="1">
        <v>650</v>
      </c>
    </row>
    <row r="191" spans="1:9" ht="47.25">
      <c r="A191" s="6"/>
      <c r="B191" s="1"/>
      <c r="C191" s="1" t="s">
        <v>342</v>
      </c>
      <c r="D191" s="1" t="s">
        <v>336</v>
      </c>
      <c r="E191" s="1">
        <v>8900</v>
      </c>
      <c r="F191" s="1">
        <v>14000</v>
      </c>
      <c r="G191" s="1">
        <v>16000</v>
      </c>
      <c r="H191" s="1">
        <v>18000</v>
      </c>
      <c r="I191" s="1">
        <v>18000</v>
      </c>
    </row>
    <row r="192" spans="1:9" ht="31.5">
      <c r="A192" s="6" t="s">
        <v>335</v>
      </c>
      <c r="B192" s="1" t="s">
        <v>414</v>
      </c>
      <c r="C192" s="1" t="s">
        <v>347</v>
      </c>
      <c r="D192" s="1" t="s">
        <v>365</v>
      </c>
      <c r="E192" s="1">
        <v>196000</v>
      </c>
      <c r="F192" s="1">
        <v>200000</v>
      </c>
      <c r="G192" s="1">
        <v>205000</v>
      </c>
      <c r="H192" s="1">
        <v>208000</v>
      </c>
      <c r="I192" s="1">
        <v>208000</v>
      </c>
    </row>
    <row r="193" spans="1:9" ht="110.25">
      <c r="A193" s="6" t="s">
        <v>104</v>
      </c>
      <c r="B193" s="1" t="s">
        <v>406</v>
      </c>
      <c r="C193" s="1" t="s">
        <v>348</v>
      </c>
      <c r="D193" s="1" t="s">
        <v>284</v>
      </c>
      <c r="E193" s="1">
        <v>2636</v>
      </c>
      <c r="F193" s="1">
        <v>2650</v>
      </c>
      <c r="G193" s="1">
        <v>2700</v>
      </c>
      <c r="H193" s="1">
        <v>2750</v>
      </c>
      <c r="I193" s="1">
        <v>2750</v>
      </c>
    </row>
    <row r="194" spans="1:9" ht="48.75" customHeight="1">
      <c r="A194" s="1" t="s">
        <v>367</v>
      </c>
      <c r="B194" s="80" t="s">
        <v>369</v>
      </c>
      <c r="C194" s="80"/>
      <c r="D194" s="68"/>
      <c r="E194" s="68"/>
      <c r="F194" s="68"/>
      <c r="G194" s="68"/>
      <c r="H194" s="68"/>
      <c r="I194" s="68"/>
    </row>
    <row r="195" spans="1:9" ht="66.75" customHeight="1">
      <c r="A195" s="6" t="s">
        <v>103</v>
      </c>
      <c r="B195" s="1" t="s">
        <v>406</v>
      </c>
      <c r="C195" s="70" t="s">
        <v>366</v>
      </c>
      <c r="D195" s="70" t="s">
        <v>365</v>
      </c>
      <c r="E195" s="70">
        <v>220000</v>
      </c>
      <c r="F195" s="70">
        <v>220000</v>
      </c>
      <c r="G195" s="70">
        <v>250000</v>
      </c>
      <c r="H195" s="70">
        <v>270000</v>
      </c>
      <c r="I195" s="70">
        <v>270000</v>
      </c>
    </row>
    <row r="196" spans="1:9" ht="31.5">
      <c r="A196" s="6"/>
      <c r="B196" s="70"/>
      <c r="C196" s="70" t="s">
        <v>345</v>
      </c>
      <c r="D196" s="70" t="s">
        <v>284</v>
      </c>
      <c r="E196" s="70">
        <v>82972</v>
      </c>
      <c r="F196" s="70">
        <v>83372</v>
      </c>
      <c r="G196" s="70">
        <v>83772</v>
      </c>
      <c r="H196" s="70">
        <v>84172</v>
      </c>
      <c r="I196" s="70">
        <v>84172</v>
      </c>
    </row>
    <row r="197" spans="1:9" ht="110.25">
      <c r="A197" s="6" t="s">
        <v>473</v>
      </c>
      <c r="B197" s="1" t="s">
        <v>407</v>
      </c>
      <c r="C197" s="1" t="s">
        <v>346</v>
      </c>
      <c r="D197" s="70" t="s">
        <v>338</v>
      </c>
      <c r="E197" s="70">
        <v>970</v>
      </c>
      <c r="F197" s="70">
        <v>970</v>
      </c>
      <c r="G197" s="70">
        <v>1020</v>
      </c>
      <c r="H197" s="70">
        <v>1070</v>
      </c>
      <c r="I197" s="70">
        <v>1070</v>
      </c>
    </row>
    <row r="198" spans="1:9" ht="66.75" customHeight="1">
      <c r="A198" s="1" t="s">
        <v>188</v>
      </c>
      <c r="B198" s="80" t="s">
        <v>370</v>
      </c>
      <c r="C198" s="80"/>
      <c r="D198" s="71"/>
      <c r="E198" s="71"/>
      <c r="F198" s="71"/>
      <c r="G198" s="71"/>
      <c r="H198" s="71"/>
      <c r="I198" s="71"/>
    </row>
    <row r="199" spans="1:9" ht="47.25">
      <c r="A199" s="6" t="s">
        <v>101</v>
      </c>
      <c r="B199" s="1" t="s">
        <v>406</v>
      </c>
      <c r="C199" s="1" t="s">
        <v>343</v>
      </c>
      <c r="D199" s="1" t="s">
        <v>336</v>
      </c>
      <c r="E199" s="1">
        <v>0</v>
      </c>
      <c r="F199" s="1">
        <v>0</v>
      </c>
      <c r="G199" s="1">
        <v>100</v>
      </c>
      <c r="H199" s="1">
        <v>200</v>
      </c>
      <c r="I199" s="1">
        <v>200</v>
      </c>
    </row>
    <row r="200" spans="1:9" ht="94.5">
      <c r="A200" s="6"/>
      <c r="B200" s="1"/>
      <c r="C200" s="1" t="s">
        <v>344</v>
      </c>
      <c r="D200" s="1" t="s">
        <v>328</v>
      </c>
      <c r="E200" s="1">
        <v>0</v>
      </c>
      <c r="F200" s="1">
        <v>0</v>
      </c>
      <c r="G200" s="1">
        <v>0.1</v>
      </c>
      <c r="H200" s="1">
        <v>0.15</v>
      </c>
      <c r="I200" s="1">
        <v>0.15</v>
      </c>
    </row>
    <row r="201" spans="1:9" ht="94.5">
      <c r="A201" s="6" t="s">
        <v>102</v>
      </c>
      <c r="B201" s="1" t="s">
        <v>408</v>
      </c>
      <c r="C201" s="1" t="s">
        <v>330</v>
      </c>
      <c r="D201" s="1"/>
      <c r="E201" s="1"/>
      <c r="F201" s="1"/>
      <c r="G201" s="1"/>
      <c r="H201" s="1"/>
      <c r="I201" s="1"/>
    </row>
    <row r="202" spans="1:9" ht="65.25" customHeight="1">
      <c r="A202" s="1" t="s">
        <v>367</v>
      </c>
      <c r="B202" s="80" t="s">
        <v>371</v>
      </c>
      <c r="C202" s="80"/>
      <c r="D202" s="71"/>
      <c r="E202" s="68"/>
      <c r="F202" s="68"/>
      <c r="G202" s="68"/>
      <c r="H202" s="68"/>
      <c r="I202" s="68"/>
    </row>
    <row r="203" spans="1:9" ht="66.75" customHeight="1">
      <c r="A203" s="6" t="s">
        <v>105</v>
      </c>
      <c r="B203" s="1" t="s">
        <v>408</v>
      </c>
      <c r="C203" s="12" t="s">
        <v>349</v>
      </c>
      <c r="D203" s="1" t="s">
        <v>338</v>
      </c>
      <c r="E203" s="1">
        <v>1</v>
      </c>
      <c r="F203" s="1">
        <v>1</v>
      </c>
      <c r="G203" s="1">
        <v>1</v>
      </c>
      <c r="H203" s="1">
        <v>4</v>
      </c>
      <c r="I203" s="1">
        <v>4</v>
      </c>
    </row>
    <row r="204" spans="1:9" ht="31.5">
      <c r="A204" s="6" t="s">
        <v>352</v>
      </c>
      <c r="B204" s="1" t="s">
        <v>415</v>
      </c>
      <c r="C204" s="12" t="s">
        <v>350</v>
      </c>
      <c r="D204" s="1" t="s">
        <v>338</v>
      </c>
      <c r="E204" s="1">
        <v>0</v>
      </c>
      <c r="F204" s="1"/>
      <c r="G204" s="1" t="s">
        <v>351</v>
      </c>
      <c r="H204" s="1"/>
      <c r="I204" s="1">
        <v>2</v>
      </c>
    </row>
    <row r="205" spans="1:9" s="3" customFormat="1" ht="17.25" customHeight="1">
      <c r="A205" s="82" t="s">
        <v>324</v>
      </c>
      <c r="B205" s="83"/>
      <c r="C205" s="83"/>
      <c r="D205" s="23"/>
      <c r="E205" s="65"/>
      <c r="F205" s="65"/>
      <c r="G205" s="65"/>
      <c r="H205" s="65"/>
      <c r="I205" s="65"/>
    </row>
    <row r="206" spans="1:9" s="3" customFormat="1" ht="51" customHeight="1">
      <c r="A206" s="1" t="s">
        <v>291</v>
      </c>
      <c r="B206" s="73" t="s">
        <v>292</v>
      </c>
      <c r="C206" s="73"/>
      <c r="D206" s="6"/>
      <c r="E206" s="1"/>
      <c r="F206" s="1"/>
      <c r="G206" s="1"/>
      <c r="H206" s="1"/>
      <c r="I206" s="1"/>
    </row>
    <row r="207" spans="1:9" s="3" customFormat="1" ht="31.5" customHeight="1">
      <c r="A207" s="1" t="s">
        <v>293</v>
      </c>
      <c r="B207" s="73" t="s">
        <v>295</v>
      </c>
      <c r="C207" s="73"/>
      <c r="D207" s="6"/>
      <c r="E207" s="1"/>
      <c r="F207" s="1"/>
      <c r="G207" s="1"/>
      <c r="H207" s="1"/>
      <c r="I207" s="1"/>
    </row>
    <row r="208" spans="1:9" s="3" customFormat="1" ht="141.75">
      <c r="A208" s="6" t="s">
        <v>286</v>
      </c>
      <c r="B208" s="2" t="s">
        <v>446</v>
      </c>
      <c r="C208" s="2" t="s">
        <v>287</v>
      </c>
      <c r="D208" s="1" t="s">
        <v>288</v>
      </c>
      <c r="E208" s="1">
        <v>1500</v>
      </c>
      <c r="F208" s="1"/>
      <c r="G208" s="1">
        <v>1500</v>
      </c>
      <c r="H208" s="1"/>
      <c r="I208" s="1">
        <f>SUM(F208:H208)</f>
        <v>1500</v>
      </c>
    </row>
    <row r="209" spans="1:9" s="3" customFormat="1" ht="110.25">
      <c r="A209" s="6" t="s">
        <v>285</v>
      </c>
      <c r="B209" s="2" t="s">
        <v>417</v>
      </c>
      <c r="C209" s="2" t="s">
        <v>287</v>
      </c>
      <c r="D209" s="1" t="s">
        <v>288</v>
      </c>
      <c r="E209" s="1">
        <v>600</v>
      </c>
      <c r="F209" s="1"/>
      <c r="G209" s="1">
        <v>600</v>
      </c>
      <c r="H209" s="1"/>
      <c r="I209" s="1">
        <f>SUM(F209:H209)</f>
        <v>600</v>
      </c>
    </row>
    <row r="210" spans="1:9" s="3" customFormat="1" ht="94.5">
      <c r="A210" s="72" t="s">
        <v>290</v>
      </c>
      <c r="B210" s="2" t="s">
        <v>416</v>
      </c>
      <c r="C210" s="2" t="s">
        <v>287</v>
      </c>
      <c r="D210" s="1" t="s">
        <v>288</v>
      </c>
      <c r="E210" s="1">
        <v>3500</v>
      </c>
      <c r="F210" s="1"/>
      <c r="G210" s="1"/>
      <c r="H210" s="1">
        <v>3500</v>
      </c>
      <c r="I210" s="1">
        <f>SUM(F210:H210)</f>
        <v>3500</v>
      </c>
    </row>
    <row r="211" spans="1:9" s="3" customFormat="1" ht="78.75">
      <c r="A211" s="72"/>
      <c r="B211" s="2" t="s">
        <v>418</v>
      </c>
      <c r="C211" s="22" t="s">
        <v>294</v>
      </c>
      <c r="D211" s="1" t="s">
        <v>288</v>
      </c>
      <c r="E211" s="1">
        <v>600</v>
      </c>
      <c r="F211" s="1"/>
      <c r="G211" s="1"/>
      <c r="H211" s="1">
        <v>600</v>
      </c>
      <c r="I211" s="1">
        <f>SUM(F211:H211)</f>
        <v>600</v>
      </c>
    </row>
    <row r="212" spans="1:9" s="3" customFormat="1" ht="78.75">
      <c r="A212" s="72"/>
      <c r="B212" s="2" t="s">
        <v>419</v>
      </c>
      <c r="C212" s="2" t="s">
        <v>289</v>
      </c>
      <c r="D212" s="1" t="s">
        <v>284</v>
      </c>
      <c r="E212" s="1">
        <v>30</v>
      </c>
      <c r="F212" s="1"/>
      <c r="G212" s="1"/>
      <c r="H212" s="1">
        <v>30</v>
      </c>
      <c r="I212" s="1">
        <f>SUM(G212:H212)</f>
        <v>30</v>
      </c>
    </row>
    <row r="213" spans="1:9" s="3" customFormat="1" ht="78.75">
      <c r="A213" s="6" t="s">
        <v>321</v>
      </c>
      <c r="B213" s="2" t="s">
        <v>372</v>
      </c>
      <c r="C213" s="2" t="s">
        <v>287</v>
      </c>
      <c r="D213" s="1" t="s">
        <v>288</v>
      </c>
      <c r="E213" s="1">
        <v>1100</v>
      </c>
      <c r="F213" s="1"/>
      <c r="G213" s="1">
        <v>1100</v>
      </c>
      <c r="H213" s="1"/>
      <c r="I213" s="1">
        <f aca="true" t="shared" si="2" ref="I213:I220">SUM(F213:H213)</f>
        <v>1100</v>
      </c>
    </row>
    <row r="214" spans="1:9" s="3" customFormat="1" ht="78.75">
      <c r="A214" s="72" t="s">
        <v>242</v>
      </c>
      <c r="B214" s="2" t="s">
        <v>373</v>
      </c>
      <c r="C214" s="2" t="s">
        <v>287</v>
      </c>
      <c r="D214" s="1" t="s">
        <v>288</v>
      </c>
      <c r="E214" s="1">
        <v>750</v>
      </c>
      <c r="F214" s="1"/>
      <c r="G214" s="1">
        <v>6000</v>
      </c>
      <c r="H214" s="1">
        <v>15000</v>
      </c>
      <c r="I214" s="1">
        <f t="shared" si="2"/>
        <v>21000</v>
      </c>
    </row>
    <row r="215" spans="1:9" s="3" customFormat="1" ht="94.5">
      <c r="A215" s="72"/>
      <c r="B215" s="2" t="s">
        <v>420</v>
      </c>
      <c r="C215" s="22" t="s">
        <v>374</v>
      </c>
      <c r="D215" s="1" t="s">
        <v>288</v>
      </c>
      <c r="E215" s="1">
        <v>60</v>
      </c>
      <c r="F215" s="1"/>
      <c r="G215" s="1">
        <v>480</v>
      </c>
      <c r="H215" s="1">
        <v>1200</v>
      </c>
      <c r="I215" s="1">
        <f t="shared" si="2"/>
        <v>1680</v>
      </c>
    </row>
    <row r="216" spans="1:9" s="3" customFormat="1" ht="78.75">
      <c r="A216" s="72"/>
      <c r="B216" s="2" t="s">
        <v>421</v>
      </c>
      <c r="C216" s="2" t="s">
        <v>289</v>
      </c>
      <c r="D216" s="1" t="s">
        <v>284</v>
      </c>
      <c r="E216" s="1">
        <v>18</v>
      </c>
      <c r="F216" s="1"/>
      <c r="G216" s="1">
        <v>144</v>
      </c>
      <c r="H216" s="1">
        <v>360</v>
      </c>
      <c r="I216" s="1">
        <f t="shared" si="2"/>
        <v>504</v>
      </c>
    </row>
    <row r="217" spans="1:9" s="3" customFormat="1" ht="78.75">
      <c r="A217" s="72" t="s">
        <v>298</v>
      </c>
      <c r="B217" s="2" t="s">
        <v>422</v>
      </c>
      <c r="C217" s="2" t="s">
        <v>287</v>
      </c>
      <c r="D217" s="1" t="s">
        <v>288</v>
      </c>
      <c r="E217" s="1">
        <v>1600</v>
      </c>
      <c r="F217" s="1"/>
      <c r="G217" s="1">
        <v>3200</v>
      </c>
      <c r="H217" s="1">
        <v>3200</v>
      </c>
      <c r="I217" s="1">
        <f t="shared" si="2"/>
        <v>6400</v>
      </c>
    </row>
    <row r="218" spans="1:9" s="3" customFormat="1" ht="94.5">
      <c r="A218" s="72"/>
      <c r="B218" s="2" t="s">
        <v>423</v>
      </c>
      <c r="C218" s="22" t="s">
        <v>374</v>
      </c>
      <c r="D218" s="1" t="s">
        <v>288</v>
      </c>
      <c r="E218" s="1">
        <v>200</v>
      </c>
      <c r="F218" s="1"/>
      <c r="G218" s="1">
        <v>400</v>
      </c>
      <c r="H218" s="1">
        <v>400</v>
      </c>
      <c r="I218" s="1">
        <f t="shared" si="2"/>
        <v>800</v>
      </c>
    </row>
    <row r="219" spans="1:9" s="3" customFormat="1" ht="78.75">
      <c r="A219" s="72"/>
      <c r="B219" s="2" t="s">
        <v>424</v>
      </c>
      <c r="C219" s="2" t="s">
        <v>289</v>
      </c>
      <c r="D219" s="1" t="s">
        <v>284</v>
      </c>
      <c r="E219" s="1">
        <v>50</v>
      </c>
      <c r="F219" s="1"/>
      <c r="G219" s="1">
        <v>100</v>
      </c>
      <c r="H219" s="1">
        <v>100</v>
      </c>
      <c r="I219" s="1">
        <f t="shared" si="2"/>
        <v>200</v>
      </c>
    </row>
    <row r="220" spans="1:9" s="3" customFormat="1" ht="78.75">
      <c r="A220" s="72" t="s">
        <v>297</v>
      </c>
      <c r="B220" s="2" t="s">
        <v>425</v>
      </c>
      <c r="C220" s="2" t="s">
        <v>287</v>
      </c>
      <c r="D220" s="1" t="s">
        <v>288</v>
      </c>
      <c r="E220" s="1">
        <v>800</v>
      </c>
      <c r="F220" s="1"/>
      <c r="G220" s="1"/>
      <c r="H220" s="1">
        <v>3200</v>
      </c>
      <c r="I220" s="1">
        <f t="shared" si="2"/>
        <v>3200</v>
      </c>
    </row>
    <row r="221" spans="1:9" s="3" customFormat="1" ht="94.5">
      <c r="A221" s="72"/>
      <c r="B221" s="2" t="s">
        <v>426</v>
      </c>
      <c r="C221" s="22" t="s">
        <v>374</v>
      </c>
      <c r="D221" s="1" t="s">
        <v>288</v>
      </c>
      <c r="E221" s="1">
        <v>150</v>
      </c>
      <c r="F221" s="1"/>
      <c r="G221" s="1"/>
      <c r="H221" s="1">
        <v>600</v>
      </c>
      <c r="I221" s="1">
        <f>SUM(G221:H221)</f>
        <v>600</v>
      </c>
    </row>
    <row r="222" spans="1:9" s="3" customFormat="1" ht="78.75">
      <c r="A222" s="72"/>
      <c r="B222" s="2" t="s">
        <v>427</v>
      </c>
      <c r="C222" s="2" t="s">
        <v>289</v>
      </c>
      <c r="D222" s="1" t="s">
        <v>284</v>
      </c>
      <c r="E222" s="1">
        <v>42</v>
      </c>
      <c r="F222" s="1"/>
      <c r="G222" s="1"/>
      <c r="H222" s="1">
        <v>168</v>
      </c>
      <c r="I222" s="1">
        <f>SUM(G222:H222)</f>
        <v>168</v>
      </c>
    </row>
    <row r="223" spans="1:9" s="3" customFormat="1" ht="78.75">
      <c r="A223" s="72" t="s">
        <v>461</v>
      </c>
      <c r="B223" s="2" t="s">
        <v>375</v>
      </c>
      <c r="C223" s="2" t="s">
        <v>287</v>
      </c>
      <c r="D223" s="1" t="s">
        <v>288</v>
      </c>
      <c r="E223" s="1">
        <v>600</v>
      </c>
      <c r="F223" s="1"/>
      <c r="G223" s="1"/>
      <c r="H223" s="1">
        <v>600</v>
      </c>
      <c r="I223" s="1">
        <f aca="true" t="shared" si="3" ref="I223:I228">SUM(F223:H223)</f>
        <v>600</v>
      </c>
    </row>
    <row r="224" spans="1:9" s="3" customFormat="1" ht="94.5">
      <c r="A224" s="72"/>
      <c r="B224" s="2" t="s">
        <v>376</v>
      </c>
      <c r="C224" s="22" t="s">
        <v>374</v>
      </c>
      <c r="D224" s="1" t="s">
        <v>288</v>
      </c>
      <c r="E224" s="1">
        <v>150</v>
      </c>
      <c r="F224" s="1"/>
      <c r="G224" s="1"/>
      <c r="H224" s="1">
        <v>150</v>
      </c>
      <c r="I224" s="1">
        <f t="shared" si="3"/>
        <v>150</v>
      </c>
    </row>
    <row r="225" spans="1:9" s="3" customFormat="1" ht="63">
      <c r="A225" s="72"/>
      <c r="B225" s="2" t="s">
        <v>377</v>
      </c>
      <c r="C225" s="2" t="s">
        <v>289</v>
      </c>
      <c r="D225" s="1" t="s">
        <v>284</v>
      </c>
      <c r="E225" s="1">
        <v>88</v>
      </c>
      <c r="F225" s="1"/>
      <c r="G225" s="1"/>
      <c r="H225" s="1">
        <v>88</v>
      </c>
      <c r="I225" s="1">
        <f t="shared" si="3"/>
        <v>88</v>
      </c>
    </row>
    <row r="226" spans="1:9" s="3" customFormat="1" ht="78.75">
      <c r="A226" s="72" t="s">
        <v>296</v>
      </c>
      <c r="B226" s="2" t="s">
        <v>378</v>
      </c>
      <c r="C226" s="2" t="s">
        <v>287</v>
      </c>
      <c r="D226" s="1" t="s">
        <v>288</v>
      </c>
      <c r="E226" s="1">
        <v>700</v>
      </c>
      <c r="F226" s="1"/>
      <c r="G226" s="1"/>
      <c r="H226" s="1">
        <v>2100</v>
      </c>
      <c r="I226" s="1">
        <f t="shared" si="3"/>
        <v>2100</v>
      </c>
    </row>
    <row r="227" spans="1:9" s="3" customFormat="1" ht="94.5">
      <c r="A227" s="72"/>
      <c r="B227" s="2" t="s">
        <v>428</v>
      </c>
      <c r="C227" s="22" t="s">
        <v>374</v>
      </c>
      <c r="D227" s="1" t="s">
        <v>288</v>
      </c>
      <c r="E227" s="1">
        <v>200</v>
      </c>
      <c r="F227" s="1"/>
      <c r="G227" s="1"/>
      <c r="H227" s="1">
        <v>600</v>
      </c>
      <c r="I227" s="1">
        <f t="shared" si="3"/>
        <v>600</v>
      </c>
    </row>
    <row r="228" spans="1:9" s="3" customFormat="1" ht="78.75">
      <c r="A228" s="72"/>
      <c r="B228" s="2" t="s">
        <v>429</v>
      </c>
      <c r="C228" s="2" t="s">
        <v>289</v>
      </c>
      <c r="D228" s="1" t="s">
        <v>284</v>
      </c>
      <c r="E228" s="1">
        <v>18</v>
      </c>
      <c r="F228" s="1"/>
      <c r="G228" s="1"/>
      <c r="H228" s="1">
        <v>54</v>
      </c>
      <c r="I228" s="1">
        <f t="shared" si="3"/>
        <v>54</v>
      </c>
    </row>
    <row r="229" spans="1:9" s="3" customFormat="1" ht="52.5" customHeight="1">
      <c r="A229" s="1" t="s">
        <v>291</v>
      </c>
      <c r="B229" s="73" t="s">
        <v>292</v>
      </c>
      <c r="C229" s="73"/>
      <c r="D229" s="6"/>
      <c r="E229" s="1"/>
      <c r="F229" s="1"/>
      <c r="G229" s="1"/>
      <c r="H229" s="1"/>
      <c r="I229" s="1"/>
    </row>
    <row r="230" spans="1:9" s="3" customFormat="1" ht="34.5" customHeight="1">
      <c r="A230" s="1" t="s">
        <v>293</v>
      </c>
      <c r="B230" s="73" t="s">
        <v>379</v>
      </c>
      <c r="C230" s="73"/>
      <c r="D230" s="6"/>
      <c r="E230" s="1"/>
      <c r="F230" s="1"/>
      <c r="G230" s="1"/>
      <c r="H230" s="1"/>
      <c r="I230" s="1"/>
    </row>
    <row r="231" spans="1:9" s="3" customFormat="1" ht="63">
      <c r="A231" s="72" t="s">
        <v>380</v>
      </c>
      <c r="B231" s="2" t="s">
        <v>381</v>
      </c>
      <c r="C231" s="2" t="s">
        <v>382</v>
      </c>
      <c r="D231" s="1" t="s">
        <v>288</v>
      </c>
      <c r="E231" s="1">
        <v>2662</v>
      </c>
      <c r="F231" s="1">
        <v>2662</v>
      </c>
      <c r="G231" s="1"/>
      <c r="H231" s="1"/>
      <c r="I231" s="1">
        <f>SUM(F231:H231)</f>
        <v>2662</v>
      </c>
    </row>
    <row r="232" spans="1:9" s="3" customFormat="1" ht="83.25" customHeight="1">
      <c r="A232" s="72"/>
      <c r="B232" s="2" t="s">
        <v>381</v>
      </c>
      <c r="C232" s="22" t="s">
        <v>374</v>
      </c>
      <c r="D232" s="1" t="s">
        <v>288</v>
      </c>
      <c r="E232" s="1">
        <v>532</v>
      </c>
      <c r="F232" s="1">
        <v>532</v>
      </c>
      <c r="G232" s="1"/>
      <c r="H232" s="1"/>
      <c r="I232" s="1">
        <f aca="true" t="shared" si="4" ref="I232:I250">SUM(F232:H232)</f>
        <v>532</v>
      </c>
    </row>
    <row r="233" spans="1:9" s="3" customFormat="1" ht="31.5">
      <c r="A233" s="72"/>
      <c r="B233" s="2" t="s">
        <v>381</v>
      </c>
      <c r="C233" s="2" t="s">
        <v>383</v>
      </c>
      <c r="D233" s="1" t="s">
        <v>284</v>
      </c>
      <c r="E233" s="1">
        <v>217</v>
      </c>
      <c r="F233" s="1">
        <v>217</v>
      </c>
      <c r="G233" s="1"/>
      <c r="H233" s="1"/>
      <c r="I233" s="1">
        <f t="shared" si="4"/>
        <v>217</v>
      </c>
    </row>
    <row r="234" spans="1:9" s="3" customFormat="1" ht="65.25" customHeight="1">
      <c r="A234" s="72" t="s">
        <v>384</v>
      </c>
      <c r="B234" s="2" t="s">
        <v>381</v>
      </c>
      <c r="C234" s="2" t="s">
        <v>382</v>
      </c>
      <c r="D234" s="1" t="s">
        <v>288</v>
      </c>
      <c r="E234" s="1">
        <v>751</v>
      </c>
      <c r="F234" s="1">
        <v>751</v>
      </c>
      <c r="G234" s="1"/>
      <c r="H234" s="1"/>
      <c r="I234" s="1">
        <f t="shared" si="4"/>
        <v>751</v>
      </c>
    </row>
    <row r="235" spans="1:9" s="3" customFormat="1" ht="81" customHeight="1">
      <c r="A235" s="72"/>
      <c r="B235" s="2" t="s">
        <v>381</v>
      </c>
      <c r="C235" s="22" t="s">
        <v>374</v>
      </c>
      <c r="D235" s="1" t="s">
        <v>288</v>
      </c>
      <c r="E235" s="1">
        <v>150</v>
      </c>
      <c r="F235" s="1">
        <v>150</v>
      </c>
      <c r="G235" s="1"/>
      <c r="H235" s="1"/>
      <c r="I235" s="1">
        <f t="shared" si="4"/>
        <v>150</v>
      </c>
    </row>
    <row r="236" spans="1:9" s="3" customFormat="1" ht="31.5">
      <c r="A236" s="72"/>
      <c r="B236" s="2" t="s">
        <v>381</v>
      </c>
      <c r="C236" s="2" t="s">
        <v>383</v>
      </c>
      <c r="D236" s="1" t="s">
        <v>284</v>
      </c>
      <c r="E236" s="1">
        <v>45</v>
      </c>
      <c r="F236" s="1">
        <v>45</v>
      </c>
      <c r="G236" s="1"/>
      <c r="H236" s="1"/>
      <c r="I236" s="1">
        <f t="shared" si="4"/>
        <v>45</v>
      </c>
    </row>
    <row r="237" spans="1:9" s="3" customFormat="1" ht="63">
      <c r="A237" s="72" t="s">
        <v>385</v>
      </c>
      <c r="B237" s="2" t="s">
        <v>381</v>
      </c>
      <c r="C237" s="2" t="s">
        <v>382</v>
      </c>
      <c r="D237" s="1" t="s">
        <v>288</v>
      </c>
      <c r="E237" s="1">
        <v>3577</v>
      </c>
      <c r="F237" s="1">
        <v>3577</v>
      </c>
      <c r="G237" s="1"/>
      <c r="H237" s="1"/>
      <c r="I237" s="1">
        <f t="shared" si="4"/>
        <v>3577</v>
      </c>
    </row>
    <row r="238" spans="1:9" s="3" customFormat="1" ht="94.5">
      <c r="A238" s="72"/>
      <c r="B238" s="2" t="s">
        <v>381</v>
      </c>
      <c r="C238" s="22" t="s">
        <v>374</v>
      </c>
      <c r="D238" s="1" t="s">
        <v>288</v>
      </c>
      <c r="E238" s="1">
        <v>1251</v>
      </c>
      <c r="F238" s="1">
        <v>1251</v>
      </c>
      <c r="G238" s="1"/>
      <c r="H238" s="1"/>
      <c r="I238" s="1">
        <f t="shared" si="4"/>
        <v>1251</v>
      </c>
    </row>
    <row r="239" spans="1:9" s="3" customFormat="1" ht="31.5">
      <c r="A239" s="72"/>
      <c r="B239" s="2" t="s">
        <v>381</v>
      </c>
      <c r="C239" s="2" t="s">
        <v>383</v>
      </c>
      <c r="D239" s="1" t="s">
        <v>284</v>
      </c>
      <c r="E239" s="1">
        <v>122</v>
      </c>
      <c r="F239" s="1">
        <v>122</v>
      </c>
      <c r="G239" s="1"/>
      <c r="H239" s="1"/>
      <c r="I239" s="1">
        <f t="shared" si="4"/>
        <v>122</v>
      </c>
    </row>
    <row r="240" spans="1:9" s="3" customFormat="1" ht="63">
      <c r="A240" s="72" t="s">
        <v>386</v>
      </c>
      <c r="B240" s="2" t="s">
        <v>381</v>
      </c>
      <c r="C240" s="2" t="s">
        <v>382</v>
      </c>
      <c r="D240" s="1" t="s">
        <v>288</v>
      </c>
      <c r="E240" s="1">
        <v>5226</v>
      </c>
      <c r="F240" s="1">
        <v>5226</v>
      </c>
      <c r="G240" s="1"/>
      <c r="H240" s="1"/>
      <c r="I240" s="1">
        <f t="shared" si="4"/>
        <v>5226</v>
      </c>
    </row>
    <row r="241" spans="1:9" s="3" customFormat="1" ht="78.75" customHeight="1">
      <c r="A241" s="72"/>
      <c r="B241" s="2" t="s">
        <v>381</v>
      </c>
      <c r="C241" s="22" t="s">
        <v>374</v>
      </c>
      <c r="D241" s="1" t="s">
        <v>288</v>
      </c>
      <c r="E241" s="1">
        <v>1045</v>
      </c>
      <c r="F241" s="1">
        <v>1045</v>
      </c>
      <c r="G241" s="1"/>
      <c r="H241" s="1"/>
      <c r="I241" s="1">
        <f t="shared" si="4"/>
        <v>1045</v>
      </c>
    </row>
    <row r="242" spans="1:9" s="3" customFormat="1" ht="31.5">
      <c r="A242" s="72"/>
      <c r="B242" s="2" t="s">
        <v>381</v>
      </c>
      <c r="C242" s="2" t="s">
        <v>383</v>
      </c>
      <c r="D242" s="1" t="s">
        <v>284</v>
      </c>
      <c r="E242" s="1">
        <v>183</v>
      </c>
      <c r="F242" s="1">
        <v>183</v>
      </c>
      <c r="G242" s="1"/>
      <c r="H242" s="1"/>
      <c r="I242" s="1">
        <f t="shared" si="4"/>
        <v>183</v>
      </c>
    </row>
    <row r="243" spans="1:9" s="3" customFormat="1" ht="63">
      <c r="A243" s="72" t="s">
        <v>387</v>
      </c>
      <c r="B243" s="2" t="s">
        <v>381</v>
      </c>
      <c r="C243" s="2" t="s">
        <v>382</v>
      </c>
      <c r="D243" s="1" t="s">
        <v>288</v>
      </c>
      <c r="E243" s="1">
        <f>SUM(E247)</f>
        <v>571</v>
      </c>
      <c r="F243" s="1">
        <f>SUM(F247)</f>
        <v>571</v>
      </c>
      <c r="G243" s="1"/>
      <c r="H243" s="1"/>
      <c r="I243" s="1">
        <f>SUM(I247)</f>
        <v>571</v>
      </c>
    </row>
    <row r="244" spans="1:9" s="3" customFormat="1" ht="81.75" customHeight="1">
      <c r="A244" s="72"/>
      <c r="B244" s="2" t="s">
        <v>381</v>
      </c>
      <c r="C244" s="22" t="s">
        <v>374</v>
      </c>
      <c r="D244" s="1" t="s">
        <v>288</v>
      </c>
      <c r="E244" s="1">
        <f>SUM(E248)</f>
        <v>114</v>
      </c>
      <c r="F244" s="1">
        <f>SUM(F248)</f>
        <v>114</v>
      </c>
      <c r="G244" s="1"/>
      <c r="H244" s="1"/>
      <c r="I244" s="1">
        <f>SUM(I248)</f>
        <v>114</v>
      </c>
    </row>
    <row r="245" spans="1:9" s="3" customFormat="1" ht="31.5">
      <c r="A245" s="72"/>
      <c r="B245" s="2" t="s">
        <v>381</v>
      </c>
      <c r="C245" s="2" t="s">
        <v>383</v>
      </c>
      <c r="D245" s="1" t="s">
        <v>284</v>
      </c>
      <c r="E245" s="1">
        <f>SUM(E246,E249,E250)</f>
        <v>132</v>
      </c>
      <c r="F245" s="1">
        <f>SUM(F246,F249,F250)</f>
        <v>132</v>
      </c>
      <c r="G245" s="1"/>
      <c r="H245" s="1"/>
      <c r="I245" s="1">
        <f>SUM(I246,I249,I250)</f>
        <v>132</v>
      </c>
    </row>
    <row r="246" spans="1:9" s="3" customFormat="1" ht="31.5">
      <c r="A246" s="6" t="s">
        <v>388</v>
      </c>
      <c r="B246" s="2" t="s">
        <v>381</v>
      </c>
      <c r="C246" s="2" t="s">
        <v>383</v>
      </c>
      <c r="D246" s="1" t="s">
        <v>284</v>
      </c>
      <c r="E246" s="1">
        <v>56</v>
      </c>
      <c r="F246" s="1">
        <v>56</v>
      </c>
      <c r="G246" s="1"/>
      <c r="H246" s="1"/>
      <c r="I246" s="1">
        <f t="shared" si="4"/>
        <v>56</v>
      </c>
    </row>
    <row r="247" spans="1:9" s="3" customFormat="1" ht="63">
      <c r="A247" s="6" t="s">
        <v>389</v>
      </c>
      <c r="B247" s="2" t="s">
        <v>381</v>
      </c>
      <c r="C247" s="2" t="s">
        <v>382</v>
      </c>
      <c r="D247" s="1" t="s">
        <v>288</v>
      </c>
      <c r="E247" s="1">
        <v>571</v>
      </c>
      <c r="F247" s="1">
        <v>571</v>
      </c>
      <c r="G247" s="1"/>
      <c r="H247" s="1"/>
      <c r="I247" s="1">
        <f t="shared" si="4"/>
        <v>571</v>
      </c>
    </row>
    <row r="248" spans="1:9" s="3" customFormat="1" ht="78" customHeight="1">
      <c r="A248" s="6"/>
      <c r="B248" s="2" t="s">
        <v>381</v>
      </c>
      <c r="C248" s="22" t="s">
        <v>374</v>
      </c>
      <c r="D248" s="1" t="s">
        <v>288</v>
      </c>
      <c r="E248" s="1">
        <v>114</v>
      </c>
      <c r="F248" s="1">
        <v>114</v>
      </c>
      <c r="G248" s="1"/>
      <c r="H248" s="1"/>
      <c r="I248" s="1">
        <f t="shared" si="4"/>
        <v>114</v>
      </c>
    </row>
    <row r="249" spans="1:9" s="3" customFormat="1" ht="31.5">
      <c r="A249" s="6"/>
      <c r="B249" s="2" t="s">
        <v>381</v>
      </c>
      <c r="C249" s="2" t="s">
        <v>383</v>
      </c>
      <c r="D249" s="1" t="s">
        <v>284</v>
      </c>
      <c r="E249" s="1">
        <v>23</v>
      </c>
      <c r="F249" s="1">
        <v>23</v>
      </c>
      <c r="G249" s="1"/>
      <c r="H249" s="1"/>
      <c r="I249" s="1">
        <f t="shared" si="4"/>
        <v>23</v>
      </c>
    </row>
    <row r="250" spans="1:9" s="3" customFormat="1" ht="31.5">
      <c r="A250" s="6" t="s">
        <v>390</v>
      </c>
      <c r="B250" s="2" t="s">
        <v>381</v>
      </c>
      <c r="C250" s="2" t="s">
        <v>383</v>
      </c>
      <c r="D250" s="1" t="s">
        <v>284</v>
      </c>
      <c r="E250" s="1">
        <v>53</v>
      </c>
      <c r="F250" s="1">
        <v>53</v>
      </c>
      <c r="G250" s="1"/>
      <c r="H250" s="1"/>
      <c r="I250" s="1">
        <f t="shared" si="4"/>
        <v>53</v>
      </c>
    </row>
    <row r="251" spans="1:9" ht="18.75">
      <c r="A251" s="79" t="s">
        <v>24</v>
      </c>
      <c r="B251" s="79"/>
      <c r="C251" s="79"/>
      <c r="D251" s="18"/>
      <c r="E251" s="59"/>
      <c r="F251" s="59"/>
      <c r="G251" s="59"/>
      <c r="H251" s="59"/>
      <c r="I251" s="59"/>
    </row>
    <row r="252" spans="1:9" ht="48.75" customHeight="1">
      <c r="A252" s="1" t="s">
        <v>291</v>
      </c>
      <c r="B252" s="73" t="s">
        <v>25</v>
      </c>
      <c r="C252" s="73"/>
      <c r="D252" s="2"/>
      <c r="E252" s="1"/>
      <c r="F252" s="1"/>
      <c r="G252" s="1"/>
      <c r="H252" s="1"/>
      <c r="I252" s="1"/>
    </row>
    <row r="253" spans="1:9" ht="32.25" customHeight="1">
      <c r="A253" s="1" t="s">
        <v>293</v>
      </c>
      <c r="B253" s="73" t="s">
        <v>27</v>
      </c>
      <c r="C253" s="73"/>
      <c r="D253" s="2"/>
      <c r="E253" s="1"/>
      <c r="F253" s="1"/>
      <c r="G253" s="1"/>
      <c r="H253" s="1"/>
      <c r="I253" s="1"/>
    </row>
    <row r="254" spans="1:9" ht="78.75">
      <c r="A254" s="25" t="s">
        <v>28</v>
      </c>
      <c r="B254" s="10" t="s">
        <v>447</v>
      </c>
      <c r="C254" s="10" t="s">
        <v>289</v>
      </c>
      <c r="D254" s="1" t="s">
        <v>284</v>
      </c>
      <c r="E254" s="1">
        <v>3178</v>
      </c>
      <c r="F254" s="1">
        <v>1196</v>
      </c>
      <c r="G254" s="1">
        <v>12588</v>
      </c>
      <c r="H254" s="1">
        <v>43716</v>
      </c>
      <c r="I254" s="1">
        <f>SUM(F254:H254)</f>
        <v>57500</v>
      </c>
    </row>
    <row r="255" spans="1:9" ht="63">
      <c r="A255" s="25" t="s">
        <v>30</v>
      </c>
      <c r="B255" s="10" t="s">
        <v>29</v>
      </c>
      <c r="C255" s="10" t="s">
        <v>289</v>
      </c>
      <c r="D255" s="1" t="s">
        <v>284</v>
      </c>
      <c r="E255" s="1">
        <v>0</v>
      </c>
      <c r="F255" s="1">
        <v>0</v>
      </c>
      <c r="G255" s="1">
        <f>150*3</f>
        <v>450</v>
      </c>
      <c r="H255" s="1">
        <f>150*7</f>
        <v>1050</v>
      </c>
      <c r="I255" s="1">
        <f>SUM(F255:H255)</f>
        <v>1500</v>
      </c>
    </row>
    <row r="256" spans="1:9" ht="31.5">
      <c r="A256" s="87" t="s">
        <v>15</v>
      </c>
      <c r="B256" s="73" t="s">
        <v>29</v>
      </c>
      <c r="C256" s="2" t="s">
        <v>289</v>
      </c>
      <c r="D256" s="1" t="s">
        <v>284</v>
      </c>
      <c r="E256" s="1">
        <v>0</v>
      </c>
      <c r="F256" s="1">
        <v>0</v>
      </c>
      <c r="G256" s="1">
        <f>20*3</f>
        <v>60</v>
      </c>
      <c r="H256" s="1">
        <f>20*7</f>
        <v>140</v>
      </c>
      <c r="I256" s="1">
        <f>SUM(F256:H256)</f>
        <v>200</v>
      </c>
    </row>
    <row r="257" spans="1:9" ht="66" customHeight="1">
      <c r="A257" s="87"/>
      <c r="B257" s="73"/>
      <c r="C257" s="2" t="s">
        <v>31</v>
      </c>
      <c r="D257" s="1" t="s">
        <v>288</v>
      </c>
      <c r="E257" s="1">
        <v>500</v>
      </c>
      <c r="F257" s="1">
        <v>500</v>
      </c>
      <c r="G257" s="1">
        <f>1000*3</f>
        <v>3000</v>
      </c>
      <c r="H257" s="1">
        <f>1000*7</f>
        <v>7000</v>
      </c>
      <c r="I257" s="1">
        <f>SUM(F257:H257)</f>
        <v>10500</v>
      </c>
    </row>
    <row r="258" spans="1:9" ht="47.25" customHeight="1">
      <c r="A258" s="1" t="s">
        <v>291</v>
      </c>
      <c r="B258" s="73" t="s">
        <v>25</v>
      </c>
      <c r="C258" s="73"/>
      <c r="D258" s="2"/>
      <c r="E258" s="1"/>
      <c r="F258" s="1"/>
      <c r="G258" s="1"/>
      <c r="H258" s="1"/>
      <c r="I258" s="1"/>
    </row>
    <row r="259" spans="1:9" ht="33" customHeight="1">
      <c r="A259" s="1" t="s">
        <v>293</v>
      </c>
      <c r="B259" s="73" t="s">
        <v>32</v>
      </c>
      <c r="C259" s="73"/>
      <c r="D259" s="2"/>
      <c r="E259" s="1"/>
      <c r="F259" s="1"/>
      <c r="G259" s="1"/>
      <c r="H259" s="1"/>
      <c r="I259" s="1"/>
    </row>
    <row r="260" spans="1:9" ht="78.75">
      <c r="A260" s="25" t="s">
        <v>33</v>
      </c>
      <c r="B260" s="10" t="s">
        <v>29</v>
      </c>
      <c r="C260" s="10" t="s">
        <v>34</v>
      </c>
      <c r="D260" s="1" t="s">
        <v>284</v>
      </c>
      <c r="E260" s="1">
        <v>25000</v>
      </c>
      <c r="F260" s="1">
        <v>27000</v>
      </c>
      <c r="G260" s="1">
        <f>27000*3</f>
        <v>81000</v>
      </c>
      <c r="H260" s="1">
        <f>27000*7</f>
        <v>189000</v>
      </c>
      <c r="I260" s="1">
        <f>SUM(F260:H260)</f>
        <v>297000</v>
      </c>
    </row>
    <row r="261" spans="1:9" ht="48" customHeight="1">
      <c r="A261" s="1" t="s">
        <v>291</v>
      </c>
      <c r="B261" s="73" t="s">
        <v>25</v>
      </c>
      <c r="C261" s="73"/>
      <c r="D261" s="2"/>
      <c r="E261" s="1"/>
      <c r="F261" s="1"/>
      <c r="G261" s="1"/>
      <c r="H261" s="1"/>
      <c r="I261" s="1"/>
    </row>
    <row r="262" spans="1:9" ht="36.75" customHeight="1">
      <c r="A262" s="1" t="s">
        <v>293</v>
      </c>
      <c r="B262" s="73" t="s">
        <v>35</v>
      </c>
      <c r="C262" s="73"/>
      <c r="D262" s="11"/>
      <c r="E262" s="66"/>
      <c r="F262" s="66"/>
      <c r="G262" s="66"/>
      <c r="H262" s="66"/>
      <c r="I262" s="66"/>
    </row>
    <row r="263" spans="1:9" ht="81.75" customHeight="1">
      <c r="A263" s="25" t="s">
        <v>47</v>
      </c>
      <c r="B263" s="10" t="s">
        <v>29</v>
      </c>
      <c r="C263" s="10" t="s">
        <v>34</v>
      </c>
      <c r="D263" s="1" t="s">
        <v>284</v>
      </c>
      <c r="E263" s="1">
        <v>5000</v>
      </c>
      <c r="F263" s="1">
        <v>7000</v>
      </c>
      <c r="G263" s="1">
        <f>7000*3</f>
        <v>21000</v>
      </c>
      <c r="H263" s="1">
        <f>7000*7</f>
        <v>49000</v>
      </c>
      <c r="I263" s="1">
        <f>SUM(F263:H263)</f>
        <v>77000</v>
      </c>
    </row>
    <row r="264" spans="1:9" ht="18.75">
      <c r="A264" s="79" t="s">
        <v>270</v>
      </c>
      <c r="B264" s="79"/>
      <c r="C264" s="79"/>
      <c r="D264" s="18"/>
      <c r="E264" s="59"/>
      <c r="F264" s="59"/>
      <c r="G264" s="59"/>
      <c r="H264" s="59"/>
      <c r="I264" s="59"/>
    </row>
    <row r="265" spans="1:9" ht="68.25" customHeight="1">
      <c r="A265" s="1" t="s">
        <v>226</v>
      </c>
      <c r="B265" s="95" t="s">
        <v>65</v>
      </c>
      <c r="C265" s="95"/>
      <c r="D265" s="2"/>
      <c r="E265" s="31"/>
      <c r="F265" s="31"/>
      <c r="G265" s="31"/>
      <c r="H265" s="31"/>
      <c r="I265" s="31"/>
    </row>
    <row r="266" spans="1:9" ht="256.5" customHeight="1">
      <c r="A266" s="1" t="s">
        <v>263</v>
      </c>
      <c r="B266" s="73" t="s">
        <v>462</v>
      </c>
      <c r="C266" s="73"/>
      <c r="D266" s="15"/>
      <c r="E266" s="31"/>
      <c r="F266" s="31"/>
      <c r="G266" s="31"/>
      <c r="H266" s="31"/>
      <c r="I266" s="31"/>
    </row>
    <row r="267" spans="1:9" ht="78.75">
      <c r="A267" s="14" t="s">
        <v>355</v>
      </c>
      <c r="B267" s="22" t="s">
        <v>463</v>
      </c>
      <c r="C267" s="22"/>
      <c r="D267" s="22"/>
      <c r="E267" s="12" t="s">
        <v>262</v>
      </c>
      <c r="F267" s="12"/>
      <c r="G267" s="12"/>
      <c r="H267" s="12"/>
      <c r="I267" s="12"/>
    </row>
    <row r="268" spans="1:9" ht="114" customHeight="1">
      <c r="A268" s="14" t="s">
        <v>237</v>
      </c>
      <c r="B268" s="22" t="s">
        <v>464</v>
      </c>
      <c r="C268" s="22" t="s">
        <v>264</v>
      </c>
      <c r="D268" s="22" t="s">
        <v>284</v>
      </c>
      <c r="E268" s="12">
        <v>97</v>
      </c>
      <c r="F268" s="12">
        <v>97</v>
      </c>
      <c r="G268" s="12">
        <v>137</v>
      </c>
      <c r="H268" s="12">
        <v>189</v>
      </c>
      <c r="I268" s="12">
        <v>189</v>
      </c>
    </row>
    <row r="269" spans="1:9" ht="100.5" customHeight="1">
      <c r="A269" s="14" t="s">
        <v>474</v>
      </c>
      <c r="B269" s="22" t="s">
        <v>464</v>
      </c>
      <c r="C269" s="22" t="s">
        <v>264</v>
      </c>
      <c r="D269" s="22" t="s">
        <v>284</v>
      </c>
      <c r="E269" s="12">
        <v>2</v>
      </c>
      <c r="F269" s="12">
        <v>2</v>
      </c>
      <c r="G269" s="12">
        <v>18</v>
      </c>
      <c r="H269" s="12">
        <v>35</v>
      </c>
      <c r="I269" s="12">
        <v>35</v>
      </c>
    </row>
    <row r="270" spans="1:9" ht="78.75">
      <c r="A270" s="14" t="s">
        <v>236</v>
      </c>
      <c r="B270" s="22" t="s">
        <v>464</v>
      </c>
      <c r="C270" s="22" t="s">
        <v>264</v>
      </c>
      <c r="D270" s="22" t="s">
        <v>284</v>
      </c>
      <c r="E270" s="12" t="s">
        <v>84</v>
      </c>
      <c r="F270" s="12" t="s">
        <v>84</v>
      </c>
      <c r="G270" s="12">
        <v>15</v>
      </c>
      <c r="H270" s="12">
        <v>30</v>
      </c>
      <c r="I270" s="12">
        <v>30</v>
      </c>
    </row>
    <row r="271" spans="1:9" ht="99" customHeight="1">
      <c r="A271" s="14" t="s">
        <v>475</v>
      </c>
      <c r="B271" s="22" t="s">
        <v>464</v>
      </c>
      <c r="C271" s="22" t="s">
        <v>264</v>
      </c>
      <c r="D271" s="22" t="s">
        <v>284</v>
      </c>
      <c r="E271" s="12" t="s">
        <v>262</v>
      </c>
      <c r="F271" s="12" t="s">
        <v>84</v>
      </c>
      <c r="G271" s="12">
        <v>5</v>
      </c>
      <c r="H271" s="12">
        <v>5</v>
      </c>
      <c r="I271" s="12">
        <v>5</v>
      </c>
    </row>
    <row r="272" spans="1:9" ht="67.5" customHeight="1">
      <c r="A272" s="14" t="s">
        <v>234</v>
      </c>
      <c r="B272" s="22" t="s">
        <v>464</v>
      </c>
      <c r="C272" s="22" t="s">
        <v>264</v>
      </c>
      <c r="D272" s="22" t="s">
        <v>284</v>
      </c>
      <c r="E272" s="12">
        <v>8</v>
      </c>
      <c r="F272" s="12">
        <v>8</v>
      </c>
      <c r="G272" s="12">
        <v>16</v>
      </c>
      <c r="H272" s="12">
        <v>20</v>
      </c>
      <c r="I272" s="12">
        <v>20</v>
      </c>
    </row>
    <row r="273" spans="1:9" ht="161.25" customHeight="1">
      <c r="A273" s="14" t="s">
        <v>356</v>
      </c>
      <c r="B273" s="22" t="s">
        <v>464</v>
      </c>
      <c r="C273" s="22" t="s">
        <v>265</v>
      </c>
      <c r="D273" s="22" t="s">
        <v>284</v>
      </c>
      <c r="E273" s="12">
        <v>279</v>
      </c>
      <c r="F273" s="12">
        <v>279</v>
      </c>
      <c r="G273" s="12">
        <v>350</v>
      </c>
      <c r="H273" s="12">
        <v>580</v>
      </c>
      <c r="I273" s="12">
        <v>580</v>
      </c>
    </row>
    <row r="274" spans="1:9" ht="94.5">
      <c r="A274" s="14" t="s">
        <v>476</v>
      </c>
      <c r="B274" s="22" t="s">
        <v>464</v>
      </c>
      <c r="C274" s="22" t="s">
        <v>265</v>
      </c>
      <c r="D274" s="22" t="s">
        <v>284</v>
      </c>
      <c r="E274" s="12" t="s">
        <v>84</v>
      </c>
      <c r="F274" s="12" t="s">
        <v>84</v>
      </c>
      <c r="G274" s="12">
        <v>2</v>
      </c>
      <c r="H274" s="12">
        <v>5</v>
      </c>
      <c r="I274" s="12">
        <v>5</v>
      </c>
    </row>
    <row r="275" spans="1:9" ht="141.75">
      <c r="A275" s="14" t="s">
        <v>477</v>
      </c>
      <c r="B275" s="22" t="s">
        <v>464</v>
      </c>
      <c r="C275" s="22" t="s">
        <v>264</v>
      </c>
      <c r="D275" s="22" t="s">
        <v>284</v>
      </c>
      <c r="E275" s="12" t="s">
        <v>84</v>
      </c>
      <c r="F275" s="12" t="s">
        <v>84</v>
      </c>
      <c r="G275" s="12">
        <v>3</v>
      </c>
      <c r="H275" s="12">
        <v>3</v>
      </c>
      <c r="I275" s="12">
        <v>3</v>
      </c>
    </row>
    <row r="276" spans="1:9" ht="110.25">
      <c r="A276" s="14" t="s">
        <v>478</v>
      </c>
      <c r="B276" s="22" t="s">
        <v>464</v>
      </c>
      <c r="C276" s="22" t="s">
        <v>265</v>
      </c>
      <c r="D276" s="22" t="s">
        <v>284</v>
      </c>
      <c r="E276" s="12">
        <v>15</v>
      </c>
      <c r="F276" s="12">
        <v>15</v>
      </c>
      <c r="G276" s="12">
        <v>17</v>
      </c>
      <c r="H276" s="12">
        <v>23</v>
      </c>
      <c r="I276" s="12">
        <v>23</v>
      </c>
    </row>
    <row r="277" spans="1:9" ht="94.5">
      <c r="A277" s="14" t="s">
        <v>479</v>
      </c>
      <c r="B277" s="22" t="s">
        <v>464</v>
      </c>
      <c r="C277" s="22" t="s">
        <v>265</v>
      </c>
      <c r="D277" s="22" t="s">
        <v>284</v>
      </c>
      <c r="E277" s="12">
        <v>3</v>
      </c>
      <c r="F277" s="12" t="s">
        <v>84</v>
      </c>
      <c r="G277" s="12">
        <v>6</v>
      </c>
      <c r="H277" s="12">
        <v>10</v>
      </c>
      <c r="I277" s="12">
        <v>10</v>
      </c>
    </row>
    <row r="278" spans="1:9" ht="78.75">
      <c r="A278" s="14" t="s">
        <v>480</v>
      </c>
      <c r="B278" s="22" t="s">
        <v>464</v>
      </c>
      <c r="C278" s="22" t="s">
        <v>266</v>
      </c>
      <c r="D278" s="22" t="s">
        <v>284</v>
      </c>
      <c r="E278" s="12">
        <v>130</v>
      </c>
      <c r="F278" s="12" t="s">
        <v>84</v>
      </c>
      <c r="G278" s="12">
        <v>200</v>
      </c>
      <c r="H278" s="12">
        <v>250</v>
      </c>
      <c r="I278" s="12">
        <v>250</v>
      </c>
    </row>
    <row r="279" spans="1:9" ht="31.5">
      <c r="A279" s="14" t="s">
        <v>238</v>
      </c>
      <c r="B279" s="22" t="s">
        <v>411</v>
      </c>
      <c r="C279" s="22"/>
      <c r="D279" s="22"/>
      <c r="E279" s="12"/>
      <c r="F279" s="12"/>
      <c r="G279" s="12"/>
      <c r="H279" s="12"/>
      <c r="I279" s="12"/>
    </row>
    <row r="280" spans="1:9" ht="82.5" customHeight="1">
      <c r="A280" s="14" t="s">
        <v>235</v>
      </c>
      <c r="B280" s="22" t="s">
        <v>465</v>
      </c>
      <c r="C280" s="22" t="s">
        <v>267</v>
      </c>
      <c r="D280" s="22" t="s">
        <v>284</v>
      </c>
      <c r="E280" s="12" t="s">
        <v>262</v>
      </c>
      <c r="F280" s="12" t="s">
        <v>84</v>
      </c>
      <c r="G280" s="12">
        <v>1</v>
      </c>
      <c r="H280" s="12">
        <v>3</v>
      </c>
      <c r="I280" s="12">
        <v>3</v>
      </c>
    </row>
    <row r="281" spans="1:9" ht="31.5">
      <c r="A281" s="14" t="s">
        <v>467</v>
      </c>
      <c r="B281" s="22" t="s">
        <v>411</v>
      </c>
      <c r="C281" s="22"/>
      <c r="D281" s="22"/>
      <c r="E281" s="12"/>
      <c r="F281" s="12"/>
      <c r="G281" s="12"/>
      <c r="H281" s="12"/>
      <c r="I281" s="12"/>
    </row>
    <row r="282" spans="1:9" ht="15.75">
      <c r="A282" s="85" t="s">
        <v>360</v>
      </c>
      <c r="B282" s="84" t="s">
        <v>464</v>
      </c>
      <c r="C282" s="84"/>
      <c r="D282" s="84"/>
      <c r="E282" s="89"/>
      <c r="F282" s="89"/>
      <c r="G282" s="89"/>
      <c r="H282" s="89"/>
      <c r="I282" s="89"/>
    </row>
    <row r="283" spans="1:9" ht="47.25" customHeight="1">
      <c r="A283" s="85"/>
      <c r="B283" s="84"/>
      <c r="C283" s="84"/>
      <c r="D283" s="84"/>
      <c r="E283" s="89"/>
      <c r="F283" s="89"/>
      <c r="G283" s="89"/>
      <c r="H283" s="89"/>
      <c r="I283" s="89"/>
    </row>
    <row r="284" spans="1:9" ht="15.75">
      <c r="A284" s="85" t="s">
        <v>358</v>
      </c>
      <c r="B284" s="84" t="s">
        <v>466</v>
      </c>
      <c r="C284" s="84" t="s">
        <v>267</v>
      </c>
      <c r="D284" s="84" t="s">
        <v>284</v>
      </c>
      <c r="E284" s="89"/>
      <c r="F284" s="89"/>
      <c r="G284" s="89"/>
      <c r="H284" s="89"/>
      <c r="I284" s="89"/>
    </row>
    <row r="285" spans="1:9" ht="51" customHeight="1">
      <c r="A285" s="85"/>
      <c r="B285" s="84"/>
      <c r="C285" s="84"/>
      <c r="D285" s="84"/>
      <c r="E285" s="89"/>
      <c r="F285" s="89"/>
      <c r="G285" s="89"/>
      <c r="H285" s="89"/>
      <c r="I285" s="89"/>
    </row>
    <row r="286" spans="1:9" ht="20.25" customHeight="1">
      <c r="A286" s="75" t="s">
        <v>154</v>
      </c>
      <c r="B286" s="76"/>
      <c r="C286" s="76"/>
      <c r="D286" s="22"/>
      <c r="E286" s="12"/>
      <c r="F286" s="12"/>
      <c r="G286" s="12"/>
      <c r="H286" s="12"/>
      <c r="I286" s="12"/>
    </row>
    <row r="287" spans="1:9" ht="16.5" customHeight="1">
      <c r="A287" s="79" t="s">
        <v>402</v>
      </c>
      <c r="B287" s="79"/>
      <c r="C287" s="79"/>
      <c r="D287" s="24"/>
      <c r="E287" s="67"/>
      <c r="F287" s="67"/>
      <c r="G287" s="67"/>
      <c r="H287" s="67"/>
      <c r="I287" s="67"/>
    </row>
    <row r="288" spans="1:9" ht="49.5" customHeight="1">
      <c r="A288" s="1" t="s">
        <v>291</v>
      </c>
      <c r="B288" s="73" t="s">
        <v>362</v>
      </c>
      <c r="C288" s="73"/>
      <c r="D288" s="6"/>
      <c r="E288" s="1"/>
      <c r="F288" s="1"/>
      <c r="G288" s="1"/>
      <c r="H288" s="1"/>
      <c r="I288" s="1"/>
    </row>
    <row r="289" spans="1:9" ht="33" customHeight="1">
      <c r="A289" s="1" t="s">
        <v>293</v>
      </c>
      <c r="B289" s="73" t="s">
        <v>469</v>
      </c>
      <c r="C289" s="73"/>
      <c r="D289" s="6"/>
      <c r="E289" s="1"/>
      <c r="F289" s="1"/>
      <c r="G289" s="1"/>
      <c r="H289" s="1"/>
      <c r="I289" s="1"/>
    </row>
    <row r="290" spans="1:9" s="33" customFormat="1" ht="94.5">
      <c r="A290" s="32" t="s">
        <v>403</v>
      </c>
      <c r="B290" s="9" t="s">
        <v>430</v>
      </c>
      <c r="C290" s="9" t="s">
        <v>394</v>
      </c>
      <c r="D290" s="9" t="s">
        <v>395</v>
      </c>
      <c r="E290" s="35" t="s">
        <v>396</v>
      </c>
      <c r="F290" s="35"/>
      <c r="G290" s="35" t="s">
        <v>397</v>
      </c>
      <c r="H290" s="35" t="s">
        <v>42</v>
      </c>
      <c r="I290" s="35" t="s">
        <v>396</v>
      </c>
    </row>
    <row r="291" spans="1:9" s="33" customFormat="1" ht="83.25" customHeight="1">
      <c r="A291" s="32" t="s">
        <v>468</v>
      </c>
      <c r="B291" s="9" t="s">
        <v>484</v>
      </c>
      <c r="C291" s="9" t="s">
        <v>167</v>
      </c>
      <c r="D291" s="9" t="s">
        <v>168</v>
      </c>
      <c r="E291" s="35">
        <v>65.94</v>
      </c>
      <c r="F291" s="35"/>
      <c r="G291" s="35">
        <v>65.94</v>
      </c>
      <c r="H291" s="35"/>
      <c r="I291" s="35">
        <v>65.94</v>
      </c>
    </row>
    <row r="292" spans="1:9" s="33" customFormat="1" ht="63.75" customHeight="1">
      <c r="A292" s="32" t="s">
        <v>404</v>
      </c>
      <c r="B292" s="9" t="s">
        <v>485</v>
      </c>
      <c r="C292" s="9" t="s">
        <v>289</v>
      </c>
      <c r="D292" s="9" t="s">
        <v>288</v>
      </c>
      <c r="E292" s="35">
        <v>50</v>
      </c>
      <c r="F292" s="35"/>
      <c r="G292" s="35"/>
      <c r="H292" s="35">
        <v>50</v>
      </c>
      <c r="I292" s="35">
        <v>50</v>
      </c>
    </row>
    <row r="293" spans="1:9" s="33" customFormat="1" ht="126">
      <c r="A293" s="32" t="s">
        <v>169</v>
      </c>
      <c r="B293" s="9" t="s">
        <v>486</v>
      </c>
      <c r="C293" s="9" t="s">
        <v>170</v>
      </c>
      <c r="D293" s="9" t="s">
        <v>284</v>
      </c>
      <c r="E293" s="35">
        <v>2</v>
      </c>
      <c r="F293" s="35"/>
      <c r="G293" s="35"/>
      <c r="H293" s="35">
        <v>2</v>
      </c>
      <c r="I293" s="35">
        <v>2</v>
      </c>
    </row>
    <row r="294" spans="1:9" s="33" customFormat="1" ht="13.5" customHeight="1">
      <c r="A294" s="1" t="s">
        <v>293</v>
      </c>
      <c r="B294" s="86" t="s">
        <v>398</v>
      </c>
      <c r="C294" s="86"/>
      <c r="D294" s="32"/>
      <c r="E294" s="35"/>
      <c r="F294" s="35"/>
      <c r="G294" s="35"/>
      <c r="H294" s="35"/>
      <c r="I294" s="35"/>
    </row>
    <row r="295" spans="1:9" s="33" customFormat="1" ht="63">
      <c r="A295" s="32" t="s">
        <v>171</v>
      </c>
      <c r="B295" s="9" t="s">
        <v>431</v>
      </c>
      <c r="C295" s="9" t="s">
        <v>172</v>
      </c>
      <c r="D295" s="34" t="s">
        <v>284</v>
      </c>
      <c r="E295" s="51">
        <v>3</v>
      </c>
      <c r="F295" s="35"/>
      <c r="G295" s="51">
        <v>3</v>
      </c>
      <c r="H295" s="35"/>
      <c r="I295" s="51">
        <v>3</v>
      </c>
    </row>
    <row r="296" spans="1:9" s="33" customFormat="1" ht="15.75" customHeight="1">
      <c r="A296" s="1" t="s">
        <v>293</v>
      </c>
      <c r="B296" s="86" t="s">
        <v>400</v>
      </c>
      <c r="C296" s="86"/>
      <c r="D296" s="32"/>
      <c r="E296" s="35"/>
      <c r="F296" s="35"/>
      <c r="G296" s="35"/>
      <c r="H296" s="35"/>
      <c r="I296" s="35"/>
    </row>
    <row r="297" spans="1:9" s="33" customFormat="1" ht="157.5">
      <c r="A297" s="32" t="s">
        <v>3</v>
      </c>
      <c r="B297" s="9" t="s">
        <v>432</v>
      </c>
      <c r="C297" s="9" t="s">
        <v>401</v>
      </c>
      <c r="D297" s="35" t="s">
        <v>284</v>
      </c>
      <c r="E297" s="35" t="s">
        <v>26</v>
      </c>
      <c r="F297" s="35" t="s">
        <v>26</v>
      </c>
      <c r="G297" s="35"/>
      <c r="H297" s="35"/>
      <c r="I297" s="35" t="s">
        <v>26</v>
      </c>
    </row>
  </sheetData>
  <sheetProtection/>
  <mergeCells count="164">
    <mergeCell ref="B40:C40"/>
    <mergeCell ref="B35:C35"/>
    <mergeCell ref="B184:C184"/>
    <mergeCell ref="B48:C48"/>
    <mergeCell ref="B62:C62"/>
    <mergeCell ref="B72:C72"/>
    <mergeCell ref="B85:C85"/>
    <mergeCell ref="B73:B74"/>
    <mergeCell ref="B67:C67"/>
    <mergeCell ref="B60:C60"/>
    <mergeCell ref="A7:C7"/>
    <mergeCell ref="A69:C69"/>
    <mergeCell ref="A112:A113"/>
    <mergeCell ref="B112:B113"/>
    <mergeCell ref="B43:C43"/>
    <mergeCell ref="B44:C44"/>
    <mergeCell ref="B88:C88"/>
    <mergeCell ref="B89:C89"/>
    <mergeCell ref="B47:C47"/>
    <mergeCell ref="B38:C38"/>
    <mergeCell ref="B32:C32"/>
    <mergeCell ref="B10:C10"/>
    <mergeCell ref="B19:C19"/>
    <mergeCell ref="B22:C22"/>
    <mergeCell ref="B25:C25"/>
    <mergeCell ref="B20:B21"/>
    <mergeCell ref="C20:C21"/>
    <mergeCell ref="A24:C24"/>
    <mergeCell ref="A46:C46"/>
    <mergeCell ref="B34:C34"/>
    <mergeCell ref="B41:C41"/>
    <mergeCell ref="A8:C8"/>
    <mergeCell ref="B9:C9"/>
    <mergeCell ref="B37:C37"/>
    <mergeCell ref="B26:C26"/>
    <mergeCell ref="B28:C28"/>
    <mergeCell ref="B29:C29"/>
    <mergeCell ref="B31:C31"/>
    <mergeCell ref="C284:C285"/>
    <mergeCell ref="I284:I285"/>
    <mergeCell ref="E20:E21"/>
    <mergeCell ref="F20:F21"/>
    <mergeCell ref="G20:G21"/>
    <mergeCell ref="H20:H21"/>
    <mergeCell ref="I20:I21"/>
    <mergeCell ref="F131:F132"/>
    <mergeCell ref="E284:E285"/>
    <mergeCell ref="H284:H285"/>
    <mergeCell ref="B265:C265"/>
    <mergeCell ref="B282:B283"/>
    <mergeCell ref="B170:C170"/>
    <mergeCell ref="B173:C173"/>
    <mergeCell ref="G284:G285"/>
    <mergeCell ref="F284:F285"/>
    <mergeCell ref="D284:D285"/>
    <mergeCell ref="B194:C194"/>
    <mergeCell ref="B198:C198"/>
    <mergeCell ref="B202:C202"/>
    <mergeCell ref="A70:C70"/>
    <mergeCell ref="A264:C264"/>
    <mergeCell ref="B169:C169"/>
    <mergeCell ref="B154:C154"/>
    <mergeCell ref="B155:C155"/>
    <mergeCell ref="B174:C174"/>
    <mergeCell ref="A161:C161"/>
    <mergeCell ref="B258:C258"/>
    <mergeCell ref="B166:C166"/>
    <mergeCell ref="A168:C168"/>
    <mergeCell ref="C131:C132"/>
    <mergeCell ref="G131:G132"/>
    <mergeCell ref="D131:D132"/>
    <mergeCell ref="A256:A257"/>
    <mergeCell ref="A231:A233"/>
    <mergeCell ref="A234:A236"/>
    <mergeCell ref="A220:A222"/>
    <mergeCell ref="A2:I2"/>
    <mergeCell ref="A4:A5"/>
    <mergeCell ref="B4:B5"/>
    <mergeCell ref="C4:I4"/>
    <mergeCell ref="A73:A74"/>
    <mergeCell ref="B130:C130"/>
    <mergeCell ref="A87:C87"/>
    <mergeCell ref="A128:C128"/>
    <mergeCell ref="B114:B115"/>
    <mergeCell ref="B111:C111"/>
    <mergeCell ref="B110:C110"/>
    <mergeCell ref="B123:C123"/>
    <mergeCell ref="B120:B121"/>
    <mergeCell ref="B118:B119"/>
    <mergeCell ref="B116:B117"/>
    <mergeCell ref="A118:A119"/>
    <mergeCell ref="D20:D21"/>
    <mergeCell ref="I282:I283"/>
    <mergeCell ref="E282:E283"/>
    <mergeCell ref="F282:F283"/>
    <mergeCell ref="G282:G283"/>
    <mergeCell ref="H282:H283"/>
    <mergeCell ref="I131:I132"/>
    <mergeCell ref="D282:D283"/>
    <mergeCell ref="E131:E132"/>
    <mergeCell ref="H131:H132"/>
    <mergeCell ref="B296:C296"/>
    <mergeCell ref="B152:B153"/>
    <mergeCell ref="B143:C143"/>
    <mergeCell ref="B144:C144"/>
    <mergeCell ref="A287:C287"/>
    <mergeCell ref="A251:C251"/>
    <mergeCell ref="A152:A153"/>
    <mergeCell ref="B294:C294"/>
    <mergeCell ref="B162:C162"/>
    <mergeCell ref="B163:C163"/>
    <mergeCell ref="B289:C289"/>
    <mergeCell ref="B261:C261"/>
    <mergeCell ref="B288:C288"/>
    <mergeCell ref="A286:C286"/>
    <mergeCell ref="B284:B285"/>
    <mergeCell ref="B262:C262"/>
    <mergeCell ref="A284:A285"/>
    <mergeCell ref="B266:C266"/>
    <mergeCell ref="C282:C283"/>
    <mergeCell ref="A282:A283"/>
    <mergeCell ref="B129:C129"/>
    <mergeCell ref="B253:C253"/>
    <mergeCell ref="B256:B257"/>
    <mergeCell ref="B259:C259"/>
    <mergeCell ref="B252:C252"/>
    <mergeCell ref="B156:B160"/>
    <mergeCell ref="B139:C139"/>
    <mergeCell ref="A142:C142"/>
    <mergeCell ref="B178:C178"/>
    <mergeCell ref="A147:A149"/>
    <mergeCell ref="A237:A239"/>
    <mergeCell ref="A223:A225"/>
    <mergeCell ref="A240:A242"/>
    <mergeCell ref="A243:A245"/>
    <mergeCell ref="B179:C179"/>
    <mergeCell ref="B230:C230"/>
    <mergeCell ref="B207:C207"/>
    <mergeCell ref="A226:A228"/>
    <mergeCell ref="A205:C205"/>
    <mergeCell ref="A210:A212"/>
    <mergeCell ref="A214:A216"/>
    <mergeCell ref="B229:C229"/>
    <mergeCell ref="A217:A219"/>
    <mergeCell ref="A183:C183"/>
    <mergeCell ref="A180:A182"/>
    <mergeCell ref="B206:C206"/>
    <mergeCell ref="B185:C185"/>
    <mergeCell ref="B150:C150"/>
    <mergeCell ref="B133:C133"/>
    <mergeCell ref="A156:A160"/>
    <mergeCell ref="B135:C135"/>
    <mergeCell ref="B137:C137"/>
    <mergeCell ref="B151:C151"/>
    <mergeCell ref="A53:A55"/>
    <mergeCell ref="B58:C58"/>
    <mergeCell ref="B71:C71"/>
    <mergeCell ref="A114:A115"/>
    <mergeCell ref="A116:A117"/>
    <mergeCell ref="A127:C127"/>
    <mergeCell ref="B124:C124"/>
    <mergeCell ref="A120:A121"/>
    <mergeCell ref="B77:C77"/>
    <mergeCell ref="B81:C81"/>
  </mergeCells>
  <printOptions/>
  <pageMargins left="1.1811023622047245" right="0.1968503937007874" top="0.3937007874015748" bottom="0.3937007874015748" header="0" footer="0.3937007874015748"/>
  <pageSetup horizontalDpi="600" verticalDpi="600" orientation="landscape" paperSize="8" scale="53" r:id="rId3"/>
  <headerFooter alignWithMargins="0">
    <oddFooter>&amp;C&amp;P</oddFooter>
  </headerFooter>
  <rowBreaks count="23" manualBreakCount="23">
    <brk id="17" max="8" man="1"/>
    <brk id="30" max="8" man="1"/>
    <brk id="41" max="8" man="1"/>
    <brk id="49" max="8" man="1"/>
    <brk id="56" max="8" man="1"/>
    <brk id="63" max="8" man="1"/>
    <brk id="68" max="8" man="1"/>
    <brk id="79" max="8" man="1"/>
    <brk id="89" max="8" man="1"/>
    <brk id="98" max="8" man="1"/>
    <brk id="107" max="8" man="1"/>
    <brk id="119" max="8" man="1"/>
    <brk id="132" max="8" man="1"/>
    <brk id="141" max="8" man="1"/>
    <brk id="153" max="8" man="1"/>
    <brk id="167" max="8" man="1"/>
    <brk id="182" max="8" man="1"/>
    <brk id="212" max="8" man="1"/>
    <brk id="222" max="8" man="1"/>
    <brk id="234" max="8" man="1"/>
    <brk id="247" max="8" man="1"/>
    <brk id="263" max="8" man="1"/>
    <brk id="280"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Ерохина Татьяна Владиславовна</cp:lastModifiedBy>
  <cp:lastPrinted>2010-04-30T09:52:56Z</cp:lastPrinted>
  <dcterms:created xsi:type="dcterms:W3CDTF">1996-10-08T23:32:33Z</dcterms:created>
  <dcterms:modified xsi:type="dcterms:W3CDTF">2010-07-22T11:51:54Z</dcterms:modified>
  <cp:category/>
  <cp:version/>
  <cp:contentType/>
  <cp:contentStatus/>
</cp:coreProperties>
</file>