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2019" sheetId="1" r:id="rId1"/>
  </sheets>
  <definedNames>
    <definedName name="_xlnm._FilterDatabase" localSheetId="0" hidden="1">'2019'!$A$4:$H$1645</definedName>
    <definedName name="_xlnm.Print_Titles" localSheetId="0">'2019'!$4:$6</definedName>
    <definedName name="_xlnm.Print_Area" localSheetId="0">'2019'!$A$1:$BB$1645</definedName>
  </definedNames>
  <calcPr calcId="124519"/>
</workbook>
</file>

<file path=xl/calcChain.xml><?xml version="1.0" encoding="utf-8"?>
<calcChain xmlns="http://schemas.openxmlformats.org/spreadsheetml/2006/main">
  <c r="AZ264" i="1"/>
  <c r="AY1040"/>
  <c r="AY746"/>
  <c r="AY790"/>
  <c r="AY1024"/>
  <c r="AX1565"/>
  <c r="AX1564" s="1"/>
  <c r="AX1563" s="1"/>
  <c r="AY1565"/>
  <c r="AY1564" s="1"/>
  <c r="AY1563" s="1"/>
  <c r="AZ1565"/>
  <c r="AZ1564" s="1"/>
  <c r="AZ1563" s="1"/>
  <c r="AW1565"/>
  <c r="AW1564" s="1"/>
  <c r="AW1563" s="1"/>
  <c r="AX794" l="1"/>
  <c r="AX793" s="1"/>
  <c r="AX792" s="1"/>
  <c r="AX791" s="1"/>
  <c r="AY794"/>
  <c r="AZ794"/>
  <c r="AW794"/>
  <c r="AY793" l="1"/>
  <c r="AY792" s="1"/>
  <c r="AY791" s="1"/>
  <c r="AZ793"/>
  <c r="AZ792" s="1"/>
  <c r="AZ791" s="1"/>
  <c r="AW793"/>
  <c r="AW792" s="1"/>
  <c r="AW791" s="1"/>
  <c r="BB1561"/>
  <c r="BA1561"/>
  <c r="BB1560"/>
  <c r="BA1560"/>
  <c r="BB1559"/>
  <c r="BA1559"/>
  <c r="BB1558"/>
  <c r="BA1558"/>
  <c r="BB1477"/>
  <c r="BA1477"/>
  <c r="BB1476"/>
  <c r="BA1476"/>
  <c r="BB1475"/>
  <c r="BA1475"/>
  <c r="BB1346"/>
  <c r="BA1346"/>
  <c r="BB1345"/>
  <c r="BA1345"/>
  <c r="BB1344"/>
  <c r="BA1344"/>
  <c r="BB1343"/>
  <c r="BA1343"/>
  <c r="BB1335"/>
  <c r="BA1335"/>
  <c r="BB1334"/>
  <c r="BA1334"/>
  <c r="BB1333"/>
  <c r="BA1333"/>
  <c r="BB1332"/>
  <c r="BA1332"/>
  <c r="BA1259"/>
  <c r="BA1258"/>
  <c r="BA1257"/>
  <c r="BA1256"/>
  <c r="BB1225"/>
  <c r="BA1225"/>
  <c r="BB1217"/>
  <c r="BA1217"/>
  <c r="BB1216"/>
  <c r="BA1216"/>
  <c r="BB1215"/>
  <c r="BA1215"/>
  <c r="BB1214"/>
  <c r="BA1214"/>
  <c r="BB1213"/>
  <c r="BA1213"/>
  <c r="BB1212"/>
  <c r="BA1212"/>
  <c r="BB1211"/>
  <c r="BA1211"/>
  <c r="BB1210"/>
  <c r="BA1210"/>
  <c r="BB1141"/>
  <c r="BA1141"/>
  <c r="BB1140"/>
  <c r="BA1140"/>
  <c r="BB1139"/>
  <c r="BA1139"/>
  <c r="BB1138"/>
  <c r="BA1138"/>
  <c r="BB1137"/>
  <c r="BA1137"/>
  <c r="BB1136"/>
  <c r="BA1136"/>
  <c r="BB1135"/>
  <c r="BA1135"/>
  <c r="BB1134"/>
  <c r="BA1134"/>
  <c r="BB1133"/>
  <c r="BA1133"/>
  <c r="BB1132"/>
  <c r="BA1132"/>
  <c r="BB1073"/>
  <c r="BA1073"/>
  <c r="BB1072"/>
  <c r="BA1072"/>
  <c r="BB1071"/>
  <c r="BA1071"/>
  <c r="BB1070"/>
  <c r="BA1070"/>
  <c r="BB1069"/>
  <c r="BA1069"/>
  <c r="BB1044"/>
  <c r="BA1044"/>
  <c r="BB1043"/>
  <c r="BA1043"/>
  <c r="BB1042"/>
  <c r="BA1042"/>
  <c r="BB1041"/>
  <c r="BA1041"/>
  <c r="BB1035"/>
  <c r="BA1035"/>
  <c r="BB1034"/>
  <c r="BA1034"/>
  <c r="BB1033"/>
  <c r="BA1033"/>
  <c r="BB1032"/>
  <c r="BA1032"/>
  <c r="BB1031"/>
  <c r="BA1031"/>
  <c r="BB1030"/>
  <c r="BA1030"/>
  <c r="BB1029"/>
  <c r="BA1029"/>
  <c r="BB1028"/>
  <c r="BA1028"/>
  <c r="BB1027"/>
  <c r="BA1027"/>
  <c r="BB1026"/>
  <c r="BA1026"/>
  <c r="BB1025"/>
  <c r="BA1025"/>
  <c r="BA1012"/>
  <c r="BB900"/>
  <c r="BA900"/>
  <c r="BB899"/>
  <c r="BA899"/>
  <c r="BB898"/>
  <c r="BA898"/>
  <c r="BB897"/>
  <c r="BA897"/>
  <c r="BB896"/>
  <c r="BA896"/>
  <c r="BB880"/>
  <c r="BA880"/>
  <c r="BB879"/>
  <c r="BA879"/>
  <c r="BB878"/>
  <c r="BA878"/>
  <c r="BB877"/>
  <c r="BA877"/>
  <c r="BB876"/>
  <c r="BA876"/>
  <c r="BB875"/>
  <c r="BA875"/>
  <c r="BB874"/>
  <c r="BA874"/>
  <c r="BB814"/>
  <c r="BA814"/>
  <c r="BB813"/>
  <c r="BA813"/>
  <c r="BB773"/>
  <c r="BA773"/>
  <c r="BB772"/>
  <c r="BA772"/>
  <c r="BB771"/>
  <c r="BA771"/>
  <c r="BB770"/>
  <c r="BA770"/>
  <c r="BB769"/>
  <c r="BA769"/>
  <c r="BB768"/>
  <c r="BA768"/>
  <c r="BB767"/>
  <c r="BA767"/>
  <c r="BB766"/>
  <c r="BA766"/>
  <c r="BB765"/>
  <c r="BA765"/>
  <c r="BB764"/>
  <c r="BA764"/>
  <c r="BB763"/>
  <c r="BA763"/>
  <c r="BB762"/>
  <c r="BA762"/>
  <c r="BB761"/>
  <c r="BA761"/>
  <c r="BB760"/>
  <c r="BA760"/>
  <c r="BB759"/>
  <c r="BA759"/>
  <c r="BB758"/>
  <c r="BA758"/>
  <c r="BB735"/>
  <c r="BA735"/>
  <c r="BB734"/>
  <c r="BA734"/>
  <c r="BB733"/>
  <c r="BA733"/>
  <c r="BA639"/>
  <c r="BA636"/>
  <c r="BB631"/>
  <c r="BA631"/>
  <c r="BB630"/>
  <c r="BA630"/>
  <c r="BB629"/>
  <c r="BA629"/>
  <c r="BB628"/>
  <c r="BA628"/>
  <c r="BB627"/>
  <c r="BA627"/>
  <c r="BB626"/>
  <c r="BA626"/>
  <c r="BB606"/>
  <c r="BA606"/>
  <c r="BB605"/>
  <c r="BA605"/>
  <c r="BB604"/>
  <c r="BA604"/>
  <c r="BB603"/>
  <c r="BA603"/>
  <c r="BB549"/>
  <c r="BA549"/>
  <c r="BB537"/>
  <c r="BA537"/>
  <c r="BB536"/>
  <c r="BA536"/>
  <c r="BB535"/>
  <c r="BA535"/>
  <c r="BB534"/>
  <c r="BA534"/>
  <c r="BB533"/>
  <c r="BA533"/>
  <c r="BA507"/>
  <c r="BA506"/>
  <c r="BA505"/>
  <c r="BA504"/>
  <c r="BA503"/>
  <c r="BA502"/>
  <c r="BA501"/>
  <c r="BA500"/>
  <c r="BA499"/>
  <c r="BA498"/>
  <c r="BA497"/>
  <c r="BA496"/>
  <c r="BB492"/>
  <c r="BA492"/>
  <c r="BB491"/>
  <c r="BA491"/>
  <c r="BB490"/>
  <c r="BA490"/>
  <c r="BB455"/>
  <c r="BA455"/>
  <c r="BB454"/>
  <c r="BA454"/>
  <c r="BB453"/>
  <c r="BA453"/>
  <c r="BB452"/>
  <c r="BA452"/>
  <c r="BB421"/>
  <c r="BA421"/>
  <c r="BB420"/>
  <c r="BA420"/>
  <c r="BB419"/>
  <c r="BA419"/>
  <c r="BB418"/>
  <c r="BA418"/>
  <c r="BB417"/>
  <c r="BA417"/>
  <c r="BB381"/>
  <c r="BA381"/>
  <c r="BB380"/>
  <c r="BA380"/>
  <c r="BB379"/>
  <c r="BA379"/>
  <c r="BB315"/>
  <c r="BA315"/>
  <c r="BA290"/>
  <c r="BB228"/>
  <c r="BA228"/>
  <c r="BB227"/>
  <c r="BA227"/>
  <c r="BB226"/>
  <c r="BA226"/>
  <c r="BB225"/>
  <c r="BA225"/>
  <c r="BB224"/>
  <c r="BA224"/>
  <c r="BB223"/>
  <c r="BA223"/>
  <c r="BB222"/>
  <c r="BA222"/>
  <c r="BB163"/>
  <c r="BA163"/>
  <c r="BB162"/>
  <c r="BA162"/>
  <c r="BB161"/>
  <c r="BA161"/>
  <c r="BB160"/>
  <c r="BA160"/>
  <c r="BA124"/>
  <c r="BA123"/>
  <c r="BA122"/>
  <c r="BA121"/>
  <c r="BA38"/>
  <c r="BB26"/>
  <c r="BA26"/>
  <c r="AY1642"/>
  <c r="AZ1642"/>
  <c r="AY1637"/>
  <c r="AY1636" s="1"/>
  <c r="AZ1637"/>
  <c r="AY1628"/>
  <c r="AY1627" s="1"/>
  <c r="AZ1628"/>
  <c r="AY1625"/>
  <c r="AZ1625"/>
  <c r="AY1622"/>
  <c r="AY1621" s="1"/>
  <c r="AZ1622"/>
  <c r="AZ1619"/>
  <c r="AY1619"/>
  <c r="AY1616"/>
  <c r="AZ1616"/>
  <c r="AY1612"/>
  <c r="AZ1612"/>
  <c r="AZ1611" s="1"/>
  <c r="AY1605"/>
  <c r="AZ1605"/>
  <c r="AY1600"/>
  <c r="AZ1600"/>
  <c r="AY1598"/>
  <c r="AZ1598"/>
  <c r="AY1595"/>
  <c r="AZ1595"/>
  <c r="AY1593"/>
  <c r="AZ1593"/>
  <c r="AY1591"/>
  <c r="AZ1591"/>
  <c r="AY1582"/>
  <c r="AZ1582"/>
  <c r="AY1575"/>
  <c r="AZ1575"/>
  <c r="AY1568"/>
  <c r="AY1567" s="1"/>
  <c r="AY1562" s="1"/>
  <c r="AZ1568"/>
  <c r="AY1556"/>
  <c r="AZ1556"/>
  <c r="AY1551"/>
  <c r="AZ1551"/>
  <c r="AY1549"/>
  <c r="AZ1549"/>
  <c r="AY1546"/>
  <c r="AZ1546"/>
  <c r="AY1544"/>
  <c r="AZ1544"/>
  <c r="AY1542"/>
  <c r="AZ1542"/>
  <c r="AY1539"/>
  <c r="AZ1539"/>
  <c r="AY1537"/>
  <c r="AZ1537"/>
  <c r="AY1535"/>
  <c r="AZ1535"/>
  <c r="AZ1532"/>
  <c r="AY1532"/>
  <c r="AY1529"/>
  <c r="AZ1529"/>
  <c r="AY1527"/>
  <c r="AZ1527"/>
  <c r="AY1524"/>
  <c r="AZ1524"/>
  <c r="AY1522"/>
  <c r="AZ1522"/>
  <c r="AY1519"/>
  <c r="AY1518" s="1"/>
  <c r="AZ1519"/>
  <c r="AY1515"/>
  <c r="AZ1515"/>
  <c r="AY1513"/>
  <c r="AZ1513"/>
  <c r="AY1511"/>
  <c r="AZ1511"/>
  <c r="AY1508"/>
  <c r="AZ1508"/>
  <c r="AY1506"/>
  <c r="AZ1506"/>
  <c r="AY1504"/>
  <c r="AZ1504"/>
  <c r="AY1500"/>
  <c r="AZ1500"/>
  <c r="AZ1498"/>
  <c r="AY1498"/>
  <c r="AY1496"/>
  <c r="AZ1496"/>
  <c r="AY1491"/>
  <c r="AY1490" s="1"/>
  <c r="AZ1491"/>
  <c r="AY1486"/>
  <c r="AY1485" s="1"/>
  <c r="AZ1486"/>
  <c r="AY1479"/>
  <c r="AZ1479"/>
  <c r="AY1473"/>
  <c r="AY1472" s="1"/>
  <c r="AZ1473"/>
  <c r="AZ1472" s="1"/>
  <c r="AY1470"/>
  <c r="AZ1470"/>
  <c r="AY1467"/>
  <c r="AY1466" s="1"/>
  <c r="AZ1467"/>
  <c r="AY1463"/>
  <c r="AZ1463"/>
  <c r="AY1454"/>
  <c r="AZ1454"/>
  <c r="AY1447"/>
  <c r="AZ1447"/>
  <c r="AY1444"/>
  <c r="AY1443" s="1"/>
  <c r="AZ1444"/>
  <c r="AY1441"/>
  <c r="AZ1441"/>
  <c r="AY1438"/>
  <c r="AY1437" s="1"/>
  <c r="AZ1438"/>
  <c r="AZ1435"/>
  <c r="AY1435"/>
  <c r="AY1432"/>
  <c r="AZ1432"/>
  <c r="AY1429"/>
  <c r="AY1428" s="1"/>
  <c r="AZ1429"/>
  <c r="AY1426"/>
  <c r="AY1425" s="1"/>
  <c r="AZ1426"/>
  <c r="AY1423"/>
  <c r="AY1422" s="1"/>
  <c r="AZ1423"/>
  <c r="AY1420"/>
  <c r="AZ1420"/>
  <c r="AY1417"/>
  <c r="AZ1417"/>
  <c r="AY1414"/>
  <c r="AZ1414"/>
  <c r="AY1411"/>
  <c r="AZ1411"/>
  <c r="AY1408"/>
  <c r="AY1407" s="1"/>
  <c r="AZ1408"/>
  <c r="AY1405"/>
  <c r="AZ1405"/>
  <c r="AY1402"/>
  <c r="AZ1402"/>
  <c r="AZ1401" s="1"/>
  <c r="AY1399"/>
  <c r="AY1398" s="1"/>
  <c r="AZ1399"/>
  <c r="AY1396"/>
  <c r="AY1395" s="1"/>
  <c r="AZ1396"/>
  <c r="AY1393"/>
  <c r="AY1392" s="1"/>
  <c r="AZ1393"/>
  <c r="AY1390"/>
  <c r="AY1389" s="1"/>
  <c r="AZ1390"/>
  <c r="AY1387"/>
  <c r="AY1386" s="1"/>
  <c r="AZ1387"/>
  <c r="AY1384"/>
  <c r="AY1383" s="1"/>
  <c r="AZ1384"/>
  <c r="AY1381"/>
  <c r="AZ1381"/>
  <c r="AY1378"/>
  <c r="AZ1378"/>
  <c r="AZ1377" s="1"/>
  <c r="AY1375"/>
  <c r="AY1374" s="1"/>
  <c r="AZ1375"/>
  <c r="AZ1374" s="1"/>
  <c r="AY1372"/>
  <c r="AY1371" s="1"/>
  <c r="AZ1372"/>
  <c r="AY1369"/>
  <c r="AY1368" s="1"/>
  <c r="AZ1369"/>
  <c r="AY1362"/>
  <c r="AZ1362"/>
  <c r="AY1360"/>
  <c r="AZ1360"/>
  <c r="AY1353"/>
  <c r="AZ1353"/>
  <c r="AY1350"/>
  <c r="AZ1350"/>
  <c r="AY1341"/>
  <c r="AY1340" s="1"/>
  <c r="AZ1341"/>
  <c r="AY1325"/>
  <c r="AZ1325"/>
  <c r="AY1322"/>
  <c r="AZ1322"/>
  <c r="AZ1321" s="1"/>
  <c r="AY1319"/>
  <c r="AZ1319"/>
  <c r="AZ1318" s="1"/>
  <c r="AY1316"/>
  <c r="AY1315" s="1"/>
  <c r="AZ1316"/>
  <c r="AY1312"/>
  <c r="AZ1312"/>
  <c r="AZ1311" s="1"/>
  <c r="AY1309"/>
  <c r="AZ1309"/>
  <c r="AY1307"/>
  <c r="AZ1307"/>
  <c r="AY1303"/>
  <c r="AZ1303"/>
  <c r="AZ1302" s="1"/>
  <c r="AY1294"/>
  <c r="AZ1294"/>
  <c r="AZ1293" s="1"/>
  <c r="AY1291"/>
  <c r="AZ1291"/>
  <c r="AY1284"/>
  <c r="AZ1284"/>
  <c r="AY1277"/>
  <c r="AZ1277"/>
  <c r="AY1272"/>
  <c r="AZ1272"/>
  <c r="AY1267"/>
  <c r="AZ1267"/>
  <c r="AZ1266" s="1"/>
  <c r="AY1263"/>
  <c r="AY1262" s="1"/>
  <c r="AZ1263"/>
  <c r="AX1250"/>
  <c r="AX1249" s="1"/>
  <c r="AX1248" s="1"/>
  <c r="AX1247" s="1"/>
  <c r="AX1246" s="1"/>
  <c r="AY1250"/>
  <c r="AY1249" s="1"/>
  <c r="AZ1250"/>
  <c r="AY1254"/>
  <c r="AY1253" s="1"/>
  <c r="AZ1254"/>
  <c r="AY1242"/>
  <c r="AZ1242"/>
  <c r="AY1237"/>
  <c r="AZ1237"/>
  <c r="AY1224"/>
  <c r="AZ1224"/>
  <c r="AY1235"/>
  <c r="AZ1235"/>
  <c r="AY1219"/>
  <c r="AZ1219"/>
  <c r="AY1208"/>
  <c r="AZ1208"/>
  <c r="AY1206"/>
  <c r="AZ1206"/>
  <c r="AY1201"/>
  <c r="AZ1201"/>
  <c r="AY1196"/>
  <c r="AZ1196"/>
  <c r="AY1191"/>
  <c r="AY1190" s="1"/>
  <c r="AZ1191"/>
  <c r="AY1184"/>
  <c r="AZ1184"/>
  <c r="AY1179"/>
  <c r="AZ1179"/>
  <c r="AY1174"/>
  <c r="AZ1174"/>
  <c r="AY1169"/>
  <c r="AZ1169"/>
  <c r="AZ1162"/>
  <c r="AY1162"/>
  <c r="AY1161" s="1"/>
  <c r="AY1157"/>
  <c r="AZ1157"/>
  <c r="AY1152"/>
  <c r="AZ1152"/>
  <c r="AY1147"/>
  <c r="AZ1147"/>
  <c r="AY1130"/>
  <c r="AZ1130"/>
  <c r="AZ1129" s="1"/>
  <c r="AY1127"/>
  <c r="AZ1127"/>
  <c r="AY1124"/>
  <c r="AZ1124"/>
  <c r="AY1121"/>
  <c r="AZ1121"/>
  <c r="AZ1120" s="1"/>
  <c r="AY1118"/>
  <c r="AZ1118"/>
  <c r="AY1114"/>
  <c r="AY1113" s="1"/>
  <c r="AZ1114"/>
  <c r="AY1107"/>
  <c r="AY1106" s="1"/>
  <c r="AZ1107"/>
  <c r="AY1099"/>
  <c r="AZ1099"/>
  <c r="AZ1097"/>
  <c r="AY1097"/>
  <c r="AY1088"/>
  <c r="AZ1088"/>
  <c r="AY1079"/>
  <c r="AZ1079"/>
  <c r="AY1067"/>
  <c r="AY1065" s="1"/>
  <c r="AZ1067"/>
  <c r="AY1062"/>
  <c r="AZ1062"/>
  <c r="AY1059"/>
  <c r="AZ1059"/>
  <c r="AY1055"/>
  <c r="AZ1055"/>
  <c r="AY1048"/>
  <c r="AZ1048"/>
  <c r="AY1039"/>
  <c r="AZ1039"/>
  <c r="AY1023"/>
  <c r="AZ1023"/>
  <c r="AY1020"/>
  <c r="AZ1020"/>
  <c r="AZ1019" s="1"/>
  <c r="AY1017"/>
  <c r="AY1016" s="1"/>
  <c r="AZ1017"/>
  <c r="AX1011"/>
  <c r="AY1011"/>
  <c r="AZ1011"/>
  <c r="AY1013"/>
  <c r="AZ1013"/>
  <c r="AY1007"/>
  <c r="AZ1007"/>
  <c r="AY998"/>
  <c r="AY997" s="1"/>
  <c r="AZ998"/>
  <c r="AY995"/>
  <c r="AZ995"/>
  <c r="AZ994" s="1"/>
  <c r="AY988"/>
  <c r="AY987" s="1"/>
  <c r="AZ988"/>
  <c r="AY981"/>
  <c r="AY980" s="1"/>
  <c r="AZ981"/>
  <c r="AY978"/>
  <c r="AY977" s="1"/>
  <c r="AZ978"/>
  <c r="AZ977" s="1"/>
  <c r="AY975"/>
  <c r="AY974" s="1"/>
  <c r="AZ975"/>
  <c r="AY972"/>
  <c r="AY971" s="1"/>
  <c r="AZ972"/>
  <c r="AY969"/>
  <c r="AY968" s="1"/>
  <c r="AZ969"/>
  <c r="AY966"/>
  <c r="AZ966"/>
  <c r="AZ965" s="1"/>
  <c r="AY963"/>
  <c r="AZ963"/>
  <c r="AZ962" s="1"/>
  <c r="AY954"/>
  <c r="AZ954"/>
  <c r="AZ953" s="1"/>
  <c r="AY951"/>
  <c r="AZ951"/>
  <c r="AY948"/>
  <c r="AZ948"/>
  <c r="AY942"/>
  <c r="AZ942"/>
  <c r="AY935"/>
  <c r="AZ935"/>
  <c r="AZ934" s="1"/>
  <c r="AY932"/>
  <c r="AY931" s="1"/>
  <c r="AZ932"/>
  <c r="AY925"/>
  <c r="AZ925"/>
  <c r="AY918"/>
  <c r="AZ918"/>
  <c r="AZ917" s="1"/>
  <c r="AY915"/>
  <c r="AZ915"/>
  <c r="AY912"/>
  <c r="AZ912"/>
  <c r="AZ906"/>
  <c r="AZ905" s="1"/>
  <c r="AY906"/>
  <c r="AY905" s="1"/>
  <c r="AY894"/>
  <c r="AZ894"/>
  <c r="AY891"/>
  <c r="AZ891"/>
  <c r="AY888"/>
  <c r="AZ888"/>
  <c r="AY885"/>
  <c r="AY884" s="1"/>
  <c r="AZ885"/>
  <c r="AY871"/>
  <c r="AZ871"/>
  <c r="AY869"/>
  <c r="AZ869"/>
  <c r="AY864"/>
  <c r="AZ864"/>
  <c r="AZ863" s="1"/>
  <c r="AY861"/>
  <c r="AZ861"/>
  <c r="AZ860" s="1"/>
  <c r="AY857"/>
  <c r="AZ857"/>
  <c r="AY850"/>
  <c r="AZ850"/>
  <c r="AY841"/>
  <c r="AZ841"/>
  <c r="AY837"/>
  <c r="AY836" s="1"/>
  <c r="AZ837"/>
  <c r="AY834"/>
  <c r="AZ834"/>
  <c r="AY827"/>
  <c r="AZ827"/>
  <c r="AY824"/>
  <c r="AZ824"/>
  <c r="AZ823" s="1"/>
  <c r="AY821"/>
  <c r="AZ821"/>
  <c r="AZ820" s="1"/>
  <c r="AY818"/>
  <c r="AZ818"/>
  <c r="AY815"/>
  <c r="AZ815"/>
  <c r="AY811"/>
  <c r="AZ811"/>
  <c r="AY809"/>
  <c r="AZ809"/>
  <c r="AY805"/>
  <c r="AZ805"/>
  <c r="AY801"/>
  <c r="AY800" s="1"/>
  <c r="AZ801"/>
  <c r="AY789"/>
  <c r="AY788" s="1"/>
  <c r="AZ789"/>
  <c r="AY786"/>
  <c r="AZ786"/>
  <c r="AY783"/>
  <c r="AZ783"/>
  <c r="AZ782" s="1"/>
  <c r="AY779"/>
  <c r="AY778" s="1"/>
  <c r="AZ779"/>
  <c r="AY756"/>
  <c r="AZ756"/>
  <c r="AZ755" s="1"/>
  <c r="AY752"/>
  <c r="AZ752"/>
  <c r="AY749"/>
  <c r="AY748" s="1"/>
  <c r="AZ749"/>
  <c r="AY745"/>
  <c r="AZ745"/>
  <c r="AZ744" s="1"/>
  <c r="AY741"/>
  <c r="AY740" s="1"/>
  <c r="AZ741"/>
  <c r="AY731"/>
  <c r="AZ731"/>
  <c r="AY728"/>
  <c r="AZ728"/>
  <c r="AY723"/>
  <c r="AZ723"/>
  <c r="AY720"/>
  <c r="AZ720"/>
  <c r="AY717"/>
  <c r="AZ717"/>
  <c r="AZ716" s="1"/>
  <c r="AY713"/>
  <c r="AZ713"/>
  <c r="AY710"/>
  <c r="AY709" s="1"/>
  <c r="AZ710"/>
  <c r="AY706"/>
  <c r="AZ706"/>
  <c r="AZ705" s="1"/>
  <c r="AZ704" s="1"/>
  <c r="AY702"/>
  <c r="AZ702"/>
  <c r="AZ701" s="1"/>
  <c r="AY698"/>
  <c r="AY697" s="1"/>
  <c r="AZ698"/>
  <c r="AY691"/>
  <c r="AZ691"/>
  <c r="AY686"/>
  <c r="AZ686"/>
  <c r="AY681"/>
  <c r="AZ681"/>
  <c r="AZ680" s="1"/>
  <c r="AY677"/>
  <c r="AZ677"/>
  <c r="AY673"/>
  <c r="AZ673"/>
  <c r="AY668"/>
  <c r="AZ668"/>
  <c r="AY663"/>
  <c r="AZ663"/>
  <c r="AY654"/>
  <c r="AZ654"/>
  <c r="AZ653" s="1"/>
  <c r="AZ647"/>
  <c r="AY647"/>
  <c r="AY646" s="1"/>
  <c r="AX635"/>
  <c r="AX634" s="1"/>
  <c r="AY635"/>
  <c r="AZ635"/>
  <c r="AX638"/>
  <c r="AX637" s="1"/>
  <c r="AY638"/>
  <c r="AZ638"/>
  <c r="AY641"/>
  <c r="AZ641"/>
  <c r="AZ640" s="1"/>
  <c r="AY624"/>
  <c r="AZ624"/>
  <c r="AY620"/>
  <c r="AZ620"/>
  <c r="AY616"/>
  <c r="AY615" s="1"/>
  <c r="AY614" s="1"/>
  <c r="AZ616"/>
  <c r="AZ615" s="1"/>
  <c r="AZ614" s="1"/>
  <c r="AY611"/>
  <c r="AY610" s="1"/>
  <c r="AZ611"/>
  <c r="AZ610" s="1"/>
  <c r="AY600"/>
  <c r="AY599" s="1"/>
  <c r="AZ600"/>
  <c r="AY596"/>
  <c r="AY595" s="1"/>
  <c r="AZ596"/>
  <c r="AY593"/>
  <c r="AY592" s="1"/>
  <c r="AZ593"/>
  <c r="AY589"/>
  <c r="AY588" s="1"/>
  <c r="AZ589"/>
  <c r="AY586"/>
  <c r="AY585" s="1"/>
  <c r="AZ586"/>
  <c r="AZ585" s="1"/>
  <c r="AY581"/>
  <c r="AY580" s="1"/>
  <c r="AZ581"/>
  <c r="AY577"/>
  <c r="AY576" s="1"/>
  <c r="AZ577"/>
  <c r="AY574"/>
  <c r="AY573" s="1"/>
  <c r="AZ574"/>
  <c r="AY570"/>
  <c r="AY569" s="1"/>
  <c r="AZ570"/>
  <c r="AY567"/>
  <c r="AY566" s="1"/>
  <c r="AZ567"/>
  <c r="AY560"/>
  <c r="AZ560"/>
  <c r="AY555"/>
  <c r="AY554" s="1"/>
  <c r="AZ555"/>
  <c r="AZ554" s="1"/>
  <c r="AY548"/>
  <c r="AZ548"/>
  <c r="AY552"/>
  <c r="AY551" s="1"/>
  <c r="AY550" s="1"/>
  <c r="AZ552"/>
  <c r="AY541"/>
  <c r="AY540" s="1"/>
  <c r="AY539" s="1"/>
  <c r="AY538" s="1"/>
  <c r="AZ541"/>
  <c r="AZ531"/>
  <c r="AY531"/>
  <c r="AY530" s="1"/>
  <c r="AY528"/>
  <c r="AY527" s="1"/>
  <c r="AY526" s="1"/>
  <c r="AZ528"/>
  <c r="AZ527" s="1"/>
  <c r="AZ526" s="1"/>
  <c r="AY524"/>
  <c r="AY523" s="1"/>
  <c r="AY522" s="1"/>
  <c r="AZ524"/>
  <c r="AY520"/>
  <c r="AY519" s="1"/>
  <c r="AY518" s="1"/>
  <c r="AZ520"/>
  <c r="AY511"/>
  <c r="AZ511"/>
  <c r="AY494"/>
  <c r="AZ494"/>
  <c r="AY488"/>
  <c r="AZ488"/>
  <c r="AY486"/>
  <c r="AZ486"/>
  <c r="AY482"/>
  <c r="AY481" s="1"/>
  <c r="AY480" s="1"/>
  <c r="AZ482"/>
  <c r="AY475"/>
  <c r="AZ475"/>
  <c r="AY473"/>
  <c r="AZ473"/>
  <c r="AY468"/>
  <c r="AY467" s="1"/>
  <c r="AY466" s="1"/>
  <c r="AY465" s="1"/>
  <c r="AZ468"/>
  <c r="AY463"/>
  <c r="AY462" s="1"/>
  <c r="AY461" s="1"/>
  <c r="AY460" s="1"/>
  <c r="AZ463"/>
  <c r="AY450"/>
  <c r="AY449" s="1"/>
  <c r="AY448" s="1"/>
  <c r="AY447" s="1"/>
  <c r="AZ450"/>
  <c r="AY442"/>
  <c r="AY441" s="1"/>
  <c r="AY440" s="1"/>
  <c r="AY439" s="1"/>
  <c r="AY438" s="1"/>
  <c r="AY437" s="1"/>
  <c r="AZ442"/>
  <c r="AY433"/>
  <c r="AZ433"/>
  <c r="AY431"/>
  <c r="AZ431"/>
  <c r="AY429"/>
  <c r="AZ429"/>
  <c r="AY425"/>
  <c r="AY424" s="1"/>
  <c r="AY423" s="1"/>
  <c r="AZ425"/>
  <c r="AY415"/>
  <c r="AZ415"/>
  <c r="AY413"/>
  <c r="AY412" s="1"/>
  <c r="AZ413"/>
  <c r="AY408"/>
  <c r="AZ408"/>
  <c r="AY405"/>
  <c r="AZ405"/>
  <c r="AY402"/>
  <c r="AZ402"/>
  <c r="AY397"/>
  <c r="AY396" s="1"/>
  <c r="AY395" s="1"/>
  <c r="AY394" s="1"/>
  <c r="AZ397"/>
  <c r="AY391"/>
  <c r="AY390" s="1"/>
  <c r="AZ391"/>
  <c r="AY384"/>
  <c r="AY383" s="1"/>
  <c r="AY382" s="1"/>
  <c r="AZ384"/>
  <c r="AZ383" s="1"/>
  <c r="AZ382" s="1"/>
  <c r="AY377"/>
  <c r="AY376" s="1"/>
  <c r="AZ377"/>
  <c r="AY374"/>
  <c r="AY373" s="1"/>
  <c r="AZ374"/>
  <c r="AY371"/>
  <c r="AZ371"/>
  <c r="AY368"/>
  <c r="AY367" s="1"/>
  <c r="AZ368"/>
  <c r="AY364"/>
  <c r="AY363" s="1"/>
  <c r="AY362" s="1"/>
  <c r="AZ364"/>
  <c r="AZ363" s="1"/>
  <c r="AY355"/>
  <c r="AY354" s="1"/>
  <c r="AY353" s="1"/>
  <c r="AY352" s="1"/>
  <c r="AY351" s="1"/>
  <c r="AZ355"/>
  <c r="AZ354" s="1"/>
  <c r="AZ353" s="1"/>
  <c r="AY346"/>
  <c r="AY345" s="1"/>
  <c r="AZ346"/>
  <c r="AY342"/>
  <c r="AZ342"/>
  <c r="AY335"/>
  <c r="AY334" s="1"/>
  <c r="AY333" s="1"/>
  <c r="AY332" s="1"/>
  <c r="AZ335"/>
  <c r="AZ334" s="1"/>
  <c r="AZ333" s="1"/>
  <c r="AY330"/>
  <c r="AY329" s="1"/>
  <c r="AZ330"/>
  <c r="AY326"/>
  <c r="AZ326"/>
  <c r="AY324"/>
  <c r="AZ324"/>
  <c r="AY322"/>
  <c r="AZ322"/>
  <c r="AY314"/>
  <c r="AY313" s="1"/>
  <c r="AZ314"/>
  <c r="AZ313" s="1"/>
  <c r="AY318"/>
  <c r="AY317" s="1"/>
  <c r="AY316" s="1"/>
  <c r="AZ318"/>
  <c r="AZ317" s="1"/>
  <c r="AZ316" s="1"/>
  <c r="AY309"/>
  <c r="AY308" s="1"/>
  <c r="AY307" s="1"/>
  <c r="AY306" s="1"/>
  <c r="AZ309"/>
  <c r="AZ308" s="1"/>
  <c r="AZ307" s="1"/>
  <c r="AZ306" s="1"/>
  <c r="AY304"/>
  <c r="AZ304"/>
  <c r="AZ303" s="1"/>
  <c r="AZ302" s="1"/>
  <c r="AZ301" s="1"/>
  <c r="AY297"/>
  <c r="AY296" s="1"/>
  <c r="AY295" s="1"/>
  <c r="AY294" s="1"/>
  <c r="AY293" s="1"/>
  <c r="AZ297"/>
  <c r="AZ296" s="1"/>
  <c r="AZ295" s="1"/>
  <c r="AZ294" s="1"/>
  <c r="AZ293" s="1"/>
  <c r="AY289"/>
  <c r="AZ289"/>
  <c r="AY287"/>
  <c r="AZ287"/>
  <c r="AY285"/>
  <c r="AZ285"/>
  <c r="AY276"/>
  <c r="AY275" s="1"/>
  <c r="AZ276"/>
  <c r="AZ275" s="1"/>
  <c r="AY273"/>
  <c r="AY272" s="1"/>
  <c r="AZ273"/>
  <c r="AZ272" s="1"/>
  <c r="AY270"/>
  <c r="AZ270"/>
  <c r="AZ269" s="1"/>
  <c r="AY266"/>
  <c r="AY265" s="1"/>
  <c r="AZ266"/>
  <c r="AZ265" s="1"/>
  <c r="AY263"/>
  <c r="AY262" s="1"/>
  <c r="AZ263"/>
  <c r="AZ262" s="1"/>
  <c r="AY257"/>
  <c r="AY256" s="1"/>
  <c r="AZ257"/>
  <c r="AZ256" s="1"/>
  <c r="AY254"/>
  <c r="AY253" s="1"/>
  <c r="AZ254"/>
  <c r="AZ253" s="1"/>
  <c r="AY251"/>
  <c r="AZ251"/>
  <c r="AZ250" s="1"/>
  <c r="AZ249" s="1"/>
  <c r="AY247"/>
  <c r="AY246" s="1"/>
  <c r="AZ247"/>
  <c r="AZ246" s="1"/>
  <c r="AY244"/>
  <c r="AY243" s="1"/>
  <c r="AZ244"/>
  <c r="AZ243" s="1"/>
  <c r="AY241"/>
  <c r="AZ241"/>
  <c r="AZ240" s="1"/>
  <c r="AY220"/>
  <c r="AY219" s="1"/>
  <c r="AY218" s="1"/>
  <c r="AY217" s="1"/>
  <c r="AY216" s="1"/>
  <c r="AZ220"/>
  <c r="AZ219" s="1"/>
  <c r="AZ218" s="1"/>
  <c r="AZ217" s="1"/>
  <c r="AZ216" s="1"/>
  <c r="AY213"/>
  <c r="AY212" s="1"/>
  <c r="AY211" s="1"/>
  <c r="AY210" s="1"/>
  <c r="AY209" s="1"/>
  <c r="AZ213"/>
  <c r="AZ212" s="1"/>
  <c r="AZ211" s="1"/>
  <c r="AZ210" s="1"/>
  <c r="AZ209" s="1"/>
  <c r="AY206"/>
  <c r="AY205" s="1"/>
  <c r="AY204" s="1"/>
  <c r="AY203" s="1"/>
  <c r="AY202" s="1"/>
  <c r="AZ206"/>
  <c r="AZ205" s="1"/>
  <c r="AZ204" s="1"/>
  <c r="AZ203" s="1"/>
  <c r="AZ202" s="1"/>
  <c r="AY199"/>
  <c r="AY198" s="1"/>
  <c r="AY197" s="1"/>
  <c r="AY196" s="1"/>
  <c r="AY195" s="1"/>
  <c r="AZ199"/>
  <c r="AZ198" s="1"/>
  <c r="AZ197" s="1"/>
  <c r="AZ196" s="1"/>
  <c r="AZ195" s="1"/>
  <c r="AY191"/>
  <c r="AY190" s="1"/>
  <c r="AY189" s="1"/>
  <c r="AY188" s="1"/>
  <c r="AZ191"/>
  <c r="AZ190" s="1"/>
  <c r="AZ189" s="1"/>
  <c r="AZ188" s="1"/>
  <c r="AY186"/>
  <c r="AZ186"/>
  <c r="AZ185" s="1"/>
  <c r="AY183"/>
  <c r="AZ183"/>
  <c r="AY181"/>
  <c r="AZ181"/>
  <c r="AY172"/>
  <c r="AZ172"/>
  <c r="AZ171" s="1"/>
  <c r="AZ170" s="1"/>
  <c r="AY167"/>
  <c r="AZ167"/>
  <c r="AY168"/>
  <c r="AZ168"/>
  <c r="AY157"/>
  <c r="AZ157"/>
  <c r="AY144"/>
  <c r="AZ144"/>
  <c r="AY145"/>
  <c r="AZ145"/>
  <c r="AY146"/>
  <c r="AZ146"/>
  <c r="AY147"/>
  <c r="AZ147"/>
  <c r="AY148"/>
  <c r="AZ148"/>
  <c r="AY141"/>
  <c r="AZ141"/>
  <c r="AY139"/>
  <c r="AZ139"/>
  <c r="AY137"/>
  <c r="AZ137"/>
  <c r="AY128"/>
  <c r="AY127" s="1"/>
  <c r="AY126" s="1"/>
  <c r="AY125" s="1"/>
  <c r="AZ128"/>
  <c r="AZ127" s="1"/>
  <c r="AZ126" s="1"/>
  <c r="AZ125" s="1"/>
  <c r="AY119"/>
  <c r="AY118" s="1"/>
  <c r="AY117" s="1"/>
  <c r="AY116" s="1"/>
  <c r="AY115" s="1"/>
  <c r="AZ119"/>
  <c r="AZ118" s="1"/>
  <c r="AZ117" s="1"/>
  <c r="AZ116" s="1"/>
  <c r="AZ115" s="1"/>
  <c r="AY111"/>
  <c r="AY110" s="1"/>
  <c r="AY109" s="1"/>
  <c r="AZ111"/>
  <c r="AZ110" s="1"/>
  <c r="AZ109" s="1"/>
  <c r="AY107"/>
  <c r="AY106" s="1"/>
  <c r="AZ107"/>
  <c r="AZ106" s="1"/>
  <c r="AY104"/>
  <c r="AY103" s="1"/>
  <c r="AZ104"/>
  <c r="AZ103" s="1"/>
  <c r="AY101"/>
  <c r="AY100" s="1"/>
  <c r="AZ101"/>
  <c r="AZ100" s="1"/>
  <c r="AY98"/>
  <c r="AZ98"/>
  <c r="AY96"/>
  <c r="AZ96"/>
  <c r="AY93"/>
  <c r="AY92" s="1"/>
  <c r="AZ93"/>
  <c r="AZ92" s="1"/>
  <c r="AY90"/>
  <c r="AY89" s="1"/>
  <c r="AZ90"/>
  <c r="AY87"/>
  <c r="AY86" s="1"/>
  <c r="AZ87"/>
  <c r="AZ86" s="1"/>
  <c r="AY84"/>
  <c r="AY83" s="1"/>
  <c r="AZ84"/>
  <c r="AZ83" s="1"/>
  <c r="AY80"/>
  <c r="AZ80"/>
  <c r="AY78"/>
  <c r="AZ78"/>
  <c r="AY76"/>
  <c r="AZ76"/>
  <c r="AY74"/>
  <c r="AZ74"/>
  <c r="AY67"/>
  <c r="AY66" s="1"/>
  <c r="AY65" s="1"/>
  <c r="AY64" s="1"/>
  <c r="AY63" s="1"/>
  <c r="AZ67"/>
  <c r="AZ66" s="1"/>
  <c r="AZ65" s="1"/>
  <c r="AZ64" s="1"/>
  <c r="AZ63" s="1"/>
  <c r="AY58"/>
  <c r="AZ58"/>
  <c r="AZ57" s="1"/>
  <c r="AY53"/>
  <c r="AZ53"/>
  <c r="AY51"/>
  <c r="AZ51"/>
  <c r="AY46"/>
  <c r="AY45" s="1"/>
  <c r="AY44" s="1"/>
  <c r="AY43" s="1"/>
  <c r="AY42" s="1"/>
  <c r="AZ46"/>
  <c r="AZ45" s="1"/>
  <c r="AZ44" s="1"/>
  <c r="AZ43" s="1"/>
  <c r="AZ42" s="1"/>
  <c r="AY37"/>
  <c r="AZ37"/>
  <c r="AY35"/>
  <c r="AZ35"/>
  <c r="AY33"/>
  <c r="AZ33"/>
  <c r="AY25"/>
  <c r="AZ25"/>
  <c r="AY23"/>
  <c r="AZ23"/>
  <c r="AY21"/>
  <c r="AZ21"/>
  <c r="AY19"/>
  <c r="AZ19"/>
  <c r="AY16"/>
  <c r="AZ16"/>
  <c r="AZ15" s="1"/>
  <c r="AY13"/>
  <c r="AY12" s="1"/>
  <c r="AZ13"/>
  <c r="AZ12" s="1"/>
  <c r="AZ284" l="1"/>
  <c r="AZ283" s="1"/>
  <c r="AZ282" s="1"/>
  <c r="AZ281" s="1"/>
  <c r="AY1096"/>
  <c r="AY1095" s="1"/>
  <c r="AZ634"/>
  <c r="AY1590"/>
  <c r="AY1589" s="1"/>
  <c r="AY645"/>
  <c r="AY696"/>
  <c r="AY777"/>
  <c r="AZ652"/>
  <c r="AZ743"/>
  <c r="AY930"/>
  <c r="AY1261"/>
  <c r="AZ362"/>
  <c r="AY739"/>
  <c r="AZ859"/>
  <c r="AY1160"/>
  <c r="AY1252"/>
  <c r="AY1484"/>
  <c r="AZ754"/>
  <c r="AZ781"/>
  <c r="AZ904"/>
  <c r="AY1635"/>
  <c r="AY1015"/>
  <c r="AY1248"/>
  <c r="AZ1265"/>
  <c r="AZ1610"/>
  <c r="AZ329"/>
  <c r="AZ341"/>
  <c r="AZ352"/>
  <c r="AZ401"/>
  <c r="AZ407"/>
  <c r="AZ449"/>
  <c r="AZ467"/>
  <c r="AZ493"/>
  <c r="AZ519"/>
  <c r="AZ540"/>
  <c r="AZ547"/>
  <c r="AZ559"/>
  <c r="AZ569"/>
  <c r="AZ576"/>
  <c r="AZ619"/>
  <c r="AY637"/>
  <c r="AY634"/>
  <c r="AY667"/>
  <c r="AZ676"/>
  <c r="AZ675" s="1"/>
  <c r="AY690"/>
  <c r="AZ712"/>
  <c r="AY722"/>
  <c r="AZ730"/>
  <c r="AZ751"/>
  <c r="AZ817"/>
  <c r="AZ826"/>
  <c r="AY849"/>
  <c r="AZ884"/>
  <c r="AY887"/>
  <c r="AY893"/>
  <c r="AY914"/>
  <c r="AY941"/>
  <c r="AY950"/>
  <c r="AY965"/>
  <c r="AZ1010"/>
  <c r="AZ1022"/>
  <c r="AY1078"/>
  <c r="AY1085"/>
  <c r="AZ1106"/>
  <c r="AY1126"/>
  <c r="AZ1146"/>
  <c r="AZ1151"/>
  <c r="AY1156"/>
  <c r="AZ1195"/>
  <c r="AZ1200"/>
  <c r="AY1234"/>
  <c r="AZ1276"/>
  <c r="AY1283"/>
  <c r="AY1290"/>
  <c r="AY1306"/>
  <c r="AY1324"/>
  <c r="AZ1349"/>
  <c r="AZ1359"/>
  <c r="AZ1371"/>
  <c r="AZ1398"/>
  <c r="AY1410"/>
  <c r="AZ1431"/>
  <c r="AY1434"/>
  <c r="AY1440"/>
  <c r="AZ1446"/>
  <c r="AY1462"/>
  <c r="AZ1469"/>
  <c r="AZ1485"/>
  <c r="AY1510"/>
  <c r="AY1531"/>
  <c r="AZ1574"/>
  <c r="AZ1581"/>
  <c r="AZ1621"/>
  <c r="AZ1624"/>
  <c r="AZ1627"/>
  <c r="AZ32"/>
  <c r="AZ31" s="1"/>
  <c r="AZ30" s="1"/>
  <c r="AZ29" s="1"/>
  <c r="AY269"/>
  <c r="AY268" s="1"/>
  <c r="AY344"/>
  <c r="AZ370"/>
  <c r="AZ376"/>
  <c r="AZ390"/>
  <c r="AY510"/>
  <c r="AZ530"/>
  <c r="AZ588"/>
  <c r="AY623"/>
  <c r="AZ637"/>
  <c r="AY653"/>
  <c r="AY672"/>
  <c r="AY680"/>
  <c r="AZ690"/>
  <c r="AZ700"/>
  <c r="AY716"/>
  <c r="AY727"/>
  <c r="AZ788"/>
  <c r="AZ800"/>
  <c r="AY804"/>
  <c r="AY820"/>
  <c r="AY833"/>
  <c r="AY840"/>
  <c r="AZ849"/>
  <c r="AZ887"/>
  <c r="AZ893"/>
  <c r="AY917"/>
  <c r="AZ941"/>
  <c r="AZ950"/>
  <c r="AZ968"/>
  <c r="AZ971"/>
  <c r="AZ974"/>
  <c r="AY986"/>
  <c r="AY1006"/>
  <c r="AY1047"/>
  <c r="AY1054"/>
  <c r="AY1058"/>
  <c r="AY1066"/>
  <c r="AZ1078"/>
  <c r="AZ1086"/>
  <c r="AZ1113"/>
  <c r="AY1117"/>
  <c r="AY1120"/>
  <c r="AZ1126"/>
  <c r="AZ1156"/>
  <c r="AY1168"/>
  <c r="AY1173"/>
  <c r="AY1183"/>
  <c r="AY1189"/>
  <c r="AY1223"/>
  <c r="AY1241"/>
  <c r="AY1271"/>
  <c r="AZ1283"/>
  <c r="AZ1290"/>
  <c r="AZ1324"/>
  <c r="AY1339"/>
  <c r="AY1352"/>
  <c r="AZ1383"/>
  <c r="AZ1386"/>
  <c r="AZ1389"/>
  <c r="AZ1392"/>
  <c r="AZ1407"/>
  <c r="AZ1410"/>
  <c r="AZ1422"/>
  <c r="AZ1425"/>
  <c r="AZ1437"/>
  <c r="AZ1440"/>
  <c r="AY1453"/>
  <c r="AZ1462"/>
  <c r="AY1478"/>
  <c r="AZ1490"/>
  <c r="AZ1495"/>
  <c r="AZ1510"/>
  <c r="AY1534"/>
  <c r="AY1548"/>
  <c r="AY1555"/>
  <c r="AY1615"/>
  <c r="AZ1618"/>
  <c r="AZ332"/>
  <c r="AZ345"/>
  <c r="AZ396"/>
  <c r="AZ404"/>
  <c r="AZ424"/>
  <c r="AZ441"/>
  <c r="AZ462"/>
  <c r="AZ481"/>
  <c r="AZ510"/>
  <c r="AZ523"/>
  <c r="AZ551"/>
  <c r="AZ566"/>
  <c r="AZ573"/>
  <c r="AZ580"/>
  <c r="AZ599"/>
  <c r="AZ623"/>
  <c r="AY662"/>
  <c r="AZ672"/>
  <c r="AY685"/>
  <c r="AY719"/>
  <c r="AZ727"/>
  <c r="AZ740"/>
  <c r="AY744"/>
  <c r="AZ778"/>
  <c r="AY782"/>
  <c r="AY785"/>
  <c r="AZ808"/>
  <c r="AY823"/>
  <c r="AZ833"/>
  <c r="AZ836"/>
  <c r="AY856"/>
  <c r="AY860"/>
  <c r="AY883"/>
  <c r="AY890"/>
  <c r="AY904"/>
  <c r="AY911"/>
  <c r="AY924"/>
  <c r="AY947"/>
  <c r="AY953"/>
  <c r="AZ1006"/>
  <c r="AZ1016"/>
  <c r="AY1019"/>
  <c r="AZ1038"/>
  <c r="AZ1047"/>
  <c r="AZ1054"/>
  <c r="AZ1061"/>
  <c r="AZ1065"/>
  <c r="AY1064"/>
  <c r="AY1105"/>
  <c r="AY1123"/>
  <c r="AY1129"/>
  <c r="AZ1168"/>
  <c r="AZ1173"/>
  <c r="AZ1178"/>
  <c r="AZ1183"/>
  <c r="AY1218"/>
  <c r="AZ1223"/>
  <c r="AZ1241"/>
  <c r="AY1266"/>
  <c r="AZ1271"/>
  <c r="AY1293"/>
  <c r="AZ1301"/>
  <c r="AZ1306"/>
  <c r="AZ1305" s="1"/>
  <c r="AZ1315"/>
  <c r="AY1318"/>
  <c r="AZ1352"/>
  <c r="AY1401"/>
  <c r="AZ1404"/>
  <c r="AZ1413"/>
  <c r="AZ1416"/>
  <c r="AZ1419"/>
  <c r="AZ1434"/>
  <c r="AZ1478"/>
  <c r="AY1489"/>
  <c r="AZ1555"/>
  <c r="AY1597"/>
  <c r="AY1604"/>
  <c r="AY1611"/>
  <c r="AZ1615"/>
  <c r="AY1641"/>
  <c r="AY1380"/>
  <c r="AZ1395"/>
  <c r="AZ1428"/>
  <c r="AZ1443"/>
  <c r="AZ367"/>
  <c r="AZ373"/>
  <c r="AY389"/>
  <c r="AY401"/>
  <c r="AY407"/>
  <c r="AY493"/>
  <c r="AY547"/>
  <c r="AY559"/>
  <c r="AZ592"/>
  <c r="AY619"/>
  <c r="AY640"/>
  <c r="AZ646"/>
  <c r="AZ662"/>
  <c r="AY676"/>
  <c r="AZ685"/>
  <c r="AZ697"/>
  <c r="AY701"/>
  <c r="AY705"/>
  <c r="AZ709"/>
  <c r="AY712"/>
  <c r="AZ719"/>
  <c r="AY730"/>
  <c r="AZ748"/>
  <c r="AZ747" s="1"/>
  <c r="AY751"/>
  <c r="AY747" s="1"/>
  <c r="AZ785"/>
  <c r="AY799"/>
  <c r="AY817"/>
  <c r="AY826"/>
  <c r="AZ856"/>
  <c r="AZ890"/>
  <c r="AZ911"/>
  <c r="AZ924"/>
  <c r="AZ931"/>
  <c r="AY934"/>
  <c r="AY929" s="1"/>
  <c r="AZ947"/>
  <c r="AY962"/>
  <c r="AZ980"/>
  <c r="AZ987"/>
  <c r="AY994"/>
  <c r="AZ997"/>
  <c r="AZ993" s="1"/>
  <c r="AY1010"/>
  <c r="AY1022"/>
  <c r="AY1112"/>
  <c r="AZ1123"/>
  <c r="AY1146"/>
  <c r="AY1151"/>
  <c r="AZ1161"/>
  <c r="AZ1190"/>
  <c r="AY1195"/>
  <c r="AY1200"/>
  <c r="AZ1218"/>
  <c r="AZ1253"/>
  <c r="AZ1249"/>
  <c r="BB1250"/>
  <c r="AZ1262"/>
  <c r="AY1276"/>
  <c r="AY1302"/>
  <c r="AY1321"/>
  <c r="AZ1340"/>
  <c r="AY1349"/>
  <c r="AZ1368"/>
  <c r="AY1431"/>
  <c r="AY1446"/>
  <c r="AZ1466"/>
  <c r="AY1469"/>
  <c r="AZ1518"/>
  <c r="AY1526"/>
  <c r="AZ1531"/>
  <c r="AY1541"/>
  <c r="AZ1567"/>
  <c r="AZ1562" s="1"/>
  <c r="AY1574"/>
  <c r="AY1581"/>
  <c r="AZ1597"/>
  <c r="AZ1604"/>
  <c r="AY1618"/>
  <c r="AY1624"/>
  <c r="AY1614" s="1"/>
  <c r="AZ1636"/>
  <c r="AZ1641"/>
  <c r="AZ50"/>
  <c r="AY485"/>
  <c r="AY484" s="1"/>
  <c r="AZ595"/>
  <c r="AZ667"/>
  <c r="AZ722"/>
  <c r="AY755"/>
  <c r="AZ804"/>
  <c r="AZ840"/>
  <c r="AY863"/>
  <c r="AZ914"/>
  <c r="AY1038"/>
  <c r="AZ1058"/>
  <c r="AZ1057" s="1"/>
  <c r="AY1061"/>
  <c r="AZ1066"/>
  <c r="AZ1117"/>
  <c r="AY1178"/>
  <c r="AY1311"/>
  <c r="AY1377"/>
  <c r="AZ1380"/>
  <c r="AY1404"/>
  <c r="AY1413"/>
  <c r="AY1416"/>
  <c r="AY1419"/>
  <c r="AZ1453"/>
  <c r="AY428"/>
  <c r="AY427" s="1"/>
  <c r="AY404"/>
  <c r="AY370"/>
  <c r="AY366" s="1"/>
  <c r="AY341"/>
  <c r="AY303"/>
  <c r="AY302" s="1"/>
  <c r="AY301" s="1"/>
  <c r="AY250"/>
  <c r="AY240"/>
  <c r="AY185"/>
  <c r="AY171"/>
  <c r="AY95"/>
  <c r="AY82" s="1"/>
  <c r="AZ89"/>
  <c r="AY73"/>
  <c r="AY57"/>
  <c r="AY15"/>
  <c r="AZ1590"/>
  <c r="AZ1548"/>
  <c r="AZ1541"/>
  <c r="AZ1534"/>
  <c r="AZ1526"/>
  <c r="AY1521"/>
  <c r="AZ1521"/>
  <c r="AZ1503"/>
  <c r="AY1503"/>
  <c r="AY1495"/>
  <c r="AZ1465"/>
  <c r="AY1359"/>
  <c r="AZ1234"/>
  <c r="AZ1205"/>
  <c r="AY1205"/>
  <c r="AZ1096"/>
  <c r="AZ1085"/>
  <c r="AY1087"/>
  <c r="AZ1087"/>
  <c r="AY1086"/>
  <c r="AY961"/>
  <c r="AY868"/>
  <c r="AZ868"/>
  <c r="AY832"/>
  <c r="AY808"/>
  <c r="AZ180"/>
  <c r="AZ179" s="1"/>
  <c r="AZ178" s="1"/>
  <c r="AZ177" s="1"/>
  <c r="AZ472"/>
  <c r="AZ412"/>
  <c r="AZ633"/>
  <c r="AZ485"/>
  <c r="AY584"/>
  <c r="AZ565"/>
  <c r="AY565"/>
  <c r="AY517"/>
  <c r="AY479"/>
  <c r="AY472"/>
  <c r="AY445"/>
  <c r="AY446"/>
  <c r="AZ428"/>
  <c r="AY422"/>
  <c r="AY400"/>
  <c r="AZ321"/>
  <c r="AY321"/>
  <c r="AY312"/>
  <c r="AZ312"/>
  <c r="AY284"/>
  <c r="AZ268"/>
  <c r="AY261"/>
  <c r="AZ261"/>
  <c r="AZ239"/>
  <c r="AY180"/>
  <c r="AZ166"/>
  <c r="AZ136"/>
  <c r="AZ135" s="1"/>
  <c r="AY136"/>
  <c r="AY114"/>
  <c r="AZ114"/>
  <c r="AZ95"/>
  <c r="AZ73"/>
  <c r="AZ72" s="1"/>
  <c r="AZ49"/>
  <c r="AZ48" s="1"/>
  <c r="AZ41" s="1"/>
  <c r="AY50"/>
  <c r="AY32"/>
  <c r="AZ18"/>
  <c r="AZ11" s="1"/>
  <c r="AZ10" s="1"/>
  <c r="AZ9" s="1"/>
  <c r="AY18"/>
  <c r="AY1465" l="1"/>
  <c r="AY859"/>
  <c r="AY882"/>
  <c r="AY881" s="1"/>
  <c r="AZ832"/>
  <c r="AY1057"/>
  <c r="AZ1367"/>
  <c r="AZ1366" s="1"/>
  <c r="AZ584"/>
  <c r="AZ961"/>
  <c r="AZ960" s="1"/>
  <c r="AY1314"/>
  <c r="AY675"/>
  <c r="AZ366"/>
  <c r="AZ361" s="1"/>
  <c r="AZ360" s="1"/>
  <c r="AZ1314"/>
  <c r="AZ903"/>
  <c r="AZ1614"/>
  <c r="AZ1609" s="1"/>
  <c r="AY903"/>
  <c r="AY902" s="1"/>
  <c r="AY633"/>
  <c r="AZ400"/>
  <c r="AZ399" s="1"/>
  <c r="AY1588"/>
  <c r="AY1367"/>
  <c r="AY1366" s="1"/>
  <c r="AZ1300"/>
  <c r="AZ1299" s="1"/>
  <c r="AZ708"/>
  <c r="AZ1517"/>
  <c r="AY708"/>
  <c r="AZ471"/>
  <c r="AY1502"/>
  <c r="AZ320"/>
  <c r="AZ902"/>
  <c r="AZ1084"/>
  <c r="AZ1204"/>
  <c r="AY1494"/>
  <c r="AZ427"/>
  <c r="AY632"/>
  <c r="AZ632"/>
  <c r="AY807"/>
  <c r="AZ867"/>
  <c r="AZ992"/>
  <c r="AY1204"/>
  <c r="AY1358"/>
  <c r="AZ1589"/>
  <c r="AZ1095"/>
  <c r="AZ1502"/>
  <c r="AY1517"/>
  <c r="AZ484"/>
  <c r="AY928"/>
  <c r="AY960"/>
  <c r="AY867"/>
  <c r="AZ839"/>
  <c r="AZ803"/>
  <c r="AZ1640"/>
  <c r="AZ1603"/>
  <c r="AY1580"/>
  <c r="AY1348"/>
  <c r="AY1275"/>
  <c r="AZ1248"/>
  <c r="BB1249"/>
  <c r="AY1194"/>
  <c r="AZ1160"/>
  <c r="AY1145"/>
  <c r="AY1009"/>
  <c r="AY993"/>
  <c r="AZ930"/>
  <c r="AZ855"/>
  <c r="AY700"/>
  <c r="AZ684"/>
  <c r="AZ661"/>
  <c r="AY546"/>
  <c r="AY388"/>
  <c r="AZ1489"/>
  <c r="AZ1461"/>
  <c r="AZ1282"/>
  <c r="AY1240"/>
  <c r="AY1188"/>
  <c r="AY1172"/>
  <c r="AZ1155"/>
  <c r="AZ1112"/>
  <c r="AZ1077"/>
  <c r="AY1046"/>
  <c r="AY985"/>
  <c r="AY839"/>
  <c r="AZ799"/>
  <c r="AY726"/>
  <c r="AY652"/>
  <c r="AZ389"/>
  <c r="AZ1580"/>
  <c r="AZ1484"/>
  <c r="AY1461"/>
  <c r="AZ1358"/>
  <c r="AY1289"/>
  <c r="AZ1275"/>
  <c r="AZ1199"/>
  <c r="AY1155"/>
  <c r="AZ1145"/>
  <c r="AZ1105"/>
  <c r="AY1077"/>
  <c r="AZ1009"/>
  <c r="AY848"/>
  <c r="AZ546"/>
  <c r="AZ518"/>
  <c r="AZ466"/>
  <c r="AZ351"/>
  <c r="AY1634"/>
  <c r="AY1483"/>
  <c r="AY1159"/>
  <c r="AY1094"/>
  <c r="AY644"/>
  <c r="AZ1116"/>
  <c r="AY1640"/>
  <c r="AY1610"/>
  <c r="AY1488"/>
  <c r="AZ1270"/>
  <c r="AZ1240"/>
  <c r="AZ1177"/>
  <c r="AZ1167"/>
  <c r="AZ1046"/>
  <c r="AZ1005"/>
  <c r="AZ777"/>
  <c r="AZ739"/>
  <c r="AZ671"/>
  <c r="AZ522"/>
  <c r="AZ480"/>
  <c r="AZ440"/>
  <c r="AZ344"/>
  <c r="AY1247"/>
  <c r="AY754"/>
  <c r="AZ1635"/>
  <c r="AY1573"/>
  <c r="AZ1339"/>
  <c r="AY1301"/>
  <c r="AZ1261"/>
  <c r="AZ1252"/>
  <c r="AY1199"/>
  <c r="AZ1189"/>
  <c r="AY1150"/>
  <c r="AZ986"/>
  <c r="AZ923"/>
  <c r="AY704"/>
  <c r="AZ696"/>
  <c r="AZ645"/>
  <c r="AY558"/>
  <c r="AY1554"/>
  <c r="AZ1494"/>
  <c r="AY1452"/>
  <c r="AY1338"/>
  <c r="AZ1289"/>
  <c r="AY1270"/>
  <c r="AY1222"/>
  <c r="AY1182"/>
  <c r="AY1167"/>
  <c r="AY1116"/>
  <c r="AY1053"/>
  <c r="AY1005"/>
  <c r="AZ940"/>
  <c r="AZ848"/>
  <c r="AY803"/>
  <c r="AZ689"/>
  <c r="AY671"/>
  <c r="AY509"/>
  <c r="AZ1573"/>
  <c r="AZ1348"/>
  <c r="AY1305"/>
  <c r="AY1282"/>
  <c r="AZ1194"/>
  <c r="AZ1150"/>
  <c r="AY1084"/>
  <c r="AY940"/>
  <c r="AZ883"/>
  <c r="AY689"/>
  <c r="AY666"/>
  <c r="AZ558"/>
  <c r="AZ539"/>
  <c r="AZ448"/>
  <c r="AZ340"/>
  <c r="AY1251"/>
  <c r="AZ651"/>
  <c r="AZ1452"/>
  <c r="AY1177"/>
  <c r="AY1037"/>
  <c r="AZ666"/>
  <c r="AY1603"/>
  <c r="AZ1554"/>
  <c r="AY1265"/>
  <c r="AZ1222"/>
  <c r="AZ1182"/>
  <c r="AZ1172"/>
  <c r="AY1104"/>
  <c r="AZ1064"/>
  <c r="AZ1053"/>
  <c r="AZ1037"/>
  <c r="AZ1015"/>
  <c r="AY923"/>
  <c r="AY855"/>
  <c r="AZ807"/>
  <c r="AY781"/>
  <c r="AY743"/>
  <c r="AZ726"/>
  <c r="AY684"/>
  <c r="AY661"/>
  <c r="AZ550"/>
  <c r="AZ509"/>
  <c r="AZ461"/>
  <c r="AZ423"/>
  <c r="AZ395"/>
  <c r="AY564"/>
  <c r="AY516"/>
  <c r="AY471"/>
  <c r="AY399"/>
  <c r="AY361"/>
  <c r="AY340"/>
  <c r="AY320"/>
  <c r="AY283"/>
  <c r="AY249"/>
  <c r="AY179"/>
  <c r="AZ165"/>
  <c r="AY170"/>
  <c r="AY134"/>
  <c r="AZ82"/>
  <c r="AY72"/>
  <c r="AY49"/>
  <c r="AY31"/>
  <c r="AY11"/>
  <c r="AY260"/>
  <c r="AZ134"/>
  <c r="AZ133" s="1"/>
  <c r="AZ564"/>
  <c r="AZ260"/>
  <c r="AY135"/>
  <c r="AZ7"/>
  <c r="AY563" l="1"/>
  <c r="AZ460"/>
  <c r="AZ1036"/>
  <c r="AY1176"/>
  <c r="AZ508"/>
  <c r="AZ725"/>
  <c r="AY776"/>
  <c r="AY775" s="1"/>
  <c r="AY1103"/>
  <c r="AY1260"/>
  <c r="AY1602"/>
  <c r="AY1036"/>
  <c r="AZ650"/>
  <c r="AZ339"/>
  <c r="AZ538"/>
  <c r="AZ882"/>
  <c r="AY1082"/>
  <c r="AZ1193"/>
  <c r="AZ1572"/>
  <c r="AY798"/>
  <c r="AZ939"/>
  <c r="AY1052"/>
  <c r="AY1166"/>
  <c r="AZ1288"/>
  <c r="AY1451"/>
  <c r="AY1553"/>
  <c r="AZ644"/>
  <c r="AZ563" s="1"/>
  <c r="AZ985"/>
  <c r="AZ1188"/>
  <c r="AZ1251"/>
  <c r="AY1300"/>
  <c r="AY1572"/>
  <c r="AZ465"/>
  <c r="AZ545"/>
  <c r="AZ1104"/>
  <c r="AY1154"/>
  <c r="AZ1274"/>
  <c r="AZ1357"/>
  <c r="AZ1483"/>
  <c r="AZ388"/>
  <c r="AY725"/>
  <c r="AY1045"/>
  <c r="AZ1111"/>
  <c r="AY1171"/>
  <c r="AY1239"/>
  <c r="AY695"/>
  <c r="AZ929"/>
  <c r="AZ1159"/>
  <c r="AZ1247"/>
  <c r="BB1248"/>
  <c r="AY1347"/>
  <c r="AY1579"/>
  <c r="AZ1639"/>
  <c r="AY866"/>
  <c r="AY959"/>
  <c r="AZ959"/>
  <c r="AY831"/>
  <c r="AZ1460"/>
  <c r="AY922"/>
  <c r="AZ1553"/>
  <c r="AY1246"/>
  <c r="AZ439"/>
  <c r="AZ1004"/>
  <c r="AZ1166"/>
  <c r="AZ1239"/>
  <c r="AY1639"/>
  <c r="AZ1588"/>
  <c r="AY1357"/>
  <c r="AZ991"/>
  <c r="AZ866"/>
  <c r="AZ422"/>
  <c r="AZ1203"/>
  <c r="AZ311"/>
  <c r="AZ470"/>
  <c r="AZ738"/>
  <c r="AZ1052"/>
  <c r="AZ1171"/>
  <c r="AZ447"/>
  <c r="AZ557"/>
  <c r="AY688"/>
  <c r="AY939"/>
  <c r="AZ1149"/>
  <c r="AY1281"/>
  <c r="AZ1347"/>
  <c r="AY508"/>
  <c r="AZ688"/>
  <c r="AZ847"/>
  <c r="AY1004"/>
  <c r="AY1111"/>
  <c r="AY1181"/>
  <c r="AY1269"/>
  <c r="AY557"/>
  <c r="AZ922"/>
  <c r="AY1149"/>
  <c r="AY1198"/>
  <c r="AZ1260"/>
  <c r="AZ1338"/>
  <c r="AZ1634"/>
  <c r="AY1093"/>
  <c r="AZ517"/>
  <c r="AY847"/>
  <c r="AY1076"/>
  <c r="AZ1144"/>
  <c r="AZ1198"/>
  <c r="AY1288"/>
  <c r="AZ1579"/>
  <c r="AY651"/>
  <c r="AZ798"/>
  <c r="AY984"/>
  <c r="AZ1076"/>
  <c r="AZ1154"/>
  <c r="AZ1281"/>
  <c r="AZ1488"/>
  <c r="AY545"/>
  <c r="AZ854"/>
  <c r="AY992"/>
  <c r="AY1144"/>
  <c r="AY1193"/>
  <c r="AY1274"/>
  <c r="AZ1602"/>
  <c r="AZ1365"/>
  <c r="AZ479"/>
  <c r="AZ1094"/>
  <c r="AY360"/>
  <c r="AZ695"/>
  <c r="AY854"/>
  <c r="AZ394"/>
  <c r="AY738"/>
  <c r="AZ1181"/>
  <c r="AZ1451"/>
  <c r="AZ776"/>
  <c r="AZ775" s="1"/>
  <c r="AZ1045"/>
  <c r="AZ1176"/>
  <c r="AZ1269"/>
  <c r="AZ1608"/>
  <c r="AY1203"/>
  <c r="AY1365"/>
  <c r="AZ1082"/>
  <c r="AY1609"/>
  <c r="AY1460"/>
  <c r="AZ660"/>
  <c r="AZ831"/>
  <c r="AY660"/>
  <c r="AY470"/>
  <c r="AZ359"/>
  <c r="AY393"/>
  <c r="AY359"/>
  <c r="AY339"/>
  <c r="AY311"/>
  <c r="AY282"/>
  <c r="AY239"/>
  <c r="AY178"/>
  <c r="AY166"/>
  <c r="AY133"/>
  <c r="AZ71"/>
  <c r="AY71"/>
  <c r="AY48"/>
  <c r="AY30"/>
  <c r="AY10"/>
  <c r="AT560"/>
  <c r="AT559" s="1"/>
  <c r="AT558" s="1"/>
  <c r="AT557" s="1"/>
  <c r="AU560"/>
  <c r="AU559" s="1"/>
  <c r="AU558" s="1"/>
  <c r="AU557" s="1"/>
  <c r="AV560"/>
  <c r="AV559" s="1"/>
  <c r="AV558" s="1"/>
  <c r="AV557" s="1"/>
  <c r="AS560"/>
  <c r="AS559" s="1"/>
  <c r="AS558" s="1"/>
  <c r="AS557" s="1"/>
  <c r="AX561"/>
  <c r="AW561"/>
  <c r="B559"/>
  <c r="B560" s="1"/>
  <c r="B561" s="1"/>
  <c r="AY659" l="1"/>
  <c r="AZ694"/>
  <c r="AZ1280"/>
  <c r="AZ659"/>
  <c r="AZ797"/>
  <c r="AZ516"/>
  <c r="AZ514" s="1"/>
  <c r="AZ737"/>
  <c r="AZ830"/>
  <c r="AY1608"/>
  <c r="AY737"/>
  <c r="AY853"/>
  <c r="AZ853"/>
  <c r="AY1287"/>
  <c r="AY1110"/>
  <c r="AY938"/>
  <c r="AZ1003"/>
  <c r="AZ1633"/>
  <c r="AZ1356"/>
  <c r="AY1571"/>
  <c r="AZ984"/>
  <c r="AY1493"/>
  <c r="AZ1287"/>
  <c r="AY1165"/>
  <c r="AZ1571"/>
  <c r="AY1587"/>
  <c r="AZ459"/>
  <c r="AZ446"/>
  <c r="AZ445"/>
  <c r="AY1356"/>
  <c r="AY1633"/>
  <c r="AZ1165"/>
  <c r="AZ438"/>
  <c r="AZ1493"/>
  <c r="AZ1459"/>
  <c r="AY1337"/>
  <c r="AY694"/>
  <c r="AZ544"/>
  <c r="AZ938"/>
  <c r="AX560"/>
  <c r="AY991"/>
  <c r="AZ1075"/>
  <c r="AY1075"/>
  <c r="AY544"/>
  <c r="AY1003"/>
  <c r="AZ1051"/>
  <c r="AY1578"/>
  <c r="AZ1246"/>
  <c r="BB1247"/>
  <c r="AZ1103"/>
  <c r="AY1450"/>
  <c r="AZ478"/>
  <c r="AZ1578"/>
  <c r="AW560"/>
  <c r="BA561"/>
  <c r="AY1459"/>
  <c r="AZ1450"/>
  <c r="AZ1093"/>
  <c r="AY1143"/>
  <c r="AY650"/>
  <c r="AZ1143"/>
  <c r="AY846"/>
  <c r="AZ1337"/>
  <c r="AZ921"/>
  <c r="AZ846"/>
  <c r="AY478"/>
  <c r="AY1280"/>
  <c r="AZ300"/>
  <c r="AZ393"/>
  <c r="AZ1587"/>
  <c r="AY1245"/>
  <c r="AY921"/>
  <c r="AY830"/>
  <c r="AZ928"/>
  <c r="AZ1110"/>
  <c r="AY1299"/>
  <c r="AY1051"/>
  <c r="AY797"/>
  <c r="AZ881"/>
  <c r="AZ338"/>
  <c r="AY459"/>
  <c r="AY387"/>
  <c r="AY349" s="1"/>
  <c r="AY338"/>
  <c r="AY300"/>
  <c r="AY281"/>
  <c r="AY177"/>
  <c r="AY165"/>
  <c r="AZ70"/>
  <c r="AY70"/>
  <c r="AY41"/>
  <c r="AY29"/>
  <c r="AY9"/>
  <c r="AS916"/>
  <c r="AZ387" l="1"/>
  <c r="AZ1297"/>
  <c r="AY514"/>
  <c r="AX559"/>
  <c r="AY1297"/>
  <c r="AZ1585"/>
  <c r="AZ279"/>
  <c r="AZ437"/>
  <c r="AY1585"/>
  <c r="AY1482"/>
  <c r="AZ1631"/>
  <c r="AZ844"/>
  <c r="AY957"/>
  <c r="BB1246"/>
  <c r="AZ1245"/>
  <c r="AZ657"/>
  <c r="AY844"/>
  <c r="AW559"/>
  <c r="BA560"/>
  <c r="AZ457"/>
  <c r="AZ957"/>
  <c r="AY1001"/>
  <c r="AY1631"/>
  <c r="AY657"/>
  <c r="AZ1482"/>
  <c r="AZ1001"/>
  <c r="AY457"/>
  <c r="AY279"/>
  <c r="AZ61"/>
  <c r="AY61"/>
  <c r="AY7"/>
  <c r="AX872"/>
  <c r="AW872"/>
  <c r="AT871"/>
  <c r="AU871"/>
  <c r="AV871"/>
  <c r="AS871"/>
  <c r="AW558" l="1"/>
  <c r="BA559"/>
  <c r="AZ1457"/>
  <c r="AZ349"/>
  <c r="AX871"/>
  <c r="AW871"/>
  <c r="BA871" s="1"/>
  <c r="BA872"/>
  <c r="AY1457"/>
  <c r="AX558"/>
  <c r="AS1308"/>
  <c r="AT129"/>
  <c r="AS665"/>
  <c r="AW557" l="1"/>
  <c r="BA557" s="1"/>
  <c r="BA558"/>
  <c r="AX557"/>
  <c r="AX613"/>
  <c r="BB613" s="1"/>
  <c r="AW613"/>
  <c r="BA613" s="1"/>
  <c r="AX612"/>
  <c r="BB612" s="1"/>
  <c r="AW612"/>
  <c r="BA612" s="1"/>
  <c r="AT611"/>
  <c r="AT610" s="1"/>
  <c r="AU611"/>
  <c r="AU610" s="1"/>
  <c r="AV611"/>
  <c r="AV610" s="1"/>
  <c r="AS611"/>
  <c r="AS610" s="1"/>
  <c r="AW611" l="1"/>
  <c r="AX611"/>
  <c r="AW610" l="1"/>
  <c r="BA610" s="1"/>
  <c r="BA611"/>
  <c r="AX610"/>
  <c r="BB610" s="1"/>
  <c r="BB611"/>
  <c r="AX787"/>
  <c r="AW787"/>
  <c r="AT786"/>
  <c r="AT785" s="1"/>
  <c r="AU786"/>
  <c r="AU785" s="1"/>
  <c r="AV786"/>
  <c r="AV785" s="1"/>
  <c r="AS786"/>
  <c r="AS785" s="1"/>
  <c r="AX786" l="1"/>
  <c r="BB787"/>
  <c r="AW786"/>
  <c r="BA787"/>
  <c r="AX790"/>
  <c r="AW790"/>
  <c r="AT789"/>
  <c r="AT788" s="1"/>
  <c r="AU789"/>
  <c r="AU788" s="1"/>
  <c r="AV789"/>
  <c r="AV788" s="1"/>
  <c r="AS789"/>
  <c r="AS788" s="1"/>
  <c r="AV687"/>
  <c r="AW687" s="1"/>
  <c r="AT686"/>
  <c r="AT685" s="1"/>
  <c r="AT684" s="1"/>
  <c r="AU686"/>
  <c r="AU685" s="1"/>
  <c r="AU684" s="1"/>
  <c r="AS686"/>
  <c r="AS685" s="1"/>
  <c r="AS684" s="1"/>
  <c r="AX789" l="1"/>
  <c r="AX785"/>
  <c r="BB785" s="1"/>
  <c r="BB786"/>
  <c r="AW789"/>
  <c r="BA790"/>
  <c r="AW785"/>
  <c r="BA785" s="1"/>
  <c r="BA786"/>
  <c r="AW686"/>
  <c r="BA687"/>
  <c r="AX687"/>
  <c r="AV686"/>
  <c r="AV685" s="1"/>
  <c r="AV684" s="1"/>
  <c r="AW685" l="1"/>
  <c r="BA686"/>
  <c r="AW788"/>
  <c r="BA788" s="1"/>
  <c r="BA789"/>
  <c r="AX788"/>
  <c r="AX686"/>
  <c r="BB687"/>
  <c r="AT1350"/>
  <c r="AT1349" s="1"/>
  <c r="AT1348" s="1"/>
  <c r="AU1350"/>
  <c r="AU1349" s="1"/>
  <c r="AU1348" s="1"/>
  <c r="AV1350"/>
  <c r="AV1349" s="1"/>
  <c r="AV1348" s="1"/>
  <c r="AS1350"/>
  <c r="AS1349" s="1"/>
  <c r="AS1348" s="1"/>
  <c r="AW684" l="1"/>
  <c r="BA684" s="1"/>
  <c r="BA685"/>
  <c r="AX685"/>
  <c r="BB686"/>
  <c r="AX1351"/>
  <c r="AW1351"/>
  <c r="AX1354"/>
  <c r="AW1354"/>
  <c r="AT1353"/>
  <c r="AT1352" s="1"/>
  <c r="AT1347" s="1"/>
  <c r="AU1353"/>
  <c r="AU1352" s="1"/>
  <c r="AU1347" s="1"/>
  <c r="AV1353"/>
  <c r="AV1352" s="1"/>
  <c r="AV1347" s="1"/>
  <c r="AS1353"/>
  <c r="AS1352" s="1"/>
  <c r="AS1347" s="1"/>
  <c r="AX1350" l="1"/>
  <c r="AW1350"/>
  <c r="BA1351"/>
  <c r="AX1353"/>
  <c r="BB1354"/>
  <c r="AX684"/>
  <c r="BB684" s="1"/>
  <c r="BB685"/>
  <c r="AW1353"/>
  <c r="BA1354"/>
  <c r="AU346"/>
  <c r="AU345" s="1"/>
  <c r="AU344" s="1"/>
  <c r="AV346"/>
  <c r="AV345" s="1"/>
  <c r="AV344" s="1"/>
  <c r="AT346"/>
  <c r="AT345" s="1"/>
  <c r="AT344" s="1"/>
  <c r="B344"/>
  <c r="B345" s="1"/>
  <c r="B346" s="1"/>
  <c r="AW1352" l="1"/>
  <c r="BA1352" s="1"/>
  <c r="BA1353"/>
  <c r="AX1352"/>
  <c r="BB1352" s="1"/>
  <c r="BB1353"/>
  <c r="AX1349"/>
  <c r="AW1349"/>
  <c r="BA1350"/>
  <c r="AX347"/>
  <c r="AW347"/>
  <c r="AS345"/>
  <c r="AS344" s="1"/>
  <c r="AV97"/>
  <c r="AX99"/>
  <c r="AW99"/>
  <c r="BA99" s="1"/>
  <c r="AT98"/>
  <c r="AU98"/>
  <c r="AV98"/>
  <c r="AW98"/>
  <c r="BA98" s="1"/>
  <c r="AS98"/>
  <c r="AX1474"/>
  <c r="AW1474"/>
  <c r="BA1474" s="1"/>
  <c r="AT1473"/>
  <c r="AT1472" s="1"/>
  <c r="AU1473"/>
  <c r="AU1472" s="1"/>
  <c r="AV1473"/>
  <c r="AV1472" s="1"/>
  <c r="AW1473"/>
  <c r="AS1473"/>
  <c r="AS1472" s="1"/>
  <c r="AT511"/>
  <c r="AT510" s="1"/>
  <c r="AT509" s="1"/>
  <c r="AT508" s="1"/>
  <c r="AU511"/>
  <c r="AU510" s="1"/>
  <c r="AU509" s="1"/>
  <c r="AU508" s="1"/>
  <c r="AV511"/>
  <c r="AV510" s="1"/>
  <c r="AV509" s="1"/>
  <c r="AV508" s="1"/>
  <c r="AS511"/>
  <c r="AS510" s="1"/>
  <c r="AS509" s="1"/>
  <c r="AS508" s="1"/>
  <c r="AX512"/>
  <c r="AW512"/>
  <c r="B509"/>
  <c r="B510" s="1"/>
  <c r="B511" s="1"/>
  <c r="B512" s="1"/>
  <c r="AV1642"/>
  <c r="AU1642"/>
  <c r="AT1642"/>
  <c r="AT1641" s="1"/>
  <c r="AT1640" s="1"/>
  <c r="AT1639" s="1"/>
  <c r="AS1642"/>
  <c r="AS1641" s="1"/>
  <c r="AS1640" s="1"/>
  <c r="AS1639" s="1"/>
  <c r="AV1641"/>
  <c r="AV1640" s="1"/>
  <c r="AV1639" s="1"/>
  <c r="AU1641"/>
  <c r="AU1640" s="1"/>
  <c r="AU1639" s="1"/>
  <c r="AV1637"/>
  <c r="AV1636" s="1"/>
  <c r="AV1635" s="1"/>
  <c r="AV1634" s="1"/>
  <c r="AU1637"/>
  <c r="AU1636" s="1"/>
  <c r="AU1635" s="1"/>
  <c r="AU1634" s="1"/>
  <c r="AT1637"/>
  <c r="AT1636" s="1"/>
  <c r="AT1635" s="1"/>
  <c r="AT1634" s="1"/>
  <c r="AS1637"/>
  <c r="AS1636" s="1"/>
  <c r="AS1635" s="1"/>
  <c r="AS1634" s="1"/>
  <c r="AV1628"/>
  <c r="AU1628"/>
  <c r="AU1627" s="1"/>
  <c r="AT1628"/>
  <c r="AT1627" s="1"/>
  <c r="AS1628"/>
  <c r="AS1627" s="1"/>
  <c r="AV1627"/>
  <c r="AV1625"/>
  <c r="AV1624" s="1"/>
  <c r="AU1625"/>
  <c r="AU1624" s="1"/>
  <c r="AT1625"/>
  <c r="AT1624" s="1"/>
  <c r="AS1625"/>
  <c r="AS1624" s="1"/>
  <c r="AV1622"/>
  <c r="AU1622"/>
  <c r="AU1621" s="1"/>
  <c r="AT1622"/>
  <c r="AT1621" s="1"/>
  <c r="AS1622"/>
  <c r="AS1621" s="1"/>
  <c r="AV1621"/>
  <c r="AV1619"/>
  <c r="AV1618" s="1"/>
  <c r="AU1619"/>
  <c r="AU1618" s="1"/>
  <c r="AT1619"/>
  <c r="AT1618" s="1"/>
  <c r="AS1619"/>
  <c r="AS1618" s="1"/>
  <c r="AV1616"/>
  <c r="AU1616"/>
  <c r="AT1616"/>
  <c r="AT1615" s="1"/>
  <c r="AS1616"/>
  <c r="AS1615" s="1"/>
  <c r="AV1615"/>
  <c r="AU1615"/>
  <c r="AV1612"/>
  <c r="AU1612"/>
  <c r="AT1612"/>
  <c r="AT1611" s="1"/>
  <c r="AT1610" s="1"/>
  <c r="AS1612"/>
  <c r="AS1611" s="1"/>
  <c r="AS1610" s="1"/>
  <c r="AV1611"/>
  <c r="AV1610" s="1"/>
  <c r="AU1611"/>
  <c r="AU1610" s="1"/>
  <c r="AV1605"/>
  <c r="AU1605"/>
  <c r="AU1604" s="1"/>
  <c r="AU1603" s="1"/>
  <c r="AU1602" s="1"/>
  <c r="AT1605"/>
  <c r="AT1604" s="1"/>
  <c r="AT1603" s="1"/>
  <c r="AT1602" s="1"/>
  <c r="AS1605"/>
  <c r="AS1604" s="1"/>
  <c r="AS1603" s="1"/>
  <c r="AS1602" s="1"/>
  <c r="AV1604"/>
  <c r="AV1603" s="1"/>
  <c r="AV1602" s="1"/>
  <c r="AV1600"/>
  <c r="AU1600"/>
  <c r="AT1600"/>
  <c r="AS1600"/>
  <c r="AV1598"/>
  <c r="AV1597" s="1"/>
  <c r="AU1598"/>
  <c r="AT1598"/>
  <c r="AT1597" s="1"/>
  <c r="AS1598"/>
  <c r="AS1597" s="1"/>
  <c r="AV1595"/>
  <c r="AU1595"/>
  <c r="AT1595"/>
  <c r="AS1595"/>
  <c r="AV1593"/>
  <c r="AU1593"/>
  <c r="AT1593"/>
  <c r="AS1593"/>
  <c r="AV1591"/>
  <c r="AU1591"/>
  <c r="AT1591"/>
  <c r="AT1590" s="1"/>
  <c r="AT1589" s="1"/>
  <c r="AS1591"/>
  <c r="AS1590" s="1"/>
  <c r="AS1589" s="1"/>
  <c r="AS1588" s="1"/>
  <c r="AV1590"/>
  <c r="AV1589" s="1"/>
  <c r="AV1588" s="1"/>
  <c r="AU1590"/>
  <c r="AU1589" s="1"/>
  <c r="AV1582"/>
  <c r="AV1581" s="1"/>
  <c r="AV1580" s="1"/>
  <c r="AV1579" s="1"/>
  <c r="AV1578" s="1"/>
  <c r="AU1582"/>
  <c r="AU1581" s="1"/>
  <c r="AU1580" s="1"/>
  <c r="AU1579" s="1"/>
  <c r="AU1578" s="1"/>
  <c r="AT1582"/>
  <c r="AT1581" s="1"/>
  <c r="AT1580" s="1"/>
  <c r="AT1579" s="1"/>
  <c r="AT1578" s="1"/>
  <c r="AS1582"/>
  <c r="AS1581" s="1"/>
  <c r="AS1580" s="1"/>
  <c r="AS1579" s="1"/>
  <c r="AS1578" s="1"/>
  <c r="AV1575"/>
  <c r="AV1574" s="1"/>
  <c r="AV1573" s="1"/>
  <c r="AV1572" s="1"/>
  <c r="AV1571" s="1"/>
  <c r="AU1575"/>
  <c r="AU1574" s="1"/>
  <c r="AU1573" s="1"/>
  <c r="AU1572" s="1"/>
  <c r="AU1571" s="1"/>
  <c r="AT1575"/>
  <c r="AT1574" s="1"/>
  <c r="AT1573" s="1"/>
  <c r="AT1572" s="1"/>
  <c r="AT1571" s="1"/>
  <c r="AS1575"/>
  <c r="AS1574" s="1"/>
  <c r="AS1573" s="1"/>
  <c r="AS1572" s="1"/>
  <c r="AS1571" s="1"/>
  <c r="AV1568"/>
  <c r="AV1567" s="1"/>
  <c r="AV1562" s="1"/>
  <c r="AU1568"/>
  <c r="AU1567" s="1"/>
  <c r="AU1562" s="1"/>
  <c r="AT1568"/>
  <c r="AT1567" s="1"/>
  <c r="AT1562" s="1"/>
  <c r="AS1568"/>
  <c r="AS1567" s="1"/>
  <c r="AS1562" s="1"/>
  <c r="AV1556"/>
  <c r="AV1555" s="1"/>
  <c r="AV1554" s="1"/>
  <c r="AV1553" s="1"/>
  <c r="AU1556"/>
  <c r="AU1555" s="1"/>
  <c r="AU1554" s="1"/>
  <c r="AU1553" s="1"/>
  <c r="AT1556"/>
  <c r="AT1555" s="1"/>
  <c r="AT1554" s="1"/>
  <c r="AT1553" s="1"/>
  <c r="AS1556"/>
  <c r="AS1555" s="1"/>
  <c r="AS1554" s="1"/>
  <c r="AS1553" s="1"/>
  <c r="AV1551"/>
  <c r="AU1551"/>
  <c r="AT1551"/>
  <c r="AS1551"/>
  <c r="AV1549"/>
  <c r="AU1549"/>
  <c r="AU1548" s="1"/>
  <c r="AT1549"/>
  <c r="AT1548" s="1"/>
  <c r="AS1549"/>
  <c r="AS1548" s="1"/>
  <c r="AV1546"/>
  <c r="AU1546"/>
  <c r="AT1546"/>
  <c r="AS1546"/>
  <c r="AV1544"/>
  <c r="AU1544"/>
  <c r="AT1544"/>
  <c r="AS1544"/>
  <c r="AV1542"/>
  <c r="AU1542"/>
  <c r="AT1542"/>
  <c r="AT1541" s="1"/>
  <c r="AS1542"/>
  <c r="AS1541" s="1"/>
  <c r="AV1539"/>
  <c r="AU1539"/>
  <c r="AT1539"/>
  <c r="AS1539"/>
  <c r="AV1537"/>
  <c r="AU1537"/>
  <c r="AT1537"/>
  <c r="AS1537"/>
  <c r="AV1535"/>
  <c r="AU1535"/>
  <c r="AU1534" s="1"/>
  <c r="AT1535"/>
  <c r="AS1535"/>
  <c r="AS1534" s="1"/>
  <c r="AV1532"/>
  <c r="AV1531" s="1"/>
  <c r="AU1532"/>
  <c r="AU1531" s="1"/>
  <c r="AT1532"/>
  <c r="AT1531" s="1"/>
  <c r="AS1532"/>
  <c r="AS1531" s="1"/>
  <c r="AV1529"/>
  <c r="AU1529"/>
  <c r="AT1529"/>
  <c r="AS1529"/>
  <c r="AV1527"/>
  <c r="AU1527"/>
  <c r="AT1527"/>
  <c r="AT1526" s="1"/>
  <c r="AS1527"/>
  <c r="AS1526" s="1"/>
  <c r="AV1524"/>
  <c r="AU1524"/>
  <c r="AT1524"/>
  <c r="AS1524"/>
  <c r="AV1522"/>
  <c r="AU1522"/>
  <c r="AT1522"/>
  <c r="AT1521" s="1"/>
  <c r="AS1522"/>
  <c r="AS1521" s="1"/>
  <c r="AV1519"/>
  <c r="AU1519"/>
  <c r="AU1518" s="1"/>
  <c r="AT1519"/>
  <c r="AT1518" s="1"/>
  <c r="AS1519"/>
  <c r="AS1518" s="1"/>
  <c r="AV1518"/>
  <c r="AV1515"/>
  <c r="AU1515"/>
  <c r="AT1515"/>
  <c r="AS1515"/>
  <c r="AV1513"/>
  <c r="AU1513"/>
  <c r="AT1513"/>
  <c r="AS1513"/>
  <c r="AV1511"/>
  <c r="AU1511"/>
  <c r="AT1511"/>
  <c r="AS1511"/>
  <c r="AS1510" s="1"/>
  <c r="AV1510"/>
  <c r="AV1508"/>
  <c r="AU1508"/>
  <c r="AT1508"/>
  <c r="AS1508"/>
  <c r="AV1506"/>
  <c r="AU1506"/>
  <c r="AT1506"/>
  <c r="AS1506"/>
  <c r="AV1504"/>
  <c r="AV1503" s="1"/>
  <c r="AV1502" s="1"/>
  <c r="AU1504"/>
  <c r="AU1503" s="1"/>
  <c r="AT1504"/>
  <c r="AT1503" s="1"/>
  <c r="AS1504"/>
  <c r="AV1500"/>
  <c r="AU1500"/>
  <c r="AT1500"/>
  <c r="AS1500"/>
  <c r="AV1498"/>
  <c r="AU1498"/>
  <c r="AT1498"/>
  <c r="AS1498"/>
  <c r="AV1496"/>
  <c r="AU1496"/>
  <c r="AU1495" s="1"/>
  <c r="AU1494" s="1"/>
  <c r="AT1496"/>
  <c r="AT1495" s="1"/>
  <c r="AT1494" s="1"/>
  <c r="AS1496"/>
  <c r="AS1495" s="1"/>
  <c r="AS1494" s="1"/>
  <c r="AV1491"/>
  <c r="AU1491"/>
  <c r="AT1491"/>
  <c r="AT1490" s="1"/>
  <c r="AT1489" s="1"/>
  <c r="AT1488" s="1"/>
  <c r="AS1491"/>
  <c r="AS1490" s="1"/>
  <c r="AS1489" s="1"/>
  <c r="AS1488" s="1"/>
  <c r="AV1490"/>
  <c r="AV1489" s="1"/>
  <c r="AV1488" s="1"/>
  <c r="AU1490"/>
  <c r="AU1489" s="1"/>
  <c r="AU1488" s="1"/>
  <c r="AV1486"/>
  <c r="AV1485" s="1"/>
  <c r="AV1484" s="1"/>
  <c r="AV1483" s="1"/>
  <c r="AU1486"/>
  <c r="AU1485" s="1"/>
  <c r="AU1484" s="1"/>
  <c r="AU1483" s="1"/>
  <c r="AT1486"/>
  <c r="AT1485" s="1"/>
  <c r="AT1484" s="1"/>
  <c r="AT1483" s="1"/>
  <c r="AS1486"/>
  <c r="AS1485" s="1"/>
  <c r="AS1484" s="1"/>
  <c r="AS1483" s="1"/>
  <c r="AV1479"/>
  <c r="AV1478" s="1"/>
  <c r="AU1479"/>
  <c r="AU1478" s="1"/>
  <c r="AT1479"/>
  <c r="AT1478" s="1"/>
  <c r="AS1479"/>
  <c r="AS1478" s="1"/>
  <c r="AV1470"/>
  <c r="AU1470"/>
  <c r="AT1470"/>
  <c r="AT1469" s="1"/>
  <c r="AS1470"/>
  <c r="AS1469" s="1"/>
  <c r="AV1469"/>
  <c r="AU1469"/>
  <c r="AV1467"/>
  <c r="AV1466" s="1"/>
  <c r="AU1467"/>
  <c r="AU1466" s="1"/>
  <c r="AT1467"/>
  <c r="AT1466" s="1"/>
  <c r="AS1467"/>
  <c r="AS1466" s="1"/>
  <c r="AV1463"/>
  <c r="AV1462" s="1"/>
  <c r="AV1461" s="1"/>
  <c r="AU1463"/>
  <c r="AU1462" s="1"/>
  <c r="AU1461" s="1"/>
  <c r="AT1463"/>
  <c r="AT1462" s="1"/>
  <c r="AT1461" s="1"/>
  <c r="AS1463"/>
  <c r="AS1462" s="1"/>
  <c r="AS1461" s="1"/>
  <c r="AV1454"/>
  <c r="AU1454"/>
  <c r="AU1453" s="1"/>
  <c r="AU1452" s="1"/>
  <c r="AU1451" s="1"/>
  <c r="AU1450" s="1"/>
  <c r="AT1454"/>
  <c r="AT1453" s="1"/>
  <c r="AT1452" s="1"/>
  <c r="AT1451" s="1"/>
  <c r="AT1450" s="1"/>
  <c r="AS1454"/>
  <c r="AS1453" s="1"/>
  <c r="AS1452" s="1"/>
  <c r="AS1451" s="1"/>
  <c r="AS1450" s="1"/>
  <c r="AV1453"/>
  <c r="AV1452" s="1"/>
  <c r="AV1451" s="1"/>
  <c r="AV1450" s="1"/>
  <c r="AV1447"/>
  <c r="AU1447"/>
  <c r="AU1446" s="1"/>
  <c r="AT1447"/>
  <c r="AT1446" s="1"/>
  <c r="AS1447"/>
  <c r="AS1446" s="1"/>
  <c r="AV1446"/>
  <c r="AV1444"/>
  <c r="AV1443" s="1"/>
  <c r="AU1444"/>
  <c r="AU1443" s="1"/>
  <c r="AT1444"/>
  <c r="AT1443" s="1"/>
  <c r="AS1444"/>
  <c r="AS1443" s="1"/>
  <c r="AV1441"/>
  <c r="AU1441"/>
  <c r="AU1440" s="1"/>
  <c r="AT1441"/>
  <c r="AT1440" s="1"/>
  <c r="AS1441"/>
  <c r="AS1440" s="1"/>
  <c r="AV1440"/>
  <c r="AV1438"/>
  <c r="AV1437" s="1"/>
  <c r="AU1438"/>
  <c r="AU1437" s="1"/>
  <c r="AT1438"/>
  <c r="AT1437" s="1"/>
  <c r="AS1438"/>
  <c r="AS1437" s="1"/>
  <c r="AV1435"/>
  <c r="AU1435"/>
  <c r="AU1434" s="1"/>
  <c r="AT1435"/>
  <c r="AT1434" s="1"/>
  <c r="AS1435"/>
  <c r="AS1434" s="1"/>
  <c r="AV1434"/>
  <c r="AV1432"/>
  <c r="AV1431" s="1"/>
  <c r="AU1432"/>
  <c r="AU1431" s="1"/>
  <c r="AT1432"/>
  <c r="AT1431" s="1"/>
  <c r="AS1432"/>
  <c r="AS1431" s="1"/>
  <c r="AV1429"/>
  <c r="AU1429"/>
  <c r="AU1428" s="1"/>
  <c r="AT1429"/>
  <c r="AT1428" s="1"/>
  <c r="AS1429"/>
  <c r="AS1428" s="1"/>
  <c r="AV1428"/>
  <c r="AV1426"/>
  <c r="AV1425" s="1"/>
  <c r="AU1426"/>
  <c r="AU1425" s="1"/>
  <c r="AT1426"/>
  <c r="AT1425" s="1"/>
  <c r="AS1426"/>
  <c r="AS1425" s="1"/>
  <c r="AV1423"/>
  <c r="AU1423"/>
  <c r="AT1423"/>
  <c r="AT1422" s="1"/>
  <c r="AS1423"/>
  <c r="AS1422" s="1"/>
  <c r="AV1422"/>
  <c r="AU1422"/>
  <c r="AV1420"/>
  <c r="AV1419" s="1"/>
  <c r="AU1420"/>
  <c r="AU1419" s="1"/>
  <c r="AT1420"/>
  <c r="AT1419" s="1"/>
  <c r="AS1420"/>
  <c r="AS1419" s="1"/>
  <c r="AV1417"/>
  <c r="AU1417"/>
  <c r="AT1417"/>
  <c r="AT1416" s="1"/>
  <c r="AS1417"/>
  <c r="AS1416" s="1"/>
  <c r="AV1416"/>
  <c r="AU1416"/>
  <c r="AV1414"/>
  <c r="AV1413" s="1"/>
  <c r="AU1414"/>
  <c r="AU1413" s="1"/>
  <c r="AT1414"/>
  <c r="AT1413" s="1"/>
  <c r="AS1414"/>
  <c r="AS1413" s="1"/>
  <c r="AV1411"/>
  <c r="AU1411"/>
  <c r="AU1410" s="1"/>
  <c r="AT1411"/>
  <c r="AT1410" s="1"/>
  <c r="AS1411"/>
  <c r="AS1410" s="1"/>
  <c r="AV1410"/>
  <c r="AV1408"/>
  <c r="AV1407" s="1"/>
  <c r="AU1408"/>
  <c r="AU1407" s="1"/>
  <c r="AT1408"/>
  <c r="AT1407" s="1"/>
  <c r="AS1408"/>
  <c r="AS1407" s="1"/>
  <c r="AV1405"/>
  <c r="AU1405"/>
  <c r="AT1405"/>
  <c r="AT1404" s="1"/>
  <c r="AS1405"/>
  <c r="AS1404" s="1"/>
  <c r="AV1404"/>
  <c r="AU1404"/>
  <c r="AV1402"/>
  <c r="AV1401" s="1"/>
  <c r="AU1402"/>
  <c r="AU1401" s="1"/>
  <c r="AT1402"/>
  <c r="AT1401" s="1"/>
  <c r="AS1402"/>
  <c r="AS1401" s="1"/>
  <c r="AV1399"/>
  <c r="AU1399"/>
  <c r="AT1399"/>
  <c r="AT1398" s="1"/>
  <c r="AS1399"/>
  <c r="AS1398" s="1"/>
  <c r="AV1398"/>
  <c r="AU1398"/>
  <c r="AV1396"/>
  <c r="AV1395" s="1"/>
  <c r="AU1396"/>
  <c r="AU1395" s="1"/>
  <c r="AT1396"/>
  <c r="AS1396"/>
  <c r="AS1395" s="1"/>
  <c r="AT1395"/>
  <c r="AV1393"/>
  <c r="AU1393"/>
  <c r="AT1393"/>
  <c r="AT1392" s="1"/>
  <c r="AS1393"/>
  <c r="AS1392" s="1"/>
  <c r="AV1392"/>
  <c r="AU1392"/>
  <c r="AV1390"/>
  <c r="AV1389" s="1"/>
  <c r="AU1390"/>
  <c r="AU1389" s="1"/>
  <c r="AT1390"/>
  <c r="AT1389" s="1"/>
  <c r="AS1390"/>
  <c r="AS1389" s="1"/>
  <c r="AV1387"/>
  <c r="AU1387"/>
  <c r="AT1387"/>
  <c r="AT1386" s="1"/>
  <c r="AS1387"/>
  <c r="AS1386" s="1"/>
  <c r="AV1386"/>
  <c r="AU1386"/>
  <c r="AV1384"/>
  <c r="AV1383" s="1"/>
  <c r="AU1384"/>
  <c r="AU1383" s="1"/>
  <c r="AT1384"/>
  <c r="AT1383" s="1"/>
  <c r="AS1384"/>
  <c r="AS1383" s="1"/>
  <c r="AV1381"/>
  <c r="AU1381"/>
  <c r="AU1380" s="1"/>
  <c r="AT1381"/>
  <c r="AT1380" s="1"/>
  <c r="AS1381"/>
  <c r="AS1380" s="1"/>
  <c r="AV1380"/>
  <c r="AV1378"/>
  <c r="AV1377" s="1"/>
  <c r="AU1378"/>
  <c r="AU1377" s="1"/>
  <c r="AT1378"/>
  <c r="AT1377" s="1"/>
  <c r="AS1378"/>
  <c r="AS1377" s="1"/>
  <c r="AV1375"/>
  <c r="AU1375"/>
  <c r="AU1374" s="1"/>
  <c r="AT1375"/>
  <c r="AT1374" s="1"/>
  <c r="AS1375"/>
  <c r="AS1374" s="1"/>
  <c r="AV1374"/>
  <c r="AV1372"/>
  <c r="AV1371" s="1"/>
  <c r="AU1372"/>
  <c r="AU1371" s="1"/>
  <c r="AT1372"/>
  <c r="AT1371" s="1"/>
  <c r="AS1372"/>
  <c r="AS1371" s="1"/>
  <c r="AV1369"/>
  <c r="AU1369"/>
  <c r="AT1369"/>
  <c r="AT1368" s="1"/>
  <c r="AS1369"/>
  <c r="AS1368" s="1"/>
  <c r="AV1368"/>
  <c r="AU1368"/>
  <c r="AV1362"/>
  <c r="AU1362"/>
  <c r="AT1362"/>
  <c r="AS1362"/>
  <c r="AV1360"/>
  <c r="AU1360"/>
  <c r="AT1360"/>
  <c r="AT1359" s="1"/>
  <c r="AT1358" s="1"/>
  <c r="AT1357" s="1"/>
  <c r="AT1356" s="1"/>
  <c r="AS1360"/>
  <c r="AS1359" s="1"/>
  <c r="AS1358" s="1"/>
  <c r="AS1357" s="1"/>
  <c r="AS1356" s="1"/>
  <c r="AV1359"/>
  <c r="AV1358" s="1"/>
  <c r="AV1357" s="1"/>
  <c r="AV1356" s="1"/>
  <c r="AU1359"/>
  <c r="AU1358" s="1"/>
  <c r="AU1357" s="1"/>
  <c r="AU1356" s="1"/>
  <c r="AV1341"/>
  <c r="AU1341"/>
  <c r="AT1341"/>
  <c r="AT1340" s="1"/>
  <c r="AT1339" s="1"/>
  <c r="AT1338" s="1"/>
  <c r="AT1337" s="1"/>
  <c r="AS1341"/>
  <c r="AS1340" s="1"/>
  <c r="AS1339" s="1"/>
  <c r="AS1338" s="1"/>
  <c r="AS1337" s="1"/>
  <c r="AV1340"/>
  <c r="AV1339" s="1"/>
  <c r="AV1338" s="1"/>
  <c r="AV1337" s="1"/>
  <c r="AU1340"/>
  <c r="AU1339" s="1"/>
  <c r="AU1338" s="1"/>
  <c r="AU1337" s="1"/>
  <c r="AV1330"/>
  <c r="AU1330"/>
  <c r="AT1330"/>
  <c r="AT1329" s="1"/>
  <c r="AT1328" s="1"/>
  <c r="AT1327" s="1"/>
  <c r="AS1330"/>
  <c r="AS1329" s="1"/>
  <c r="AS1328" s="1"/>
  <c r="AS1327" s="1"/>
  <c r="AV1329"/>
  <c r="AV1328" s="1"/>
  <c r="AV1327" s="1"/>
  <c r="AU1329"/>
  <c r="AU1328" s="1"/>
  <c r="AU1327"/>
  <c r="AV1325"/>
  <c r="AV1324" s="1"/>
  <c r="AU1325"/>
  <c r="AU1324" s="1"/>
  <c r="AT1325"/>
  <c r="AT1324" s="1"/>
  <c r="AS1325"/>
  <c r="AS1324" s="1"/>
  <c r="AV1322"/>
  <c r="AU1322"/>
  <c r="AT1322"/>
  <c r="AT1321" s="1"/>
  <c r="AS1322"/>
  <c r="AS1321" s="1"/>
  <c r="AV1321"/>
  <c r="AU1321"/>
  <c r="AV1319"/>
  <c r="AV1318" s="1"/>
  <c r="AU1319"/>
  <c r="AU1318" s="1"/>
  <c r="AT1319"/>
  <c r="AT1318" s="1"/>
  <c r="AS1319"/>
  <c r="AS1318" s="1"/>
  <c r="AV1316"/>
  <c r="AV1315" s="1"/>
  <c r="AU1316"/>
  <c r="AU1315" s="1"/>
  <c r="AT1316"/>
  <c r="AT1315" s="1"/>
  <c r="AS1316"/>
  <c r="AS1315" s="1"/>
  <c r="AV1312"/>
  <c r="AU1312"/>
  <c r="AT1312"/>
  <c r="AT1311" s="1"/>
  <c r="AS1312"/>
  <c r="AS1311" s="1"/>
  <c r="AV1311"/>
  <c r="AU1311"/>
  <c r="AV1309"/>
  <c r="AU1309"/>
  <c r="AT1309"/>
  <c r="AS1309"/>
  <c r="AV1307"/>
  <c r="AU1307"/>
  <c r="AT1307"/>
  <c r="AT1306" s="1"/>
  <c r="AS1307"/>
  <c r="AS1306" s="1"/>
  <c r="AV1303"/>
  <c r="AV1302" s="1"/>
  <c r="AV1301" s="1"/>
  <c r="AU1303"/>
  <c r="AU1302" s="1"/>
  <c r="AT1303"/>
  <c r="AT1302" s="1"/>
  <c r="AT1301" s="1"/>
  <c r="AS1303"/>
  <c r="AS1302" s="1"/>
  <c r="AS1301" s="1"/>
  <c r="AU1301"/>
  <c r="AV1294"/>
  <c r="AU1294"/>
  <c r="AT1294"/>
  <c r="AT1293" s="1"/>
  <c r="AS1294"/>
  <c r="AS1293" s="1"/>
  <c r="AV1293"/>
  <c r="AU1293"/>
  <c r="AV1291"/>
  <c r="AV1290" s="1"/>
  <c r="AV1289" s="1"/>
  <c r="AU1291"/>
  <c r="AU1290" s="1"/>
  <c r="AU1289" s="1"/>
  <c r="AT1291"/>
  <c r="AT1290" s="1"/>
  <c r="AT1289" s="1"/>
  <c r="AS1291"/>
  <c r="AS1290" s="1"/>
  <c r="AS1289" s="1"/>
  <c r="AV1284"/>
  <c r="AV1283" s="1"/>
  <c r="AV1282" s="1"/>
  <c r="AV1281" s="1"/>
  <c r="AV1280" s="1"/>
  <c r="AU1284"/>
  <c r="AU1283" s="1"/>
  <c r="AU1282" s="1"/>
  <c r="AU1281" s="1"/>
  <c r="AU1280" s="1"/>
  <c r="AT1284"/>
  <c r="AT1283" s="1"/>
  <c r="AT1282" s="1"/>
  <c r="AT1281" s="1"/>
  <c r="AT1280" s="1"/>
  <c r="AS1284"/>
  <c r="AS1283"/>
  <c r="AS1282" s="1"/>
  <c r="AS1281" s="1"/>
  <c r="AS1280" s="1"/>
  <c r="AV1277"/>
  <c r="AU1277"/>
  <c r="AU1276" s="1"/>
  <c r="AU1275" s="1"/>
  <c r="AU1274" s="1"/>
  <c r="AT1277"/>
  <c r="AT1276" s="1"/>
  <c r="AT1275" s="1"/>
  <c r="AT1274" s="1"/>
  <c r="AS1277"/>
  <c r="AS1276" s="1"/>
  <c r="AS1275" s="1"/>
  <c r="AS1274" s="1"/>
  <c r="AV1276"/>
  <c r="AV1275" s="1"/>
  <c r="AV1274" s="1"/>
  <c r="AV1272"/>
  <c r="AV1271" s="1"/>
  <c r="AV1270" s="1"/>
  <c r="AV1269" s="1"/>
  <c r="AU1272"/>
  <c r="AU1271" s="1"/>
  <c r="AU1270" s="1"/>
  <c r="AU1269" s="1"/>
  <c r="AT1272"/>
  <c r="AT1271" s="1"/>
  <c r="AT1270" s="1"/>
  <c r="AT1269" s="1"/>
  <c r="AS1272"/>
  <c r="AS1271" s="1"/>
  <c r="AS1270" s="1"/>
  <c r="AS1269" s="1"/>
  <c r="AV1267"/>
  <c r="AV1266" s="1"/>
  <c r="AV1265" s="1"/>
  <c r="AU1267"/>
  <c r="AU1266" s="1"/>
  <c r="AU1265" s="1"/>
  <c r="AT1267"/>
  <c r="AT1266" s="1"/>
  <c r="AT1265" s="1"/>
  <c r="AS1267"/>
  <c r="AS1266" s="1"/>
  <c r="AS1265" s="1"/>
  <c r="AV1263"/>
  <c r="AV1262" s="1"/>
  <c r="AV1261" s="1"/>
  <c r="AV1260" s="1"/>
  <c r="AU1263"/>
  <c r="AU1262" s="1"/>
  <c r="AU1261" s="1"/>
  <c r="AU1260" s="1"/>
  <c r="AT1263"/>
  <c r="AT1262" s="1"/>
  <c r="AT1261" s="1"/>
  <c r="AT1260" s="1"/>
  <c r="AS1263"/>
  <c r="AS1262" s="1"/>
  <c r="AS1261" s="1"/>
  <c r="AV1254"/>
  <c r="AV1253" s="1"/>
  <c r="AV1252" s="1"/>
  <c r="AV1251" s="1"/>
  <c r="AU1254"/>
  <c r="AU1253" s="1"/>
  <c r="AU1252" s="1"/>
  <c r="AU1251" s="1"/>
  <c r="AT1254"/>
  <c r="AT1253" s="1"/>
  <c r="AT1252" s="1"/>
  <c r="AT1251" s="1"/>
  <c r="AS1254"/>
  <c r="AS1253" s="1"/>
  <c r="AS1252" s="1"/>
  <c r="AS1251" s="1"/>
  <c r="AW1250"/>
  <c r="AV1250"/>
  <c r="AV1249" s="1"/>
  <c r="AV1248" s="1"/>
  <c r="AV1247" s="1"/>
  <c r="AV1246" s="1"/>
  <c r="AU1250"/>
  <c r="AU1249" s="1"/>
  <c r="AU1248" s="1"/>
  <c r="AU1247" s="1"/>
  <c r="AU1246" s="1"/>
  <c r="AT1250"/>
  <c r="AT1249" s="1"/>
  <c r="AT1248" s="1"/>
  <c r="AT1247" s="1"/>
  <c r="AT1246" s="1"/>
  <c r="AS1250"/>
  <c r="AS1249" s="1"/>
  <c r="AS1248" s="1"/>
  <c r="AS1247" s="1"/>
  <c r="AS1246" s="1"/>
  <c r="AV1242"/>
  <c r="AU1242"/>
  <c r="AU1241" s="1"/>
  <c r="AT1242"/>
  <c r="AT1241" s="1"/>
  <c r="AT1240" s="1"/>
  <c r="AT1239" s="1"/>
  <c r="AS1242"/>
  <c r="AS1241" s="1"/>
  <c r="AS1240" s="1"/>
  <c r="AS1239" s="1"/>
  <c r="AV1241"/>
  <c r="AV1240" s="1"/>
  <c r="AV1239" s="1"/>
  <c r="AU1240"/>
  <c r="AU1239" s="1"/>
  <c r="AV1237"/>
  <c r="AU1237"/>
  <c r="AT1237"/>
  <c r="AS1237"/>
  <c r="AV1235"/>
  <c r="AU1235"/>
  <c r="AU1234" s="1"/>
  <c r="AT1235"/>
  <c r="AT1234" s="1"/>
  <c r="AS1235"/>
  <c r="AS1234" s="1"/>
  <c r="AV1232"/>
  <c r="AV1231" s="1"/>
  <c r="AU1232"/>
  <c r="AU1231" s="1"/>
  <c r="AT1232"/>
  <c r="AT1231" s="1"/>
  <c r="AS1232"/>
  <c r="AS1231" s="1"/>
  <c r="AV1229"/>
  <c r="AU1229"/>
  <c r="AT1229"/>
  <c r="AS1229"/>
  <c r="AV1227"/>
  <c r="AU1227"/>
  <c r="AU1226" s="1"/>
  <c r="AT1227"/>
  <c r="AT1226" s="1"/>
  <c r="AS1227"/>
  <c r="AS1226" s="1"/>
  <c r="AX1224"/>
  <c r="AW1224"/>
  <c r="AV1224"/>
  <c r="AV1223" s="1"/>
  <c r="AV1222" s="1"/>
  <c r="AU1224"/>
  <c r="AU1223" s="1"/>
  <c r="AU1222" s="1"/>
  <c r="AT1224"/>
  <c r="AT1223" s="1"/>
  <c r="AT1222" s="1"/>
  <c r="AS1224"/>
  <c r="AS1223" s="1"/>
  <c r="AS1222" s="1"/>
  <c r="AV1219"/>
  <c r="AU1219"/>
  <c r="AU1218" s="1"/>
  <c r="AT1219"/>
  <c r="AT1218" s="1"/>
  <c r="AS1219"/>
  <c r="AS1218" s="1"/>
  <c r="AV1218"/>
  <c r="AV1208"/>
  <c r="AU1208"/>
  <c r="AT1208"/>
  <c r="AS1208"/>
  <c r="AV1206"/>
  <c r="AU1206"/>
  <c r="AT1206"/>
  <c r="AT1205" s="1"/>
  <c r="AT1204" s="1"/>
  <c r="AS1206"/>
  <c r="AS1205" s="1"/>
  <c r="AS1204" s="1"/>
  <c r="AV1205"/>
  <c r="AV1204" s="1"/>
  <c r="AU1205"/>
  <c r="AU1204" s="1"/>
  <c r="AV1201"/>
  <c r="AU1201"/>
  <c r="AU1200" s="1"/>
  <c r="AU1199" s="1"/>
  <c r="AU1198" s="1"/>
  <c r="AT1201"/>
  <c r="AT1200" s="1"/>
  <c r="AT1199" s="1"/>
  <c r="AT1198" s="1"/>
  <c r="AS1201"/>
  <c r="AS1200" s="1"/>
  <c r="AS1199" s="1"/>
  <c r="AS1198" s="1"/>
  <c r="AV1200"/>
  <c r="AV1199" s="1"/>
  <c r="AV1198" s="1"/>
  <c r="AV1196"/>
  <c r="AV1195" s="1"/>
  <c r="AV1194" s="1"/>
  <c r="AV1193" s="1"/>
  <c r="AU1196"/>
  <c r="AU1195" s="1"/>
  <c r="AU1194" s="1"/>
  <c r="AU1193" s="1"/>
  <c r="AT1196"/>
  <c r="AT1195" s="1"/>
  <c r="AT1194" s="1"/>
  <c r="AT1193" s="1"/>
  <c r="AS1196"/>
  <c r="AS1195" s="1"/>
  <c r="AS1194" s="1"/>
  <c r="AS1193" s="1"/>
  <c r="AV1191"/>
  <c r="AV1190" s="1"/>
  <c r="AV1189" s="1"/>
  <c r="AV1188" s="1"/>
  <c r="AU1191"/>
  <c r="AU1190" s="1"/>
  <c r="AU1189" s="1"/>
  <c r="AU1188" s="1"/>
  <c r="AT1191"/>
  <c r="AT1190" s="1"/>
  <c r="AT1189" s="1"/>
  <c r="AT1188" s="1"/>
  <c r="AS1191"/>
  <c r="AS1190" s="1"/>
  <c r="AS1189" s="1"/>
  <c r="AS1188" s="1"/>
  <c r="AV1184"/>
  <c r="AU1184"/>
  <c r="AT1184"/>
  <c r="AT1183" s="1"/>
  <c r="AT1182" s="1"/>
  <c r="AT1181" s="1"/>
  <c r="AS1184"/>
  <c r="AS1183" s="1"/>
  <c r="AS1182" s="1"/>
  <c r="AS1181" s="1"/>
  <c r="AV1183"/>
  <c r="AV1182" s="1"/>
  <c r="AV1181" s="1"/>
  <c r="AU1183"/>
  <c r="AU1182" s="1"/>
  <c r="AU1181" s="1"/>
  <c r="AV1179"/>
  <c r="AV1178" s="1"/>
  <c r="AU1179"/>
  <c r="AU1178" s="1"/>
  <c r="AU1177" s="1"/>
  <c r="AU1176" s="1"/>
  <c r="AT1179"/>
  <c r="AT1178" s="1"/>
  <c r="AT1177" s="1"/>
  <c r="AT1176" s="1"/>
  <c r="AS1179"/>
  <c r="AS1178" s="1"/>
  <c r="AS1177" s="1"/>
  <c r="AS1176" s="1"/>
  <c r="AV1177"/>
  <c r="AV1176" s="1"/>
  <c r="AV1174"/>
  <c r="AU1174"/>
  <c r="AT1174"/>
  <c r="AT1173" s="1"/>
  <c r="AT1172" s="1"/>
  <c r="AT1171" s="1"/>
  <c r="AS1174"/>
  <c r="AS1173" s="1"/>
  <c r="AS1172" s="1"/>
  <c r="AS1171" s="1"/>
  <c r="AV1173"/>
  <c r="AV1172" s="1"/>
  <c r="AV1171" s="1"/>
  <c r="AU1173"/>
  <c r="AU1172" s="1"/>
  <c r="AU1171" s="1"/>
  <c r="AV1169"/>
  <c r="AV1168" s="1"/>
  <c r="AV1167" s="1"/>
  <c r="AV1166" s="1"/>
  <c r="AU1169"/>
  <c r="AU1168" s="1"/>
  <c r="AU1167" s="1"/>
  <c r="AU1166" s="1"/>
  <c r="AT1169"/>
  <c r="AT1168" s="1"/>
  <c r="AT1167" s="1"/>
  <c r="AT1166" s="1"/>
  <c r="AS1169"/>
  <c r="AS1168" s="1"/>
  <c r="AS1167" s="1"/>
  <c r="AS1166" s="1"/>
  <c r="AV1162"/>
  <c r="AV1161" s="1"/>
  <c r="AV1160" s="1"/>
  <c r="AV1159" s="1"/>
  <c r="AU1162"/>
  <c r="AU1161" s="1"/>
  <c r="AU1160" s="1"/>
  <c r="AU1159" s="1"/>
  <c r="AT1162"/>
  <c r="AT1161" s="1"/>
  <c r="AT1160" s="1"/>
  <c r="AT1159" s="1"/>
  <c r="AS1162"/>
  <c r="AS1161" s="1"/>
  <c r="AS1160" s="1"/>
  <c r="AS1159" s="1"/>
  <c r="AV1157"/>
  <c r="AU1157"/>
  <c r="AT1157"/>
  <c r="AT1156" s="1"/>
  <c r="AT1155" s="1"/>
  <c r="AT1154" s="1"/>
  <c r="AS1157"/>
  <c r="AS1156" s="1"/>
  <c r="AS1155" s="1"/>
  <c r="AS1154" s="1"/>
  <c r="AV1156"/>
  <c r="AV1155" s="1"/>
  <c r="AV1154" s="1"/>
  <c r="AU1156"/>
  <c r="AU1155" s="1"/>
  <c r="AU1154" s="1"/>
  <c r="AV1152"/>
  <c r="AV1151" s="1"/>
  <c r="AV1150" s="1"/>
  <c r="AV1149" s="1"/>
  <c r="AU1152"/>
  <c r="AU1151" s="1"/>
  <c r="AU1150" s="1"/>
  <c r="AU1149" s="1"/>
  <c r="AT1152"/>
  <c r="AT1151" s="1"/>
  <c r="AT1150" s="1"/>
  <c r="AT1149" s="1"/>
  <c r="AS1152"/>
  <c r="AS1151" s="1"/>
  <c r="AS1150" s="1"/>
  <c r="AS1149" s="1"/>
  <c r="AV1147"/>
  <c r="AU1147"/>
  <c r="AT1147"/>
  <c r="AT1146" s="1"/>
  <c r="AT1145" s="1"/>
  <c r="AT1144" s="1"/>
  <c r="AS1147"/>
  <c r="AS1146" s="1"/>
  <c r="AS1145" s="1"/>
  <c r="AS1144" s="1"/>
  <c r="AV1146"/>
  <c r="AV1145" s="1"/>
  <c r="AV1144" s="1"/>
  <c r="AU1146"/>
  <c r="AU1145" s="1"/>
  <c r="AU1144" s="1"/>
  <c r="AV1130"/>
  <c r="AU1130"/>
  <c r="AT1130"/>
  <c r="AT1129" s="1"/>
  <c r="AS1130"/>
  <c r="AS1129" s="1"/>
  <c r="AV1129"/>
  <c r="AU1129"/>
  <c r="AV1127"/>
  <c r="AV1126" s="1"/>
  <c r="AU1127"/>
  <c r="AU1126" s="1"/>
  <c r="AT1127"/>
  <c r="AT1126" s="1"/>
  <c r="AS1127"/>
  <c r="AS1126" s="1"/>
  <c r="AV1124"/>
  <c r="AU1124"/>
  <c r="AT1124"/>
  <c r="AT1123" s="1"/>
  <c r="AS1124"/>
  <c r="AS1123" s="1"/>
  <c r="AV1123"/>
  <c r="AU1123"/>
  <c r="AV1121"/>
  <c r="AV1120" s="1"/>
  <c r="AU1121"/>
  <c r="AU1120" s="1"/>
  <c r="AT1121"/>
  <c r="AT1120" s="1"/>
  <c r="AS1121"/>
  <c r="AS1120" s="1"/>
  <c r="AV1118"/>
  <c r="AU1118"/>
  <c r="AT1118"/>
  <c r="AT1117" s="1"/>
  <c r="AT1116" s="1"/>
  <c r="AS1118"/>
  <c r="AS1117" s="1"/>
  <c r="AS1116" s="1"/>
  <c r="AV1117"/>
  <c r="AV1116" s="1"/>
  <c r="AU1117"/>
  <c r="AU1116" s="1"/>
  <c r="AV1114"/>
  <c r="AU1114"/>
  <c r="AT1114"/>
  <c r="AT1113" s="1"/>
  <c r="AT1112" s="1"/>
  <c r="AS1114"/>
  <c r="AS1113" s="1"/>
  <c r="AS1112" s="1"/>
  <c r="AV1113"/>
  <c r="AV1112" s="1"/>
  <c r="AU1113"/>
  <c r="AU1112" s="1"/>
  <c r="AV1107"/>
  <c r="AU1107"/>
  <c r="AT1107"/>
  <c r="AT1106" s="1"/>
  <c r="AT1105" s="1"/>
  <c r="AT1104" s="1"/>
  <c r="AT1103" s="1"/>
  <c r="AS1107"/>
  <c r="AS1106" s="1"/>
  <c r="AS1105" s="1"/>
  <c r="AS1104" s="1"/>
  <c r="AS1103" s="1"/>
  <c r="AV1106"/>
  <c r="AV1105" s="1"/>
  <c r="AV1104" s="1"/>
  <c r="AV1103" s="1"/>
  <c r="AU1106"/>
  <c r="AU1105" s="1"/>
  <c r="AU1104" s="1"/>
  <c r="AU1103" s="1"/>
  <c r="AV1099"/>
  <c r="AU1099"/>
  <c r="AT1099"/>
  <c r="AS1099"/>
  <c r="AV1097"/>
  <c r="AU1097"/>
  <c r="AT1097"/>
  <c r="AT1096" s="1"/>
  <c r="AT1095" s="1"/>
  <c r="AT1094" s="1"/>
  <c r="AT1093" s="1"/>
  <c r="AS1097"/>
  <c r="AS1096" s="1"/>
  <c r="AS1095" s="1"/>
  <c r="AS1094" s="1"/>
  <c r="AS1093" s="1"/>
  <c r="AV1088"/>
  <c r="AV1086" s="1"/>
  <c r="AU1088"/>
  <c r="AT1088"/>
  <c r="AT1086" s="1"/>
  <c r="AS1088"/>
  <c r="AS1087" s="1"/>
  <c r="AV1087"/>
  <c r="AU1087"/>
  <c r="AV1079"/>
  <c r="AV1078" s="1"/>
  <c r="AV1077" s="1"/>
  <c r="AV1076" s="1"/>
  <c r="AV1075" s="1"/>
  <c r="AU1079"/>
  <c r="AU1078" s="1"/>
  <c r="AU1077" s="1"/>
  <c r="AU1076" s="1"/>
  <c r="AU1075" s="1"/>
  <c r="AT1079"/>
  <c r="AT1078" s="1"/>
  <c r="AT1077" s="1"/>
  <c r="AT1076" s="1"/>
  <c r="AT1075" s="1"/>
  <c r="AS1079"/>
  <c r="AS1078"/>
  <c r="AS1077" s="1"/>
  <c r="AS1076" s="1"/>
  <c r="AS1075" s="1"/>
  <c r="AV1067"/>
  <c r="AV1066" s="1"/>
  <c r="AU1067"/>
  <c r="AU1066" s="1"/>
  <c r="AT1067"/>
  <c r="AT1065" s="1"/>
  <c r="AT1064" s="1"/>
  <c r="AS1067"/>
  <c r="AS1065" s="1"/>
  <c r="AS1064" s="1"/>
  <c r="AV1062"/>
  <c r="AU1062"/>
  <c r="AT1062"/>
  <c r="AT1061" s="1"/>
  <c r="AS1062"/>
  <c r="AS1061" s="1"/>
  <c r="AV1061"/>
  <c r="AU1061"/>
  <c r="AV1059"/>
  <c r="AV1058" s="1"/>
  <c r="AU1059"/>
  <c r="AU1058" s="1"/>
  <c r="AT1059"/>
  <c r="AT1058" s="1"/>
  <c r="AS1059"/>
  <c r="AS1058" s="1"/>
  <c r="AV1055"/>
  <c r="AV1054" s="1"/>
  <c r="AV1053" s="1"/>
  <c r="AU1055"/>
  <c r="AU1054" s="1"/>
  <c r="AU1053" s="1"/>
  <c r="AT1055"/>
  <c r="AT1054" s="1"/>
  <c r="AT1053" s="1"/>
  <c r="AS1055"/>
  <c r="AS1054" s="1"/>
  <c r="AS1053" s="1"/>
  <c r="AV1048"/>
  <c r="AV1047" s="1"/>
  <c r="AU1048"/>
  <c r="AU1047" s="1"/>
  <c r="AU1046" s="1"/>
  <c r="AU1045" s="1"/>
  <c r="AT1048"/>
  <c r="AT1047" s="1"/>
  <c r="AT1046" s="1"/>
  <c r="AT1045" s="1"/>
  <c r="AS1048"/>
  <c r="AS1047" s="1"/>
  <c r="AS1046" s="1"/>
  <c r="AS1045" s="1"/>
  <c r="AV1046"/>
  <c r="AV1045" s="1"/>
  <c r="AV1039"/>
  <c r="AU1039"/>
  <c r="AT1039"/>
  <c r="AT1038" s="1"/>
  <c r="AT1037" s="1"/>
  <c r="AT1036" s="1"/>
  <c r="AS1039"/>
  <c r="AS1038" s="1"/>
  <c r="AS1037" s="1"/>
  <c r="AS1036" s="1"/>
  <c r="AV1038"/>
  <c r="AV1037" s="1"/>
  <c r="AV1036" s="1"/>
  <c r="AU1038"/>
  <c r="AU1037" s="1"/>
  <c r="AU1036" s="1"/>
  <c r="AV1023"/>
  <c r="AV1022" s="1"/>
  <c r="AU1023"/>
  <c r="AU1022" s="1"/>
  <c r="AT1023"/>
  <c r="AT1022" s="1"/>
  <c r="AS1023"/>
  <c r="AS1022" s="1"/>
  <c r="AV1020"/>
  <c r="AU1020"/>
  <c r="AT1020"/>
  <c r="AT1019" s="1"/>
  <c r="AS1020"/>
  <c r="AS1019" s="1"/>
  <c r="AV1019"/>
  <c r="AU1019"/>
  <c r="AV1017"/>
  <c r="AV1016" s="1"/>
  <c r="AU1017"/>
  <c r="AU1016" s="1"/>
  <c r="AU1015" s="1"/>
  <c r="AT1017"/>
  <c r="AT1016" s="1"/>
  <c r="AT1015" s="1"/>
  <c r="AS1017"/>
  <c r="AS1016" s="1"/>
  <c r="AS1015" s="1"/>
  <c r="AV1015"/>
  <c r="AV1013"/>
  <c r="AU1013"/>
  <c r="AT1013"/>
  <c r="AS1013"/>
  <c r="AW1011"/>
  <c r="BA1011" s="1"/>
  <c r="AV1011"/>
  <c r="AU1011"/>
  <c r="AT1011"/>
  <c r="AS1011"/>
  <c r="AS1010" s="1"/>
  <c r="AS1009" s="1"/>
  <c r="AV1007"/>
  <c r="AU1007"/>
  <c r="AT1007"/>
  <c r="AT1006" s="1"/>
  <c r="AT1005" s="1"/>
  <c r="AS1007"/>
  <c r="AS1006" s="1"/>
  <c r="AS1005" s="1"/>
  <c r="AV1006"/>
  <c r="AV1005" s="1"/>
  <c r="AU1006"/>
  <c r="AU1005" s="1"/>
  <c r="AV998"/>
  <c r="AV997" s="1"/>
  <c r="AU998"/>
  <c r="AU997" s="1"/>
  <c r="AT998"/>
  <c r="AT997" s="1"/>
  <c r="AS998"/>
  <c r="AS997" s="1"/>
  <c r="AV995"/>
  <c r="AU995"/>
  <c r="AT995"/>
  <c r="AT994" s="1"/>
  <c r="AS995"/>
  <c r="AS994" s="1"/>
  <c r="AV994"/>
  <c r="AU994"/>
  <c r="AV988"/>
  <c r="AV987" s="1"/>
  <c r="AV986" s="1"/>
  <c r="AV985" s="1"/>
  <c r="AV984" s="1"/>
  <c r="AU988"/>
  <c r="AU987" s="1"/>
  <c r="AU986" s="1"/>
  <c r="AU985" s="1"/>
  <c r="AU984" s="1"/>
  <c r="AT988"/>
  <c r="AT987" s="1"/>
  <c r="AT986" s="1"/>
  <c r="AT985" s="1"/>
  <c r="AT984" s="1"/>
  <c r="AS988"/>
  <c r="AS987" s="1"/>
  <c r="AS986" s="1"/>
  <c r="AS985" s="1"/>
  <c r="AS984" s="1"/>
  <c r="AV981"/>
  <c r="AU981"/>
  <c r="AT981"/>
  <c r="AT980" s="1"/>
  <c r="AS981"/>
  <c r="AS980" s="1"/>
  <c r="AV980"/>
  <c r="AU980"/>
  <c r="AV978"/>
  <c r="AV977" s="1"/>
  <c r="AU978"/>
  <c r="AU977" s="1"/>
  <c r="AT978"/>
  <c r="AT977" s="1"/>
  <c r="AS978"/>
  <c r="AS977" s="1"/>
  <c r="AV975"/>
  <c r="AU975"/>
  <c r="AT975"/>
  <c r="AT974" s="1"/>
  <c r="AS975"/>
  <c r="AS974" s="1"/>
  <c r="AV974"/>
  <c r="AU974"/>
  <c r="AV972"/>
  <c r="AV971" s="1"/>
  <c r="AU972"/>
  <c r="AU971" s="1"/>
  <c r="AT972"/>
  <c r="AT971" s="1"/>
  <c r="AS972"/>
  <c r="AS971" s="1"/>
  <c r="AV969"/>
  <c r="AU969"/>
  <c r="AT969"/>
  <c r="AT968" s="1"/>
  <c r="AS969"/>
  <c r="AS968" s="1"/>
  <c r="AV968"/>
  <c r="AU968"/>
  <c r="AV966"/>
  <c r="AV965" s="1"/>
  <c r="AU966"/>
  <c r="AU965" s="1"/>
  <c r="AT966"/>
  <c r="AT965" s="1"/>
  <c r="AS966"/>
  <c r="AS965" s="1"/>
  <c r="AV963"/>
  <c r="AU963"/>
  <c r="AU962" s="1"/>
  <c r="AT963"/>
  <c r="AT962" s="1"/>
  <c r="AS963"/>
  <c r="AS962" s="1"/>
  <c r="AV962"/>
  <c r="AV954"/>
  <c r="AV953" s="1"/>
  <c r="AU954"/>
  <c r="AU953" s="1"/>
  <c r="AT954"/>
  <c r="AT953" s="1"/>
  <c r="AS954"/>
  <c r="AS953" s="1"/>
  <c r="AV951"/>
  <c r="AV950" s="1"/>
  <c r="AU951"/>
  <c r="AU950" s="1"/>
  <c r="AT951"/>
  <c r="AT950" s="1"/>
  <c r="AS951"/>
  <c r="AS950" s="1"/>
  <c r="AV948"/>
  <c r="AV947" s="1"/>
  <c r="AU948"/>
  <c r="AU947" s="1"/>
  <c r="AT948"/>
  <c r="AT947" s="1"/>
  <c r="AS948"/>
  <c r="AS947" s="1"/>
  <c r="AV945"/>
  <c r="AU945"/>
  <c r="AT945"/>
  <c r="AT944" s="1"/>
  <c r="AS945"/>
  <c r="AS944" s="1"/>
  <c r="AV944"/>
  <c r="AU944"/>
  <c r="AV942"/>
  <c r="AU942"/>
  <c r="AT942"/>
  <c r="AT941" s="1"/>
  <c r="AT940" s="1"/>
  <c r="AS942"/>
  <c r="AS941" s="1"/>
  <c r="AS940" s="1"/>
  <c r="AV941"/>
  <c r="AV940" s="1"/>
  <c r="AU941"/>
  <c r="AU940" s="1"/>
  <c r="AV935"/>
  <c r="AU935"/>
  <c r="AT935"/>
  <c r="AT934" s="1"/>
  <c r="AS935"/>
  <c r="AS934" s="1"/>
  <c r="AV934"/>
  <c r="AU934"/>
  <c r="AV932"/>
  <c r="AV931" s="1"/>
  <c r="AV930" s="1"/>
  <c r="AU932"/>
  <c r="AU931" s="1"/>
  <c r="AU930" s="1"/>
  <c r="AT932"/>
  <c r="AT931" s="1"/>
  <c r="AT930" s="1"/>
  <c r="AS932"/>
  <c r="AS931" s="1"/>
  <c r="AS930" s="1"/>
  <c r="AV925"/>
  <c r="AV924" s="1"/>
  <c r="AV923" s="1"/>
  <c r="AV922" s="1"/>
  <c r="AV921" s="1"/>
  <c r="AU925"/>
  <c r="AU924" s="1"/>
  <c r="AU923" s="1"/>
  <c r="AU922" s="1"/>
  <c r="AU921" s="1"/>
  <c r="AT925"/>
  <c r="AT924" s="1"/>
  <c r="AT923" s="1"/>
  <c r="AT922" s="1"/>
  <c r="AT921" s="1"/>
  <c r="AS925"/>
  <c r="AS924" s="1"/>
  <c r="AS923" s="1"/>
  <c r="AS922" s="1"/>
  <c r="AS921" s="1"/>
  <c r="AV918"/>
  <c r="AV917" s="1"/>
  <c r="AU918"/>
  <c r="AU917" s="1"/>
  <c r="AT918"/>
  <c r="AT917" s="1"/>
  <c r="AS918"/>
  <c r="AS917" s="1"/>
  <c r="AV915"/>
  <c r="AU915"/>
  <c r="AT915"/>
  <c r="AT914" s="1"/>
  <c r="AS915"/>
  <c r="AS914" s="1"/>
  <c r="AV914"/>
  <c r="AU914"/>
  <c r="AV912"/>
  <c r="AV911" s="1"/>
  <c r="AU912"/>
  <c r="AU911" s="1"/>
  <c r="AT912"/>
  <c r="AT911" s="1"/>
  <c r="AS912"/>
  <c r="AS911" s="1"/>
  <c r="AV909"/>
  <c r="AU909"/>
  <c r="AT909"/>
  <c r="AT908" s="1"/>
  <c r="AS909"/>
  <c r="AS908" s="1"/>
  <c r="AV908"/>
  <c r="AU908"/>
  <c r="AV906"/>
  <c r="AV905" s="1"/>
  <c r="AV904" s="1"/>
  <c r="AU906"/>
  <c r="AU905" s="1"/>
  <c r="AU904" s="1"/>
  <c r="AT906"/>
  <c r="AT905" s="1"/>
  <c r="AT904" s="1"/>
  <c r="AS906"/>
  <c r="AS905" s="1"/>
  <c r="AS904" s="1"/>
  <c r="AV894"/>
  <c r="AV893" s="1"/>
  <c r="AU894"/>
  <c r="AU893" s="1"/>
  <c r="AT894"/>
  <c r="AT893" s="1"/>
  <c r="AS894"/>
  <c r="AS893" s="1"/>
  <c r="AV891"/>
  <c r="AU891"/>
  <c r="AT891"/>
  <c r="AT890" s="1"/>
  <c r="AS891"/>
  <c r="AS890" s="1"/>
  <c r="AV890"/>
  <c r="AU890"/>
  <c r="AV888"/>
  <c r="AV887" s="1"/>
  <c r="AU888"/>
  <c r="AU887" s="1"/>
  <c r="AT888"/>
  <c r="AT887" s="1"/>
  <c r="AS888"/>
  <c r="AS887" s="1"/>
  <c r="AV885"/>
  <c r="AU885"/>
  <c r="AT885"/>
  <c r="AT884" s="1"/>
  <c r="AT883" s="1"/>
  <c r="AS885"/>
  <c r="AS884" s="1"/>
  <c r="AS883" s="1"/>
  <c r="AV884"/>
  <c r="AV883" s="1"/>
  <c r="AU884"/>
  <c r="AU883" s="1"/>
  <c r="AV869"/>
  <c r="AV868" s="1"/>
  <c r="AV867" s="1"/>
  <c r="AV866" s="1"/>
  <c r="AU869"/>
  <c r="AU868" s="1"/>
  <c r="AU867" s="1"/>
  <c r="AU866" s="1"/>
  <c r="AT869"/>
  <c r="AS869"/>
  <c r="AV864"/>
  <c r="AV863" s="1"/>
  <c r="AU864"/>
  <c r="AU863" s="1"/>
  <c r="AT864"/>
  <c r="AT863" s="1"/>
  <c r="AS864"/>
  <c r="AS863" s="1"/>
  <c r="AV861"/>
  <c r="AU861"/>
  <c r="AU860" s="1"/>
  <c r="AU859" s="1"/>
  <c r="AT861"/>
  <c r="AT860" s="1"/>
  <c r="AS861"/>
  <c r="AS860" s="1"/>
  <c r="AV860"/>
  <c r="AV857"/>
  <c r="AU857"/>
  <c r="AT857"/>
  <c r="AT856" s="1"/>
  <c r="AT855" s="1"/>
  <c r="AS857"/>
  <c r="AS856" s="1"/>
  <c r="AS855" s="1"/>
  <c r="AV856"/>
  <c r="AV855" s="1"/>
  <c r="AU856"/>
  <c r="AU855" s="1"/>
  <c r="AV850"/>
  <c r="AU850"/>
  <c r="AT850"/>
  <c r="AT849" s="1"/>
  <c r="AT848" s="1"/>
  <c r="AT847" s="1"/>
  <c r="AT846" s="1"/>
  <c r="AS850"/>
  <c r="AS849" s="1"/>
  <c r="AS848" s="1"/>
  <c r="AS847" s="1"/>
  <c r="AS846" s="1"/>
  <c r="AV849"/>
  <c r="AV848" s="1"/>
  <c r="AV847" s="1"/>
  <c r="AV846" s="1"/>
  <c r="AU849"/>
  <c r="AU848" s="1"/>
  <c r="AU847" s="1"/>
  <c r="AU846" s="1"/>
  <c r="AV841"/>
  <c r="AV840" s="1"/>
  <c r="AV839" s="1"/>
  <c r="AU841"/>
  <c r="AU840" s="1"/>
  <c r="AU839" s="1"/>
  <c r="AT841"/>
  <c r="AT840" s="1"/>
  <c r="AT839" s="1"/>
  <c r="AS841"/>
  <c r="AS840" s="1"/>
  <c r="AS839" s="1"/>
  <c r="AV837"/>
  <c r="AV836" s="1"/>
  <c r="AU837"/>
  <c r="AU836" s="1"/>
  <c r="AT837"/>
  <c r="AT836" s="1"/>
  <c r="AS837"/>
  <c r="AS836" s="1"/>
  <c r="AV834"/>
  <c r="AU834"/>
  <c r="AT834"/>
  <c r="AT833" s="1"/>
  <c r="AS834"/>
  <c r="AS833" s="1"/>
  <c r="AV833"/>
  <c r="AU833"/>
  <c r="AV827"/>
  <c r="AU827"/>
  <c r="AT827"/>
  <c r="AT826" s="1"/>
  <c r="AS827"/>
  <c r="AS826" s="1"/>
  <c r="AV826"/>
  <c r="AU826"/>
  <c r="AV824"/>
  <c r="AV823" s="1"/>
  <c r="AU824"/>
  <c r="AU823" s="1"/>
  <c r="AT824"/>
  <c r="AT823" s="1"/>
  <c r="AS824"/>
  <c r="AS823" s="1"/>
  <c r="AV821"/>
  <c r="AU821"/>
  <c r="AU820" s="1"/>
  <c r="AT821"/>
  <c r="AT820" s="1"/>
  <c r="AS821"/>
  <c r="AS820" s="1"/>
  <c r="AV820"/>
  <c r="AV818"/>
  <c r="AV817" s="1"/>
  <c r="AU818"/>
  <c r="AU817" s="1"/>
  <c r="AT818"/>
  <c r="AT817" s="1"/>
  <c r="AS818"/>
  <c r="AS817" s="1"/>
  <c r="AV815"/>
  <c r="AU815"/>
  <c r="AT815"/>
  <c r="AS815"/>
  <c r="AV811"/>
  <c r="AU811"/>
  <c r="AT811"/>
  <c r="AS811"/>
  <c r="AV809"/>
  <c r="AU809"/>
  <c r="AT809"/>
  <c r="AS809"/>
  <c r="AS808" s="1"/>
  <c r="AS807" s="1"/>
  <c r="AV808"/>
  <c r="AV807" s="1"/>
  <c r="AU808"/>
  <c r="AU807" s="1"/>
  <c r="AV805"/>
  <c r="AU805"/>
  <c r="AU804" s="1"/>
  <c r="AU803" s="1"/>
  <c r="AT805"/>
  <c r="AT804" s="1"/>
  <c r="AT803" s="1"/>
  <c r="AS805"/>
  <c r="AS804" s="1"/>
  <c r="AS803" s="1"/>
  <c r="AV804"/>
  <c r="AV803" s="1"/>
  <c r="AV801"/>
  <c r="AU801"/>
  <c r="AT801"/>
  <c r="AT800" s="1"/>
  <c r="AT799" s="1"/>
  <c r="AS801"/>
  <c r="AS800" s="1"/>
  <c r="AS799" s="1"/>
  <c r="AV800"/>
  <c r="AV799" s="1"/>
  <c r="AU800"/>
  <c r="AU799" s="1"/>
  <c r="AV783"/>
  <c r="AU783"/>
  <c r="AT783"/>
  <c r="AT782" s="1"/>
  <c r="AT781" s="1"/>
  <c r="AS783"/>
  <c r="AS782" s="1"/>
  <c r="AS781" s="1"/>
  <c r="AV782"/>
  <c r="AV781" s="1"/>
  <c r="AU782"/>
  <c r="AU781" s="1"/>
  <c r="AV779"/>
  <c r="AU779"/>
  <c r="AT779"/>
  <c r="AT778" s="1"/>
  <c r="AT777" s="1"/>
  <c r="AS779"/>
  <c r="AS778" s="1"/>
  <c r="AS777" s="1"/>
  <c r="AV778"/>
  <c r="AV777" s="1"/>
  <c r="AU778"/>
  <c r="AU777" s="1"/>
  <c r="AV756"/>
  <c r="AU756"/>
  <c r="AT756"/>
  <c r="AT755" s="1"/>
  <c r="AT754" s="1"/>
  <c r="AS756"/>
  <c r="AS755" s="1"/>
  <c r="AS754" s="1"/>
  <c r="AV755"/>
  <c r="AV754" s="1"/>
  <c r="AU755"/>
  <c r="AU754" s="1"/>
  <c r="AV752"/>
  <c r="AU752"/>
  <c r="AT752"/>
  <c r="AT751" s="1"/>
  <c r="AS752"/>
  <c r="AS751" s="1"/>
  <c r="AV751"/>
  <c r="AU751"/>
  <c r="AV749"/>
  <c r="AV748" s="1"/>
  <c r="AU749"/>
  <c r="AU748" s="1"/>
  <c r="AT749"/>
  <c r="AT748" s="1"/>
  <c r="AS749"/>
  <c r="AS748" s="1"/>
  <c r="AV745"/>
  <c r="AV744" s="1"/>
  <c r="AV743" s="1"/>
  <c r="AU745"/>
  <c r="AU744" s="1"/>
  <c r="AU743" s="1"/>
  <c r="AT745"/>
  <c r="AT744" s="1"/>
  <c r="AT743" s="1"/>
  <c r="AS745"/>
  <c r="AS744" s="1"/>
  <c r="AS743" s="1"/>
  <c r="AV741"/>
  <c r="AV740" s="1"/>
  <c r="AV739" s="1"/>
  <c r="AU741"/>
  <c r="AU740" s="1"/>
  <c r="AU739" s="1"/>
  <c r="AT741"/>
  <c r="AT740" s="1"/>
  <c r="AT739" s="1"/>
  <c r="AS741"/>
  <c r="AS740" s="1"/>
  <c r="AS739" s="1"/>
  <c r="AV731"/>
  <c r="AV730" s="1"/>
  <c r="AU731"/>
  <c r="AU730" s="1"/>
  <c r="AT731"/>
  <c r="AT730" s="1"/>
  <c r="AS731"/>
  <c r="AS730" s="1"/>
  <c r="AV728"/>
  <c r="AU728"/>
  <c r="AT728"/>
  <c r="AT727" s="1"/>
  <c r="AT726" s="1"/>
  <c r="AS728"/>
  <c r="AS727" s="1"/>
  <c r="AS726" s="1"/>
  <c r="AV727"/>
  <c r="AV726" s="1"/>
  <c r="AU727"/>
  <c r="AU726" s="1"/>
  <c r="AV723"/>
  <c r="AV722" s="1"/>
  <c r="AU723"/>
  <c r="AU722" s="1"/>
  <c r="AT723"/>
  <c r="AT722" s="1"/>
  <c r="AS723"/>
  <c r="AS722" s="1"/>
  <c r="AV720"/>
  <c r="AU720"/>
  <c r="AT720"/>
  <c r="AT719" s="1"/>
  <c r="AS720"/>
  <c r="AS719" s="1"/>
  <c r="AV719"/>
  <c r="AU719"/>
  <c r="AV717"/>
  <c r="AV716" s="1"/>
  <c r="AU717"/>
  <c r="AU716" s="1"/>
  <c r="AT717"/>
  <c r="AT716" s="1"/>
  <c r="AS717"/>
  <c r="AS716" s="1"/>
  <c r="AV713"/>
  <c r="AV712" s="1"/>
  <c r="AU713"/>
  <c r="AU712" s="1"/>
  <c r="AT713"/>
  <c r="AT712" s="1"/>
  <c r="AS713"/>
  <c r="AS712" s="1"/>
  <c r="AV710"/>
  <c r="AU710"/>
  <c r="AT710"/>
  <c r="AT709" s="1"/>
  <c r="AS710"/>
  <c r="AS709" s="1"/>
  <c r="AV709"/>
  <c r="AU709"/>
  <c r="AV706"/>
  <c r="AU706"/>
  <c r="AT706"/>
  <c r="AT705" s="1"/>
  <c r="AT704" s="1"/>
  <c r="AS706"/>
  <c r="AS705" s="1"/>
  <c r="AS704" s="1"/>
  <c r="AV705"/>
  <c r="AV704" s="1"/>
  <c r="AU705"/>
  <c r="AU704" s="1"/>
  <c r="AV702"/>
  <c r="AU702"/>
  <c r="AT702"/>
  <c r="AT701" s="1"/>
  <c r="AT700" s="1"/>
  <c r="AS702"/>
  <c r="AS701" s="1"/>
  <c r="AS700" s="1"/>
  <c r="AV701"/>
  <c r="AV700" s="1"/>
  <c r="AU701"/>
  <c r="AU700" s="1"/>
  <c r="AV698"/>
  <c r="AV697" s="1"/>
  <c r="AV696" s="1"/>
  <c r="AU698"/>
  <c r="AU697" s="1"/>
  <c r="AU696" s="1"/>
  <c r="AT698"/>
  <c r="AT697" s="1"/>
  <c r="AT696" s="1"/>
  <c r="AS698"/>
  <c r="AS697" s="1"/>
  <c r="AS696" s="1"/>
  <c r="AV691"/>
  <c r="AU691"/>
  <c r="AT691"/>
  <c r="AT690" s="1"/>
  <c r="AT689" s="1"/>
  <c r="AT688" s="1"/>
  <c r="AS691"/>
  <c r="AS690" s="1"/>
  <c r="AS689" s="1"/>
  <c r="AS688" s="1"/>
  <c r="AV690"/>
  <c r="AV689" s="1"/>
  <c r="AV688" s="1"/>
  <c r="AU690"/>
  <c r="AU689" s="1"/>
  <c r="AU688" s="1"/>
  <c r="AV681"/>
  <c r="AU681"/>
  <c r="AU680" s="1"/>
  <c r="AT681"/>
  <c r="AT680" s="1"/>
  <c r="AS681"/>
  <c r="AS680" s="1"/>
  <c r="AV680"/>
  <c r="AV677"/>
  <c r="AU677"/>
  <c r="AT677"/>
  <c r="AT676" s="1"/>
  <c r="AS677"/>
  <c r="AS676" s="1"/>
  <c r="AV676"/>
  <c r="AU676"/>
  <c r="AV673"/>
  <c r="AU673"/>
  <c r="AT673"/>
  <c r="AT672" s="1"/>
  <c r="AT671" s="1"/>
  <c r="AS673"/>
  <c r="AS672" s="1"/>
  <c r="AS671" s="1"/>
  <c r="AV672"/>
  <c r="AV671" s="1"/>
  <c r="AU672"/>
  <c r="AU671" s="1"/>
  <c r="AV668"/>
  <c r="AV667" s="1"/>
  <c r="AV666" s="1"/>
  <c r="AU668"/>
  <c r="AU667" s="1"/>
  <c r="AU666" s="1"/>
  <c r="AT668"/>
  <c r="AT667" s="1"/>
  <c r="AT666" s="1"/>
  <c r="AS668"/>
  <c r="AS667" s="1"/>
  <c r="AS666" s="1"/>
  <c r="AV663"/>
  <c r="AU663"/>
  <c r="AT663"/>
  <c r="AT662" s="1"/>
  <c r="AT661" s="1"/>
  <c r="AS663"/>
  <c r="AS662" s="1"/>
  <c r="AS661" s="1"/>
  <c r="AV662"/>
  <c r="AV661" s="1"/>
  <c r="AU662"/>
  <c r="AU661" s="1"/>
  <c r="AV654"/>
  <c r="AV653" s="1"/>
  <c r="AV652" s="1"/>
  <c r="AV651" s="1"/>
  <c r="AV650" s="1"/>
  <c r="AU654"/>
  <c r="AU653" s="1"/>
  <c r="AU652" s="1"/>
  <c r="AU651" s="1"/>
  <c r="AU650" s="1"/>
  <c r="AT654"/>
  <c r="AT653" s="1"/>
  <c r="AT652" s="1"/>
  <c r="AT651" s="1"/>
  <c r="AT650" s="1"/>
  <c r="AS654"/>
  <c r="AS653" s="1"/>
  <c r="AS652" s="1"/>
  <c r="AS651" s="1"/>
  <c r="AS650" s="1"/>
  <c r="AV647"/>
  <c r="AV646" s="1"/>
  <c r="AV645" s="1"/>
  <c r="AV644" s="1"/>
  <c r="AU647"/>
  <c r="AU646" s="1"/>
  <c r="AU645" s="1"/>
  <c r="AU644" s="1"/>
  <c r="AT647"/>
  <c r="AT646" s="1"/>
  <c r="AT645" s="1"/>
  <c r="AT644" s="1"/>
  <c r="AS647"/>
  <c r="AS646" s="1"/>
  <c r="AS645" s="1"/>
  <c r="AS644" s="1"/>
  <c r="AV641"/>
  <c r="AV640" s="1"/>
  <c r="AU641"/>
  <c r="AU640" s="1"/>
  <c r="AT641"/>
  <c r="AT640" s="1"/>
  <c r="AS641"/>
  <c r="AS640" s="1"/>
  <c r="AW638"/>
  <c r="AV638"/>
  <c r="AV637" s="1"/>
  <c r="AU638"/>
  <c r="AU637" s="1"/>
  <c r="AT638"/>
  <c r="AT637" s="1"/>
  <c r="AS638"/>
  <c r="AS637" s="1"/>
  <c r="AW635"/>
  <c r="BA635" s="1"/>
  <c r="AV635"/>
  <c r="AV634" s="1"/>
  <c r="AU635"/>
  <c r="AU634" s="1"/>
  <c r="AT635"/>
  <c r="AT634" s="1"/>
  <c r="AS635"/>
  <c r="AS634" s="1"/>
  <c r="AV624"/>
  <c r="AU624"/>
  <c r="AT624"/>
  <c r="AT623" s="1"/>
  <c r="AS624"/>
  <c r="AS623" s="1"/>
  <c r="AV623"/>
  <c r="AU623"/>
  <c r="AV620"/>
  <c r="AU620"/>
  <c r="AU619" s="1"/>
  <c r="AT620"/>
  <c r="AT619" s="1"/>
  <c r="AS620"/>
  <c r="AS619" s="1"/>
  <c r="AV619"/>
  <c r="AV616"/>
  <c r="AU616"/>
  <c r="AT616"/>
  <c r="AT615" s="1"/>
  <c r="AT614" s="1"/>
  <c r="AS616"/>
  <c r="AS615" s="1"/>
  <c r="AS614" s="1"/>
  <c r="AV615"/>
  <c r="AV614" s="1"/>
  <c r="AU615"/>
  <c r="AU614" s="1"/>
  <c r="AV608"/>
  <c r="AU608"/>
  <c r="AT608"/>
  <c r="AT607" s="1"/>
  <c r="AS608"/>
  <c r="AS607" s="1"/>
  <c r="AV607"/>
  <c r="AU607"/>
  <c r="AV600"/>
  <c r="AU600"/>
  <c r="AT600"/>
  <c r="AT599" s="1"/>
  <c r="AS600"/>
  <c r="AS599" s="1"/>
  <c r="AV599"/>
  <c r="AU599"/>
  <c r="AV596"/>
  <c r="AV595" s="1"/>
  <c r="AU596"/>
  <c r="AU595" s="1"/>
  <c r="AT596"/>
  <c r="AT595" s="1"/>
  <c r="AS596"/>
  <c r="AS595" s="1"/>
  <c r="AV593"/>
  <c r="AV592" s="1"/>
  <c r="AU593"/>
  <c r="AU592" s="1"/>
  <c r="AT593"/>
  <c r="AT592" s="1"/>
  <c r="AS593"/>
  <c r="AS592" s="1"/>
  <c r="AV589"/>
  <c r="AV588" s="1"/>
  <c r="AU589"/>
  <c r="AU588" s="1"/>
  <c r="AT589"/>
  <c r="AT588" s="1"/>
  <c r="AS589"/>
  <c r="AS588" s="1"/>
  <c r="AV586"/>
  <c r="AU586"/>
  <c r="AT586"/>
  <c r="AT585" s="1"/>
  <c r="AS586"/>
  <c r="AS585" s="1"/>
  <c r="AV585"/>
  <c r="AU585"/>
  <c r="AV581"/>
  <c r="AV580" s="1"/>
  <c r="AU581"/>
  <c r="AU580" s="1"/>
  <c r="AT581"/>
  <c r="AT580" s="1"/>
  <c r="AS581"/>
  <c r="AS580" s="1"/>
  <c r="AV577"/>
  <c r="AV576" s="1"/>
  <c r="AU577"/>
  <c r="AU576" s="1"/>
  <c r="AT577"/>
  <c r="AT576" s="1"/>
  <c r="AS577"/>
  <c r="AS576" s="1"/>
  <c r="AV574"/>
  <c r="AU574"/>
  <c r="AT574"/>
  <c r="AT573" s="1"/>
  <c r="AS574"/>
  <c r="AS573" s="1"/>
  <c r="AV573"/>
  <c r="AU573"/>
  <c r="AV570"/>
  <c r="AV569" s="1"/>
  <c r="AU570"/>
  <c r="AU569" s="1"/>
  <c r="AT570"/>
  <c r="AT569" s="1"/>
  <c r="AS570"/>
  <c r="AS569" s="1"/>
  <c r="AV567"/>
  <c r="AV566" s="1"/>
  <c r="AU567"/>
  <c r="AU566" s="1"/>
  <c r="AT567"/>
  <c r="AT566" s="1"/>
  <c r="AS567"/>
  <c r="AS566"/>
  <c r="AV555"/>
  <c r="AV554" s="1"/>
  <c r="AU555"/>
  <c r="AU554" s="1"/>
  <c r="AT555"/>
  <c r="AT554" s="1"/>
  <c r="AS555"/>
  <c r="AS554" s="1"/>
  <c r="AV552"/>
  <c r="AU552"/>
  <c r="AU551" s="1"/>
  <c r="AU550" s="1"/>
  <c r="AT552"/>
  <c r="AT551" s="1"/>
  <c r="AT550" s="1"/>
  <c r="AS552"/>
  <c r="AS551" s="1"/>
  <c r="AS550" s="1"/>
  <c r="AV551"/>
  <c r="AV550" s="1"/>
  <c r="AX548"/>
  <c r="AW548"/>
  <c r="AV548"/>
  <c r="AV547" s="1"/>
  <c r="AV546" s="1"/>
  <c r="AU548"/>
  <c r="AU547" s="1"/>
  <c r="AU546" s="1"/>
  <c r="AT548"/>
  <c r="AT547" s="1"/>
  <c r="AT546" s="1"/>
  <c r="AS548"/>
  <c r="AS547" s="1"/>
  <c r="AS546" s="1"/>
  <c r="AV541"/>
  <c r="AV540" s="1"/>
  <c r="AV539" s="1"/>
  <c r="AV538" s="1"/>
  <c r="AU541"/>
  <c r="AU540" s="1"/>
  <c r="AU539" s="1"/>
  <c r="AU538" s="1"/>
  <c r="AT541"/>
  <c r="AT540" s="1"/>
  <c r="AT539" s="1"/>
  <c r="AT538" s="1"/>
  <c r="AS541"/>
  <c r="AS540" s="1"/>
  <c r="AS539" s="1"/>
  <c r="AS538" s="1"/>
  <c r="AV531"/>
  <c r="AU531"/>
  <c r="AT531"/>
  <c r="AT530" s="1"/>
  <c r="AS531"/>
  <c r="AS530" s="1"/>
  <c r="AV530"/>
  <c r="AU530"/>
  <c r="AV528"/>
  <c r="AV527" s="1"/>
  <c r="AV526" s="1"/>
  <c r="AU528"/>
  <c r="AU527" s="1"/>
  <c r="AU526" s="1"/>
  <c r="AT528"/>
  <c r="AT527" s="1"/>
  <c r="AT526" s="1"/>
  <c r="AS528"/>
  <c r="AS527" s="1"/>
  <c r="AS526" s="1"/>
  <c r="AV524"/>
  <c r="AV523" s="1"/>
  <c r="AV522" s="1"/>
  <c r="AU524"/>
  <c r="AU523" s="1"/>
  <c r="AU522" s="1"/>
  <c r="AT524"/>
  <c r="AT523" s="1"/>
  <c r="AT522" s="1"/>
  <c r="AS524"/>
  <c r="AS523" s="1"/>
  <c r="AS522" s="1"/>
  <c r="AV520"/>
  <c r="AV519" s="1"/>
  <c r="AV518" s="1"/>
  <c r="AU520"/>
  <c r="AU519" s="1"/>
  <c r="AU518" s="1"/>
  <c r="AT520"/>
  <c r="AT519" s="1"/>
  <c r="AT518" s="1"/>
  <c r="AS520"/>
  <c r="AS519" s="1"/>
  <c r="AS518" s="1"/>
  <c r="AV494"/>
  <c r="AV493" s="1"/>
  <c r="AU494"/>
  <c r="AU493" s="1"/>
  <c r="AT494"/>
  <c r="AT493" s="1"/>
  <c r="AS494"/>
  <c r="AS493" s="1"/>
  <c r="AV488"/>
  <c r="AU488"/>
  <c r="AT488"/>
  <c r="AS488"/>
  <c r="AV486"/>
  <c r="AV485" s="1"/>
  <c r="AV484" s="1"/>
  <c r="AU486"/>
  <c r="AU485" s="1"/>
  <c r="AU484" s="1"/>
  <c r="AT486"/>
  <c r="AT485" s="1"/>
  <c r="AT484" s="1"/>
  <c r="AS486"/>
  <c r="AS485" s="1"/>
  <c r="AS484" s="1"/>
  <c r="AV482"/>
  <c r="AV481" s="1"/>
  <c r="AV480" s="1"/>
  <c r="AU482"/>
  <c r="AU481" s="1"/>
  <c r="AU480" s="1"/>
  <c r="AT482"/>
  <c r="AT481" s="1"/>
  <c r="AT480" s="1"/>
  <c r="AS482"/>
  <c r="AS481" s="1"/>
  <c r="AS480" s="1"/>
  <c r="AV475"/>
  <c r="AU475"/>
  <c r="AT475"/>
  <c r="AS475"/>
  <c r="AV473"/>
  <c r="AU473"/>
  <c r="AT473"/>
  <c r="AT472" s="1"/>
  <c r="AT471" s="1"/>
  <c r="AT470" s="1"/>
  <c r="AS473"/>
  <c r="AS472" s="1"/>
  <c r="AS471" s="1"/>
  <c r="AS470" s="1"/>
  <c r="AV468"/>
  <c r="AU468"/>
  <c r="AU467" s="1"/>
  <c r="AU466" s="1"/>
  <c r="AU465" s="1"/>
  <c r="AT468"/>
  <c r="AT467" s="1"/>
  <c r="AT466" s="1"/>
  <c r="AT465" s="1"/>
  <c r="AS468"/>
  <c r="AS467" s="1"/>
  <c r="AS466" s="1"/>
  <c r="AS465" s="1"/>
  <c r="AV467"/>
  <c r="AV466" s="1"/>
  <c r="AV465" s="1"/>
  <c r="AV463"/>
  <c r="AV462" s="1"/>
  <c r="AV461" s="1"/>
  <c r="AV460" s="1"/>
  <c r="AU463"/>
  <c r="AU462" s="1"/>
  <c r="AU461" s="1"/>
  <c r="AU460" s="1"/>
  <c r="AT463"/>
  <c r="AT462" s="1"/>
  <c r="AT461" s="1"/>
  <c r="AT460" s="1"/>
  <c r="AS463"/>
  <c r="AS462" s="1"/>
  <c r="AS461" s="1"/>
  <c r="AS460" s="1"/>
  <c r="AV450"/>
  <c r="AU450"/>
  <c r="AT450"/>
  <c r="AT449" s="1"/>
  <c r="AT448" s="1"/>
  <c r="AT447" s="1"/>
  <c r="AS450"/>
  <c r="AS449" s="1"/>
  <c r="AS448" s="1"/>
  <c r="AS447" s="1"/>
  <c r="AV449"/>
  <c r="AV448" s="1"/>
  <c r="AV447" s="1"/>
  <c r="AU449"/>
  <c r="AU448" s="1"/>
  <c r="AU447" s="1"/>
  <c r="AV442"/>
  <c r="AV441" s="1"/>
  <c r="AV440" s="1"/>
  <c r="AV439" s="1"/>
  <c r="AV438" s="1"/>
  <c r="AV437" s="1"/>
  <c r="AU442"/>
  <c r="AU441" s="1"/>
  <c r="AU440" s="1"/>
  <c r="AU439" s="1"/>
  <c r="AU438" s="1"/>
  <c r="AU437" s="1"/>
  <c r="AT442"/>
  <c r="AT441" s="1"/>
  <c r="AT440" s="1"/>
  <c r="AT439" s="1"/>
  <c r="AT438" s="1"/>
  <c r="AT437" s="1"/>
  <c r="AS442"/>
  <c r="AS441" s="1"/>
  <c r="AS440" s="1"/>
  <c r="AS439" s="1"/>
  <c r="AS438" s="1"/>
  <c r="AS437" s="1"/>
  <c r="AV433"/>
  <c r="AU433"/>
  <c r="AT433"/>
  <c r="AS433"/>
  <c r="AV431"/>
  <c r="AU431"/>
  <c r="AT431"/>
  <c r="AS431"/>
  <c r="AV429"/>
  <c r="AU429"/>
  <c r="AU428" s="1"/>
  <c r="AU427" s="1"/>
  <c r="AT429"/>
  <c r="AT428" s="1"/>
  <c r="AT427" s="1"/>
  <c r="AS429"/>
  <c r="AS428" s="1"/>
  <c r="AS427" s="1"/>
  <c r="AV425"/>
  <c r="AV424" s="1"/>
  <c r="AV423" s="1"/>
  <c r="AU425"/>
  <c r="AU424" s="1"/>
  <c r="AU423" s="1"/>
  <c r="AT425"/>
  <c r="AT424" s="1"/>
  <c r="AT423" s="1"/>
  <c r="AT422" s="1"/>
  <c r="AS425"/>
  <c r="AS424" s="1"/>
  <c r="AS423" s="1"/>
  <c r="AV415"/>
  <c r="AU415"/>
  <c r="AT415"/>
  <c r="AS415"/>
  <c r="AV413"/>
  <c r="AU413"/>
  <c r="AU412" s="1"/>
  <c r="AT413"/>
  <c r="AT412" s="1"/>
  <c r="AS413"/>
  <c r="AS412" s="1"/>
  <c r="AV412"/>
  <c r="AV410"/>
  <c r="AU410"/>
  <c r="AT410"/>
  <c r="AS410"/>
  <c r="AV408"/>
  <c r="AU408"/>
  <c r="AU407" s="1"/>
  <c r="AT408"/>
  <c r="AT407" s="1"/>
  <c r="AS408"/>
  <c r="AS407" s="1"/>
  <c r="AV405"/>
  <c r="AU405"/>
  <c r="AT405"/>
  <c r="AT404" s="1"/>
  <c r="AS405"/>
  <c r="AS404" s="1"/>
  <c r="AV404"/>
  <c r="AU404"/>
  <c r="AV402"/>
  <c r="AV401" s="1"/>
  <c r="AU402"/>
  <c r="AU401" s="1"/>
  <c r="AT402"/>
  <c r="AT401" s="1"/>
  <c r="AS402"/>
  <c r="AS401" s="1"/>
  <c r="AV397"/>
  <c r="AU397"/>
  <c r="AT397"/>
  <c r="AT396" s="1"/>
  <c r="AT395" s="1"/>
  <c r="AT394" s="1"/>
  <c r="AS397"/>
  <c r="AS396" s="1"/>
  <c r="AS395" s="1"/>
  <c r="AS394" s="1"/>
  <c r="AV396"/>
  <c r="AV395" s="1"/>
  <c r="AV394" s="1"/>
  <c r="AU396"/>
  <c r="AU395" s="1"/>
  <c r="AU394" s="1"/>
  <c r="AV391"/>
  <c r="AU391"/>
  <c r="AT391"/>
  <c r="AT390" s="1"/>
  <c r="AT389" s="1"/>
  <c r="AT388" s="1"/>
  <c r="AS391"/>
  <c r="AS390" s="1"/>
  <c r="AS389" s="1"/>
  <c r="AS388" s="1"/>
  <c r="AV390"/>
  <c r="AV389" s="1"/>
  <c r="AV388" s="1"/>
  <c r="AU390"/>
  <c r="AU389" s="1"/>
  <c r="AU388" s="1"/>
  <c r="AV384"/>
  <c r="AU384"/>
  <c r="AU383" s="1"/>
  <c r="AU382" s="1"/>
  <c r="AT384"/>
  <c r="AT383" s="1"/>
  <c r="AT382" s="1"/>
  <c r="AS384"/>
  <c r="AS383" s="1"/>
  <c r="AS382" s="1"/>
  <c r="AV383"/>
  <c r="AV382" s="1"/>
  <c r="AV377"/>
  <c r="AU377"/>
  <c r="AT377"/>
  <c r="AT376" s="1"/>
  <c r="AS377"/>
  <c r="AS376" s="1"/>
  <c r="AV376"/>
  <c r="AU376"/>
  <c r="AV374"/>
  <c r="AV373" s="1"/>
  <c r="AU374"/>
  <c r="AU373" s="1"/>
  <c r="AT374"/>
  <c r="AT373" s="1"/>
  <c r="AS374"/>
  <c r="AS373" s="1"/>
  <c r="AV371"/>
  <c r="AU371"/>
  <c r="AT371"/>
  <c r="AT370" s="1"/>
  <c r="AS371"/>
  <c r="AS370" s="1"/>
  <c r="AV370"/>
  <c r="AU370"/>
  <c r="AV368"/>
  <c r="AV367" s="1"/>
  <c r="AU368"/>
  <c r="AU367" s="1"/>
  <c r="AT368"/>
  <c r="AT367" s="1"/>
  <c r="AS368"/>
  <c r="AS367" s="1"/>
  <c r="AV364"/>
  <c r="AV363" s="1"/>
  <c r="AV362" s="1"/>
  <c r="AU364"/>
  <c r="AU363" s="1"/>
  <c r="AU362" s="1"/>
  <c r="AT364"/>
  <c r="AT363" s="1"/>
  <c r="AT362" s="1"/>
  <c r="AS364"/>
  <c r="AS363" s="1"/>
  <c r="AS362" s="1"/>
  <c r="AV355"/>
  <c r="AU355"/>
  <c r="AU354" s="1"/>
  <c r="AT355"/>
  <c r="AT354" s="1"/>
  <c r="AT353" s="1"/>
  <c r="AT352" s="1"/>
  <c r="AT351" s="1"/>
  <c r="AS355"/>
  <c r="AS354" s="1"/>
  <c r="AS353" s="1"/>
  <c r="AS352" s="1"/>
  <c r="AS351" s="1"/>
  <c r="AV354"/>
  <c r="AV353" s="1"/>
  <c r="AV352" s="1"/>
  <c r="AV351" s="1"/>
  <c r="AU353"/>
  <c r="AU352" s="1"/>
  <c r="AU351" s="1"/>
  <c r="AV342"/>
  <c r="AV341" s="1"/>
  <c r="AV340" s="1"/>
  <c r="AV339" s="1"/>
  <c r="AV338" s="1"/>
  <c r="AU342"/>
  <c r="AT342"/>
  <c r="AT341" s="1"/>
  <c r="AT340" s="1"/>
  <c r="AS342"/>
  <c r="AS341" s="1"/>
  <c r="AS340" s="1"/>
  <c r="AU341"/>
  <c r="AU340" s="1"/>
  <c r="AU339" s="1"/>
  <c r="AU338" s="1"/>
  <c r="AV335"/>
  <c r="AU335"/>
  <c r="AT335"/>
  <c r="AS335"/>
  <c r="AV334"/>
  <c r="AU334"/>
  <c r="AU333" s="1"/>
  <c r="AU332" s="1"/>
  <c r="AT334"/>
  <c r="AT333" s="1"/>
  <c r="AT332" s="1"/>
  <c r="AS334"/>
  <c r="AS333" s="1"/>
  <c r="AS332" s="1"/>
  <c r="AV333"/>
  <c r="AV332" s="1"/>
  <c r="AV330"/>
  <c r="AV329" s="1"/>
  <c r="AU330"/>
  <c r="AU329" s="1"/>
  <c r="AT330"/>
  <c r="AT329" s="1"/>
  <c r="AS330"/>
  <c r="AS329" s="1"/>
  <c r="AV326"/>
  <c r="AU326"/>
  <c r="AT326"/>
  <c r="AS326"/>
  <c r="AV324"/>
  <c r="AU324"/>
  <c r="AT324"/>
  <c r="AS324"/>
  <c r="AV322"/>
  <c r="AU322"/>
  <c r="AT322"/>
  <c r="AT321" s="1"/>
  <c r="AT320" s="1"/>
  <c r="AS322"/>
  <c r="AV318"/>
  <c r="AU318"/>
  <c r="AT318"/>
  <c r="AS318"/>
  <c r="AS317" s="1"/>
  <c r="AS316" s="1"/>
  <c r="AV317"/>
  <c r="AV316" s="1"/>
  <c r="AU317"/>
  <c r="AU316" s="1"/>
  <c r="AT317"/>
  <c r="AT316" s="1"/>
  <c r="AX314"/>
  <c r="AW314"/>
  <c r="AV314"/>
  <c r="AV313" s="1"/>
  <c r="AV312" s="1"/>
  <c r="AU314"/>
  <c r="AU313" s="1"/>
  <c r="AT314"/>
  <c r="AT313" s="1"/>
  <c r="AT312" s="1"/>
  <c r="AS314"/>
  <c r="AS313" s="1"/>
  <c r="AS312" s="1"/>
  <c r="AV309"/>
  <c r="AU309"/>
  <c r="AU308" s="1"/>
  <c r="AU307" s="1"/>
  <c r="AU306" s="1"/>
  <c r="AT309"/>
  <c r="AS309"/>
  <c r="AS308" s="1"/>
  <c r="AS307" s="1"/>
  <c r="AS306" s="1"/>
  <c r="AV308"/>
  <c r="AV307" s="1"/>
  <c r="AV306" s="1"/>
  <c r="AT308"/>
  <c r="AT307" s="1"/>
  <c r="AT306" s="1"/>
  <c r="AV304"/>
  <c r="AU304"/>
  <c r="AU303" s="1"/>
  <c r="AU302" s="1"/>
  <c r="AU301" s="1"/>
  <c r="AT304"/>
  <c r="AT303" s="1"/>
  <c r="AT302" s="1"/>
  <c r="AT301" s="1"/>
  <c r="AS304"/>
  <c r="AS303" s="1"/>
  <c r="AS302" s="1"/>
  <c r="AS301" s="1"/>
  <c r="AV303"/>
  <c r="AV302" s="1"/>
  <c r="AV301" s="1"/>
  <c r="AV297"/>
  <c r="AU297"/>
  <c r="AU296" s="1"/>
  <c r="AU295" s="1"/>
  <c r="AU294" s="1"/>
  <c r="AU293" s="1"/>
  <c r="AT297"/>
  <c r="AT296" s="1"/>
  <c r="AT295" s="1"/>
  <c r="AT294" s="1"/>
  <c r="AT293" s="1"/>
  <c r="AS297"/>
  <c r="AS296" s="1"/>
  <c r="AS295" s="1"/>
  <c r="AS294" s="1"/>
  <c r="AS293" s="1"/>
  <c r="AV296"/>
  <c r="AV295" s="1"/>
  <c r="AV294" s="1"/>
  <c r="AV293" s="1"/>
  <c r="AV289"/>
  <c r="AU289"/>
  <c r="AT289"/>
  <c r="AS289"/>
  <c r="AV287"/>
  <c r="AU287"/>
  <c r="AT287"/>
  <c r="AS287"/>
  <c r="AV285"/>
  <c r="AU285"/>
  <c r="AU284" s="1"/>
  <c r="AU283" s="1"/>
  <c r="AU282" s="1"/>
  <c r="AU281" s="1"/>
  <c r="AT285"/>
  <c r="AT284" s="1"/>
  <c r="AT283" s="1"/>
  <c r="AT282" s="1"/>
  <c r="AT281" s="1"/>
  <c r="AS285"/>
  <c r="AS284" s="1"/>
  <c r="AS283" s="1"/>
  <c r="AS282" s="1"/>
  <c r="AS281" s="1"/>
  <c r="AV276"/>
  <c r="AV275" s="1"/>
  <c r="AU276"/>
  <c r="AU275" s="1"/>
  <c r="AT276"/>
  <c r="AT275" s="1"/>
  <c r="AS276"/>
  <c r="AS275" s="1"/>
  <c r="AV273"/>
  <c r="AV272" s="1"/>
  <c r="AU273"/>
  <c r="AU272" s="1"/>
  <c r="AT273"/>
  <c r="AT272" s="1"/>
  <c r="AS273"/>
  <c r="AS272" s="1"/>
  <c r="AV270"/>
  <c r="AU270"/>
  <c r="AT270"/>
  <c r="AT269" s="1"/>
  <c r="AS270"/>
  <c r="AS269" s="1"/>
  <c r="AV269"/>
  <c r="AU269"/>
  <c r="AV266"/>
  <c r="AU266"/>
  <c r="AU265" s="1"/>
  <c r="AT266"/>
  <c r="AT265" s="1"/>
  <c r="AS266"/>
  <c r="AS265" s="1"/>
  <c r="AV265"/>
  <c r="AV263"/>
  <c r="AV262" s="1"/>
  <c r="AU263"/>
  <c r="AU262" s="1"/>
  <c r="AT263"/>
  <c r="AT262" s="1"/>
  <c r="AT261" s="1"/>
  <c r="AS263"/>
  <c r="AS262" s="1"/>
  <c r="AV257"/>
  <c r="AU257"/>
  <c r="AT257"/>
  <c r="AT256" s="1"/>
  <c r="AS257"/>
  <c r="AS256" s="1"/>
  <c r="AV256"/>
  <c r="AU256"/>
  <c r="AV254"/>
  <c r="AU254"/>
  <c r="AU253" s="1"/>
  <c r="AT254"/>
  <c r="AT253" s="1"/>
  <c r="AS254"/>
  <c r="AS253" s="1"/>
  <c r="AV253"/>
  <c r="AV251"/>
  <c r="AV250" s="1"/>
  <c r="AV249" s="1"/>
  <c r="AU251"/>
  <c r="AU250" s="1"/>
  <c r="AU249" s="1"/>
  <c r="AT251"/>
  <c r="AT250" s="1"/>
  <c r="AT249" s="1"/>
  <c r="AS251"/>
  <c r="AS250" s="1"/>
  <c r="AS249" s="1"/>
  <c r="AV247"/>
  <c r="AU247"/>
  <c r="AT247"/>
  <c r="AT246" s="1"/>
  <c r="AS247"/>
  <c r="AS246" s="1"/>
  <c r="AV246"/>
  <c r="AU246"/>
  <c r="AV244"/>
  <c r="AV243" s="1"/>
  <c r="AU244"/>
  <c r="AU243" s="1"/>
  <c r="AT244"/>
  <c r="AT243" s="1"/>
  <c r="AS244"/>
  <c r="AS243" s="1"/>
  <c r="AV241"/>
  <c r="AV240" s="1"/>
  <c r="AU241"/>
  <c r="AU240" s="1"/>
  <c r="AT241"/>
  <c r="AT240" s="1"/>
  <c r="AS241"/>
  <c r="AS240" s="1"/>
  <c r="AV237"/>
  <c r="AU237"/>
  <c r="AT237"/>
  <c r="AT236" s="1"/>
  <c r="AS237"/>
  <c r="AS236" s="1"/>
  <c r="AV236"/>
  <c r="AU236"/>
  <c r="AV234"/>
  <c r="AV233" s="1"/>
  <c r="AV232" s="1"/>
  <c r="AU234"/>
  <c r="AU233" s="1"/>
  <c r="AU232" s="1"/>
  <c r="AT234"/>
  <c r="AT233" s="1"/>
  <c r="AT232" s="1"/>
  <c r="AS234"/>
  <c r="AS233" s="1"/>
  <c r="AS232" s="1"/>
  <c r="AV220"/>
  <c r="AV219" s="1"/>
  <c r="AV218" s="1"/>
  <c r="AV217" s="1"/>
  <c r="AV216" s="1"/>
  <c r="AU220"/>
  <c r="AU219" s="1"/>
  <c r="AU218" s="1"/>
  <c r="AU217" s="1"/>
  <c r="AU216" s="1"/>
  <c r="AT220"/>
  <c r="AT219" s="1"/>
  <c r="AT218" s="1"/>
  <c r="AT217" s="1"/>
  <c r="AT216" s="1"/>
  <c r="AS220"/>
  <c r="AS219" s="1"/>
  <c r="AS218" s="1"/>
  <c r="AS217" s="1"/>
  <c r="AS216" s="1"/>
  <c r="AV213"/>
  <c r="AV212" s="1"/>
  <c r="AV211" s="1"/>
  <c r="AV210" s="1"/>
  <c r="AV209" s="1"/>
  <c r="AU213"/>
  <c r="AU212" s="1"/>
  <c r="AU211" s="1"/>
  <c r="AU210" s="1"/>
  <c r="AU209" s="1"/>
  <c r="AT213"/>
  <c r="AT212" s="1"/>
  <c r="AT211" s="1"/>
  <c r="AT210" s="1"/>
  <c r="AT209" s="1"/>
  <c r="AS213"/>
  <c r="AS212" s="1"/>
  <c r="AS211" s="1"/>
  <c r="AS210" s="1"/>
  <c r="AS209" s="1"/>
  <c r="AV206"/>
  <c r="AV205" s="1"/>
  <c r="AV204" s="1"/>
  <c r="AV203" s="1"/>
  <c r="AV202" s="1"/>
  <c r="AU206"/>
  <c r="AU205" s="1"/>
  <c r="AU204" s="1"/>
  <c r="AU203" s="1"/>
  <c r="AU202" s="1"/>
  <c r="AT206"/>
  <c r="AT205" s="1"/>
  <c r="AT204" s="1"/>
  <c r="AT203" s="1"/>
  <c r="AT202" s="1"/>
  <c r="AS206"/>
  <c r="AS205" s="1"/>
  <c r="AS204" s="1"/>
  <c r="AS203" s="1"/>
  <c r="AS202" s="1"/>
  <c r="AV199"/>
  <c r="AU199"/>
  <c r="AU198" s="1"/>
  <c r="AU197" s="1"/>
  <c r="AU196" s="1"/>
  <c r="AU195" s="1"/>
  <c r="AT199"/>
  <c r="AT198" s="1"/>
  <c r="AT197" s="1"/>
  <c r="AT196" s="1"/>
  <c r="AT195" s="1"/>
  <c r="AS199"/>
  <c r="AS198" s="1"/>
  <c r="AS197" s="1"/>
  <c r="AS196" s="1"/>
  <c r="AS195" s="1"/>
  <c r="AV198"/>
  <c r="AV197" s="1"/>
  <c r="AV196" s="1"/>
  <c r="AV195" s="1"/>
  <c r="AV191"/>
  <c r="AV190" s="1"/>
  <c r="AV189" s="1"/>
  <c r="AV188" s="1"/>
  <c r="AU191"/>
  <c r="AU190" s="1"/>
  <c r="AU189" s="1"/>
  <c r="AU188" s="1"/>
  <c r="AT191"/>
  <c r="AT190" s="1"/>
  <c r="AT189" s="1"/>
  <c r="AT188" s="1"/>
  <c r="AS191"/>
  <c r="AS190" s="1"/>
  <c r="AS189" s="1"/>
  <c r="AS188" s="1"/>
  <c r="AV186"/>
  <c r="AU186"/>
  <c r="AU185" s="1"/>
  <c r="AT186"/>
  <c r="AT185" s="1"/>
  <c r="AS186"/>
  <c r="AS185" s="1"/>
  <c r="AV185"/>
  <c r="AV183"/>
  <c r="AU183"/>
  <c r="AT183"/>
  <c r="AS183"/>
  <c r="AV181"/>
  <c r="AV180" s="1"/>
  <c r="AU181"/>
  <c r="AU180" s="1"/>
  <c r="AT181"/>
  <c r="AT180" s="1"/>
  <c r="AS181"/>
  <c r="AS180" s="1"/>
  <c r="AV172"/>
  <c r="AU172"/>
  <c r="AU171" s="1"/>
  <c r="AU170" s="1"/>
  <c r="AT172"/>
  <c r="AT171" s="1"/>
  <c r="AT170" s="1"/>
  <c r="AS172"/>
  <c r="AS171" s="1"/>
  <c r="AS170" s="1"/>
  <c r="AV171"/>
  <c r="AV170" s="1"/>
  <c r="AV168"/>
  <c r="AU168"/>
  <c r="AT168"/>
  <c r="AS168"/>
  <c r="AV167"/>
  <c r="AU167"/>
  <c r="AT167"/>
  <c r="AS167"/>
  <c r="AV157"/>
  <c r="AU157"/>
  <c r="AT157"/>
  <c r="AS157"/>
  <c r="AV155"/>
  <c r="AU155"/>
  <c r="AT155"/>
  <c r="AS155"/>
  <c r="AV154"/>
  <c r="AV153" s="1"/>
  <c r="AV152" s="1"/>
  <c r="AV151" s="1"/>
  <c r="AV148"/>
  <c r="AU148"/>
  <c r="AT148"/>
  <c r="AS148"/>
  <c r="AV147"/>
  <c r="AU147"/>
  <c r="AT147"/>
  <c r="AS147"/>
  <c r="AV146"/>
  <c r="AU146"/>
  <c r="AT146"/>
  <c r="AS146"/>
  <c r="AV145"/>
  <c r="AU145"/>
  <c r="AT145"/>
  <c r="AS145"/>
  <c r="AV144"/>
  <c r="AU144"/>
  <c r="AT144"/>
  <c r="AS144"/>
  <c r="AV141"/>
  <c r="AU141"/>
  <c r="AT141"/>
  <c r="AS141"/>
  <c r="AV139"/>
  <c r="AU139"/>
  <c r="AT139"/>
  <c r="AS139"/>
  <c r="AV137"/>
  <c r="AU137"/>
  <c r="AT137"/>
  <c r="AS137"/>
  <c r="AV136"/>
  <c r="AV135" s="1"/>
  <c r="AV128"/>
  <c r="AV127" s="1"/>
  <c r="AV126" s="1"/>
  <c r="AV125" s="1"/>
  <c r="AU128"/>
  <c r="AU127" s="1"/>
  <c r="AU126" s="1"/>
  <c r="AU125" s="1"/>
  <c r="AT128"/>
  <c r="AT127" s="1"/>
  <c r="AT126" s="1"/>
  <c r="AT125" s="1"/>
  <c r="AS128"/>
  <c r="AS127" s="1"/>
  <c r="AS126" s="1"/>
  <c r="AS125" s="1"/>
  <c r="AV119"/>
  <c r="AU119"/>
  <c r="AU118" s="1"/>
  <c r="AU117" s="1"/>
  <c r="AU116" s="1"/>
  <c r="AU115" s="1"/>
  <c r="AT119"/>
  <c r="AT118" s="1"/>
  <c r="AT117" s="1"/>
  <c r="AT116" s="1"/>
  <c r="AT115" s="1"/>
  <c r="AS119"/>
  <c r="AS118" s="1"/>
  <c r="AS117" s="1"/>
  <c r="AS116" s="1"/>
  <c r="AS115" s="1"/>
  <c r="AV118"/>
  <c r="AV117" s="1"/>
  <c r="AV116" s="1"/>
  <c r="AV115" s="1"/>
  <c r="AV111"/>
  <c r="AV110" s="1"/>
  <c r="AV109" s="1"/>
  <c r="AU111"/>
  <c r="AU110" s="1"/>
  <c r="AU109" s="1"/>
  <c r="AT111"/>
  <c r="AT110" s="1"/>
  <c r="AT109" s="1"/>
  <c r="AS111"/>
  <c r="AS110" s="1"/>
  <c r="AS109" s="1"/>
  <c r="AV107"/>
  <c r="AV106" s="1"/>
  <c r="AU107"/>
  <c r="AU106" s="1"/>
  <c r="AT107"/>
  <c r="AT106" s="1"/>
  <c r="AS107"/>
  <c r="AS106" s="1"/>
  <c r="AV104"/>
  <c r="AU104"/>
  <c r="AT104"/>
  <c r="AT103" s="1"/>
  <c r="AS104"/>
  <c r="AS103" s="1"/>
  <c r="AV103"/>
  <c r="AU103"/>
  <c r="AV101"/>
  <c r="AV100" s="1"/>
  <c r="AU101"/>
  <c r="AU100" s="1"/>
  <c r="AT101"/>
  <c r="AT100" s="1"/>
  <c r="AS101"/>
  <c r="AS100" s="1"/>
  <c r="AV96"/>
  <c r="AV95" s="1"/>
  <c r="AU96"/>
  <c r="AU95" s="1"/>
  <c r="AT96"/>
  <c r="AS96"/>
  <c r="AV93"/>
  <c r="AV92" s="1"/>
  <c r="AU93"/>
  <c r="AU92" s="1"/>
  <c r="AT93"/>
  <c r="AT92" s="1"/>
  <c r="AS93"/>
  <c r="AS92" s="1"/>
  <c r="AV90"/>
  <c r="AU90"/>
  <c r="AT90"/>
  <c r="AT89" s="1"/>
  <c r="AS90"/>
  <c r="AS89" s="1"/>
  <c r="AV89"/>
  <c r="AU89"/>
  <c r="AV87"/>
  <c r="AV86" s="1"/>
  <c r="AU87"/>
  <c r="AU86" s="1"/>
  <c r="AT87"/>
  <c r="AT86" s="1"/>
  <c r="AS87"/>
  <c r="AS86" s="1"/>
  <c r="AV84"/>
  <c r="AU84"/>
  <c r="AT84"/>
  <c r="AT83" s="1"/>
  <c r="AS84"/>
  <c r="AS83" s="1"/>
  <c r="AV83"/>
  <c r="AU83"/>
  <c r="AV80"/>
  <c r="AU80"/>
  <c r="AT80"/>
  <c r="AS80"/>
  <c r="AV78"/>
  <c r="AU78"/>
  <c r="AT78"/>
  <c r="AS78"/>
  <c r="AV76"/>
  <c r="AU76"/>
  <c r="AT76"/>
  <c r="AS76"/>
  <c r="AV74"/>
  <c r="AU74"/>
  <c r="AT74"/>
  <c r="AS74"/>
  <c r="AS73" s="1"/>
  <c r="AS72" s="1"/>
  <c r="AV67"/>
  <c r="AU67"/>
  <c r="AU66" s="1"/>
  <c r="AU65" s="1"/>
  <c r="AU64" s="1"/>
  <c r="AU63" s="1"/>
  <c r="AT67"/>
  <c r="AT66" s="1"/>
  <c r="AT65" s="1"/>
  <c r="AT64" s="1"/>
  <c r="AT63" s="1"/>
  <c r="AS67"/>
  <c r="AS66" s="1"/>
  <c r="AS65" s="1"/>
  <c r="AS64" s="1"/>
  <c r="AS63" s="1"/>
  <c r="AV66"/>
  <c r="AV65" s="1"/>
  <c r="AV64" s="1"/>
  <c r="AV63" s="1"/>
  <c r="AV58"/>
  <c r="AV57" s="1"/>
  <c r="AU58"/>
  <c r="AU57" s="1"/>
  <c r="AT58"/>
  <c r="AT57" s="1"/>
  <c r="AS58"/>
  <c r="AS57" s="1"/>
  <c r="AV55"/>
  <c r="AU55"/>
  <c r="AT55"/>
  <c r="AS55"/>
  <c r="AV53"/>
  <c r="AU53"/>
  <c r="AT53"/>
  <c r="AS53"/>
  <c r="AV51"/>
  <c r="AU51"/>
  <c r="AT51"/>
  <c r="AS51"/>
  <c r="AS50" s="1"/>
  <c r="AV46"/>
  <c r="AV45" s="1"/>
  <c r="AV44" s="1"/>
  <c r="AV43" s="1"/>
  <c r="AV42" s="1"/>
  <c r="AU46"/>
  <c r="AU45" s="1"/>
  <c r="AU44" s="1"/>
  <c r="AU43" s="1"/>
  <c r="AU42" s="1"/>
  <c r="AT46"/>
  <c r="AT45" s="1"/>
  <c r="AT44" s="1"/>
  <c r="AT43" s="1"/>
  <c r="AT42" s="1"/>
  <c r="AS46"/>
  <c r="AS45" s="1"/>
  <c r="AS44" s="1"/>
  <c r="AS43" s="1"/>
  <c r="AS42" s="1"/>
  <c r="AV37"/>
  <c r="AU37"/>
  <c r="AT37"/>
  <c r="AS37"/>
  <c r="AV35"/>
  <c r="AU35"/>
  <c r="AT35"/>
  <c r="AS35"/>
  <c r="AV33"/>
  <c r="AU33"/>
  <c r="AT33"/>
  <c r="AS33"/>
  <c r="AV32"/>
  <c r="AV31" s="1"/>
  <c r="AV30" s="1"/>
  <c r="AV29" s="1"/>
  <c r="AV25"/>
  <c r="AU25"/>
  <c r="AT25"/>
  <c r="AS25"/>
  <c r="AV23"/>
  <c r="AU23"/>
  <c r="AT23"/>
  <c r="AS23"/>
  <c r="AV21"/>
  <c r="AU21"/>
  <c r="AT21"/>
  <c r="AS21"/>
  <c r="AV19"/>
  <c r="AU19"/>
  <c r="AT19"/>
  <c r="AS19"/>
  <c r="AS18" s="1"/>
  <c r="AV16"/>
  <c r="AV15" s="1"/>
  <c r="AU16"/>
  <c r="AU15" s="1"/>
  <c r="AT16"/>
  <c r="AT15" s="1"/>
  <c r="AS16"/>
  <c r="AS15" s="1"/>
  <c r="AV13"/>
  <c r="AU13"/>
  <c r="AU12" s="1"/>
  <c r="AT13"/>
  <c r="AT12" s="1"/>
  <c r="AS13"/>
  <c r="AS12" s="1"/>
  <c r="AV12"/>
  <c r="AP1642"/>
  <c r="AO1642"/>
  <c r="AN1642"/>
  <c r="AN1641" s="1"/>
  <c r="AN1640" s="1"/>
  <c r="AN1639" s="1"/>
  <c r="AM1642"/>
  <c r="AM1641" s="1"/>
  <c r="AM1640" s="1"/>
  <c r="AM1639" s="1"/>
  <c r="AP1641"/>
  <c r="AP1640" s="1"/>
  <c r="AP1639" s="1"/>
  <c r="AO1641"/>
  <c r="AO1640" s="1"/>
  <c r="AO1639" s="1"/>
  <c r="AP1637"/>
  <c r="AP1636" s="1"/>
  <c r="AP1635" s="1"/>
  <c r="AP1634" s="1"/>
  <c r="AO1637"/>
  <c r="AO1636" s="1"/>
  <c r="AO1635" s="1"/>
  <c r="AO1634" s="1"/>
  <c r="AN1637"/>
  <c r="AN1636" s="1"/>
  <c r="AN1635" s="1"/>
  <c r="AN1634" s="1"/>
  <c r="AM1637"/>
  <c r="AM1636" s="1"/>
  <c r="AM1635" s="1"/>
  <c r="AM1634" s="1"/>
  <c r="AP1628"/>
  <c r="AO1628"/>
  <c r="AN1628"/>
  <c r="AN1627" s="1"/>
  <c r="AM1628"/>
  <c r="AM1627" s="1"/>
  <c r="AP1627"/>
  <c r="AO1627"/>
  <c r="AP1625"/>
  <c r="AP1624" s="1"/>
  <c r="AO1625"/>
  <c r="AO1624" s="1"/>
  <c r="AN1625"/>
  <c r="AN1624" s="1"/>
  <c r="AM1625"/>
  <c r="AM1624" s="1"/>
  <c r="AP1622"/>
  <c r="AO1622"/>
  <c r="AN1622"/>
  <c r="AN1621" s="1"/>
  <c r="AM1622"/>
  <c r="AM1621" s="1"/>
  <c r="AP1621"/>
  <c r="AO1621"/>
  <c r="AP1619"/>
  <c r="AP1618" s="1"/>
  <c r="AO1619"/>
  <c r="AO1618" s="1"/>
  <c r="AN1619"/>
  <c r="AN1618" s="1"/>
  <c r="AM1619"/>
  <c r="AM1618" s="1"/>
  <c r="AP1616"/>
  <c r="AO1616"/>
  <c r="AN1616"/>
  <c r="AN1615" s="1"/>
  <c r="AM1616"/>
  <c r="AM1615" s="1"/>
  <c r="AP1615"/>
  <c r="AO1615"/>
  <c r="AP1612"/>
  <c r="AO1612"/>
  <c r="AN1612"/>
  <c r="AN1611" s="1"/>
  <c r="AN1610" s="1"/>
  <c r="AM1612"/>
  <c r="AM1611" s="1"/>
  <c r="AM1610" s="1"/>
  <c r="AP1611"/>
  <c r="AP1610" s="1"/>
  <c r="AO1611"/>
  <c r="AO1610" s="1"/>
  <c r="AP1605"/>
  <c r="AO1605"/>
  <c r="AO1604" s="1"/>
  <c r="AO1603" s="1"/>
  <c r="AO1602" s="1"/>
  <c r="AN1605"/>
  <c r="AN1604" s="1"/>
  <c r="AN1603" s="1"/>
  <c r="AN1602" s="1"/>
  <c r="AM1605"/>
  <c r="AM1604" s="1"/>
  <c r="AM1603" s="1"/>
  <c r="AM1602" s="1"/>
  <c r="AP1604"/>
  <c r="AP1603" s="1"/>
  <c r="AP1602" s="1"/>
  <c r="AP1600"/>
  <c r="AO1600"/>
  <c r="AN1600"/>
  <c r="AM1600"/>
  <c r="AP1598"/>
  <c r="AP1597" s="1"/>
  <c r="AO1598"/>
  <c r="AN1598"/>
  <c r="AN1597" s="1"/>
  <c r="AM1598"/>
  <c r="AM1597" s="1"/>
  <c r="AP1595"/>
  <c r="AO1595"/>
  <c r="AN1595"/>
  <c r="AM1595"/>
  <c r="AP1593"/>
  <c r="AO1593"/>
  <c r="AN1593"/>
  <c r="AM1593"/>
  <c r="AP1591"/>
  <c r="AO1591"/>
  <c r="AN1591"/>
  <c r="AN1590" s="1"/>
  <c r="AN1589" s="1"/>
  <c r="AM1591"/>
  <c r="AM1590" s="1"/>
  <c r="AM1589" s="1"/>
  <c r="AP1590"/>
  <c r="AP1589" s="1"/>
  <c r="AO1590"/>
  <c r="AO1589" s="1"/>
  <c r="AP1582"/>
  <c r="AP1581" s="1"/>
  <c r="AP1580" s="1"/>
  <c r="AP1579" s="1"/>
  <c r="AP1578" s="1"/>
  <c r="AO1582"/>
  <c r="AO1581" s="1"/>
  <c r="AO1580" s="1"/>
  <c r="AO1579" s="1"/>
  <c r="AO1578" s="1"/>
  <c r="AN1582"/>
  <c r="AN1581" s="1"/>
  <c r="AN1580" s="1"/>
  <c r="AN1579" s="1"/>
  <c r="AN1578" s="1"/>
  <c r="AM1582"/>
  <c r="AM1581" s="1"/>
  <c r="AM1580" s="1"/>
  <c r="AM1579" s="1"/>
  <c r="AM1578" s="1"/>
  <c r="AP1575"/>
  <c r="AP1574" s="1"/>
  <c r="AP1573" s="1"/>
  <c r="AP1572" s="1"/>
  <c r="AP1571" s="1"/>
  <c r="AO1575"/>
  <c r="AO1574" s="1"/>
  <c r="AO1573" s="1"/>
  <c r="AO1572" s="1"/>
  <c r="AO1571" s="1"/>
  <c r="AN1575"/>
  <c r="AN1574" s="1"/>
  <c r="AN1573" s="1"/>
  <c r="AN1572" s="1"/>
  <c r="AN1571" s="1"/>
  <c r="AM1575"/>
  <c r="AM1574" s="1"/>
  <c r="AM1573" s="1"/>
  <c r="AM1572" s="1"/>
  <c r="AM1571" s="1"/>
  <c r="AP1568"/>
  <c r="AP1567" s="1"/>
  <c r="AP1562" s="1"/>
  <c r="AO1568"/>
  <c r="AO1567" s="1"/>
  <c r="AO1562" s="1"/>
  <c r="AN1568"/>
  <c r="AN1567" s="1"/>
  <c r="AN1562" s="1"/>
  <c r="AM1568"/>
  <c r="AM1567" s="1"/>
  <c r="AM1562" s="1"/>
  <c r="AP1556"/>
  <c r="AP1555" s="1"/>
  <c r="AP1554" s="1"/>
  <c r="AP1553" s="1"/>
  <c r="AO1556"/>
  <c r="AO1555" s="1"/>
  <c r="AO1554" s="1"/>
  <c r="AO1553" s="1"/>
  <c r="AN1556"/>
  <c r="AN1555" s="1"/>
  <c r="AN1554" s="1"/>
  <c r="AN1553" s="1"/>
  <c r="AM1556"/>
  <c r="AM1555"/>
  <c r="AM1554" s="1"/>
  <c r="AM1553" s="1"/>
  <c r="AP1551"/>
  <c r="AO1551"/>
  <c r="AN1551"/>
  <c r="AM1551"/>
  <c r="AP1549"/>
  <c r="AO1549"/>
  <c r="AN1549"/>
  <c r="AN1548" s="1"/>
  <c r="AM1549"/>
  <c r="AM1548" s="1"/>
  <c r="AP1548"/>
  <c r="AO1548"/>
  <c r="AP1546"/>
  <c r="AO1546"/>
  <c r="AN1546"/>
  <c r="AM1546"/>
  <c r="AP1544"/>
  <c r="AO1544"/>
  <c r="AN1544"/>
  <c r="AM1544"/>
  <c r="AP1542"/>
  <c r="AP1541" s="1"/>
  <c r="AO1542"/>
  <c r="AN1542"/>
  <c r="AN1541" s="1"/>
  <c r="AM1542"/>
  <c r="AM1541" s="1"/>
  <c r="AP1539"/>
  <c r="AO1539"/>
  <c r="AN1539"/>
  <c r="AM1539"/>
  <c r="AP1537"/>
  <c r="AO1537"/>
  <c r="AN1537"/>
  <c r="AM1537"/>
  <c r="AP1535"/>
  <c r="AO1535"/>
  <c r="AN1535"/>
  <c r="AN1534" s="1"/>
  <c r="AM1535"/>
  <c r="AM1534" s="1"/>
  <c r="AP1534"/>
  <c r="AO1534"/>
  <c r="AP1532"/>
  <c r="AP1531" s="1"/>
  <c r="AO1532"/>
  <c r="AO1531" s="1"/>
  <c r="AN1532"/>
  <c r="AN1531" s="1"/>
  <c r="AM1532"/>
  <c r="AM1531" s="1"/>
  <c r="AP1529"/>
  <c r="AO1529"/>
  <c r="AN1529"/>
  <c r="AM1529"/>
  <c r="AP1527"/>
  <c r="AO1527"/>
  <c r="AN1527"/>
  <c r="AN1526" s="1"/>
  <c r="AM1527"/>
  <c r="AM1526" s="1"/>
  <c r="AP1526"/>
  <c r="AO1526"/>
  <c r="AP1524"/>
  <c r="AO1524"/>
  <c r="AN1524"/>
  <c r="AM1524"/>
  <c r="AP1522"/>
  <c r="AO1522"/>
  <c r="AO1521" s="1"/>
  <c r="AN1522"/>
  <c r="AN1521" s="1"/>
  <c r="AM1522"/>
  <c r="AM1521" s="1"/>
  <c r="AP1519"/>
  <c r="AO1519"/>
  <c r="AN1519"/>
  <c r="AN1518" s="1"/>
  <c r="AM1519"/>
  <c r="AM1518" s="1"/>
  <c r="AP1518"/>
  <c r="AO1518"/>
  <c r="AP1515"/>
  <c r="AO1515"/>
  <c r="AN1515"/>
  <c r="AM1515"/>
  <c r="AP1513"/>
  <c r="AO1513"/>
  <c r="AN1513"/>
  <c r="AM1513"/>
  <c r="AP1511"/>
  <c r="AO1511"/>
  <c r="AN1511"/>
  <c r="AN1510" s="1"/>
  <c r="AM1511"/>
  <c r="AM1510" s="1"/>
  <c r="AP1510"/>
  <c r="AO1510"/>
  <c r="AP1508"/>
  <c r="AO1508"/>
  <c r="AN1508"/>
  <c r="AM1508"/>
  <c r="AP1506"/>
  <c r="AO1506"/>
  <c r="AN1506"/>
  <c r="AM1506"/>
  <c r="AP1504"/>
  <c r="AO1504"/>
  <c r="AO1503" s="1"/>
  <c r="AN1504"/>
  <c r="AN1503" s="1"/>
  <c r="AM1504"/>
  <c r="AM1503" s="1"/>
  <c r="AP1500"/>
  <c r="AO1500"/>
  <c r="AN1500"/>
  <c r="AM1500"/>
  <c r="AP1498"/>
  <c r="AO1498"/>
  <c r="AN1498"/>
  <c r="AM1498"/>
  <c r="AP1496"/>
  <c r="AO1496"/>
  <c r="AO1495" s="1"/>
  <c r="AO1494" s="1"/>
  <c r="AN1496"/>
  <c r="AN1495" s="1"/>
  <c r="AN1494" s="1"/>
  <c r="AM1496"/>
  <c r="AM1495" s="1"/>
  <c r="AM1494" s="1"/>
  <c r="AP1491"/>
  <c r="AP1490" s="1"/>
  <c r="AP1489" s="1"/>
  <c r="AP1488" s="1"/>
  <c r="AO1491"/>
  <c r="AO1490" s="1"/>
  <c r="AO1489" s="1"/>
  <c r="AO1488" s="1"/>
  <c r="AN1491"/>
  <c r="AN1490" s="1"/>
  <c r="AN1489" s="1"/>
  <c r="AN1488" s="1"/>
  <c r="AM1491"/>
  <c r="AM1490" s="1"/>
  <c r="AM1489" s="1"/>
  <c r="AM1488" s="1"/>
  <c r="AP1486"/>
  <c r="AP1485" s="1"/>
  <c r="AP1484" s="1"/>
  <c r="AP1483" s="1"/>
  <c r="AO1486"/>
  <c r="AO1485" s="1"/>
  <c r="AO1484" s="1"/>
  <c r="AO1483" s="1"/>
  <c r="AN1486"/>
  <c r="AN1485" s="1"/>
  <c r="AN1484" s="1"/>
  <c r="AN1483" s="1"/>
  <c r="AM1486"/>
  <c r="AM1485" s="1"/>
  <c r="AM1484" s="1"/>
  <c r="AM1483" s="1"/>
  <c r="AP1479"/>
  <c r="AP1478" s="1"/>
  <c r="AO1479"/>
  <c r="AO1478" s="1"/>
  <c r="AN1479"/>
  <c r="AN1478" s="1"/>
  <c r="AM1479"/>
  <c r="AM1478" s="1"/>
  <c r="AP1470"/>
  <c r="AO1470"/>
  <c r="AN1470"/>
  <c r="AN1469" s="1"/>
  <c r="AM1470"/>
  <c r="AM1469" s="1"/>
  <c r="AP1469"/>
  <c r="AO1469"/>
  <c r="AP1467"/>
  <c r="AP1466" s="1"/>
  <c r="AO1467"/>
  <c r="AO1466" s="1"/>
  <c r="AN1467"/>
  <c r="AN1466" s="1"/>
  <c r="AM1467"/>
  <c r="AM1466" s="1"/>
  <c r="AP1463"/>
  <c r="AP1462" s="1"/>
  <c r="AP1461" s="1"/>
  <c r="AO1463"/>
  <c r="AO1462" s="1"/>
  <c r="AO1461" s="1"/>
  <c r="AN1463"/>
  <c r="AN1462" s="1"/>
  <c r="AN1461" s="1"/>
  <c r="AM1463"/>
  <c r="AM1462" s="1"/>
  <c r="AM1461" s="1"/>
  <c r="AP1454"/>
  <c r="AO1454"/>
  <c r="AN1454"/>
  <c r="AN1453" s="1"/>
  <c r="AN1452" s="1"/>
  <c r="AN1451" s="1"/>
  <c r="AN1450" s="1"/>
  <c r="AM1454"/>
  <c r="AM1453" s="1"/>
  <c r="AM1452" s="1"/>
  <c r="AM1451" s="1"/>
  <c r="AM1450" s="1"/>
  <c r="AP1453"/>
  <c r="AP1452" s="1"/>
  <c r="AP1451" s="1"/>
  <c r="AP1450" s="1"/>
  <c r="AO1453"/>
  <c r="AO1452" s="1"/>
  <c r="AO1451" s="1"/>
  <c r="AO1450" s="1"/>
  <c r="AP1447"/>
  <c r="AO1447"/>
  <c r="AN1447"/>
  <c r="AN1446" s="1"/>
  <c r="AM1447"/>
  <c r="AM1446" s="1"/>
  <c r="AP1446"/>
  <c r="AO1446"/>
  <c r="AP1444"/>
  <c r="AP1443" s="1"/>
  <c r="AO1444"/>
  <c r="AO1443" s="1"/>
  <c r="AN1444"/>
  <c r="AN1443" s="1"/>
  <c r="AM1444"/>
  <c r="AM1443" s="1"/>
  <c r="AP1441"/>
  <c r="AP1440" s="1"/>
  <c r="AO1441"/>
  <c r="AO1440" s="1"/>
  <c r="AN1441"/>
  <c r="AN1440" s="1"/>
  <c r="AM1441"/>
  <c r="AM1440" s="1"/>
  <c r="AP1438"/>
  <c r="AP1437" s="1"/>
  <c r="AO1438"/>
  <c r="AO1437" s="1"/>
  <c r="AN1438"/>
  <c r="AN1437" s="1"/>
  <c r="AM1438"/>
  <c r="AM1437" s="1"/>
  <c r="AP1435"/>
  <c r="AO1435"/>
  <c r="AN1435"/>
  <c r="AN1434" s="1"/>
  <c r="AM1435"/>
  <c r="AM1434" s="1"/>
  <c r="AP1434"/>
  <c r="AO1434"/>
  <c r="AP1432"/>
  <c r="AP1431" s="1"/>
  <c r="AO1432"/>
  <c r="AO1431" s="1"/>
  <c r="AN1432"/>
  <c r="AN1431" s="1"/>
  <c r="AM1432"/>
  <c r="AM1431" s="1"/>
  <c r="AP1429"/>
  <c r="AO1429"/>
  <c r="AN1429"/>
  <c r="AN1428" s="1"/>
  <c r="AM1429"/>
  <c r="AM1428" s="1"/>
  <c r="AP1428"/>
  <c r="AO1428"/>
  <c r="AP1426"/>
  <c r="AP1425" s="1"/>
  <c r="AO1426"/>
  <c r="AO1425" s="1"/>
  <c r="AN1426"/>
  <c r="AN1425" s="1"/>
  <c r="AM1426"/>
  <c r="AM1425" s="1"/>
  <c r="AP1423"/>
  <c r="AO1423"/>
  <c r="AN1423"/>
  <c r="AN1422" s="1"/>
  <c r="AM1423"/>
  <c r="AM1422" s="1"/>
  <c r="AP1422"/>
  <c r="AO1422"/>
  <c r="AP1420"/>
  <c r="AP1419" s="1"/>
  <c r="AO1420"/>
  <c r="AO1419" s="1"/>
  <c r="AN1420"/>
  <c r="AN1419" s="1"/>
  <c r="AM1420"/>
  <c r="AM1419" s="1"/>
  <c r="AP1417"/>
  <c r="AO1417"/>
  <c r="AN1417"/>
  <c r="AN1416" s="1"/>
  <c r="AM1417"/>
  <c r="AM1416" s="1"/>
  <c r="AP1416"/>
  <c r="AO1416"/>
  <c r="AP1414"/>
  <c r="AP1413" s="1"/>
  <c r="AO1414"/>
  <c r="AO1413" s="1"/>
  <c r="AN1414"/>
  <c r="AN1413" s="1"/>
  <c r="AM1414"/>
  <c r="AM1413" s="1"/>
  <c r="AP1411"/>
  <c r="AO1411"/>
  <c r="AN1411"/>
  <c r="AN1410" s="1"/>
  <c r="AM1411"/>
  <c r="AM1410" s="1"/>
  <c r="AP1410"/>
  <c r="AO1410"/>
  <c r="AP1408"/>
  <c r="AP1407" s="1"/>
  <c r="AO1408"/>
  <c r="AO1407" s="1"/>
  <c r="AN1408"/>
  <c r="AN1407" s="1"/>
  <c r="AM1408"/>
  <c r="AM1407" s="1"/>
  <c r="AP1405"/>
  <c r="AO1405"/>
  <c r="AN1405"/>
  <c r="AN1404" s="1"/>
  <c r="AM1405"/>
  <c r="AM1404" s="1"/>
  <c r="AP1404"/>
  <c r="AO1404"/>
  <c r="AP1402"/>
  <c r="AP1401" s="1"/>
  <c r="AO1402"/>
  <c r="AO1401" s="1"/>
  <c r="AN1402"/>
  <c r="AN1401" s="1"/>
  <c r="AM1402"/>
  <c r="AM1401" s="1"/>
  <c r="AP1399"/>
  <c r="AO1399"/>
  <c r="AN1399"/>
  <c r="AN1398" s="1"/>
  <c r="AM1399"/>
  <c r="AM1398" s="1"/>
  <c r="AP1398"/>
  <c r="AO1398"/>
  <c r="AP1396"/>
  <c r="AP1395" s="1"/>
  <c r="AO1396"/>
  <c r="AO1395" s="1"/>
  <c r="AN1396"/>
  <c r="AN1395" s="1"/>
  <c r="AM1396"/>
  <c r="AM1395" s="1"/>
  <c r="AP1393"/>
  <c r="AO1393"/>
  <c r="AO1392" s="1"/>
  <c r="AN1393"/>
  <c r="AM1393"/>
  <c r="AM1392" s="1"/>
  <c r="AP1392"/>
  <c r="AN1392"/>
  <c r="AP1390"/>
  <c r="AO1390"/>
  <c r="AO1389" s="1"/>
  <c r="AN1390"/>
  <c r="AN1389" s="1"/>
  <c r="AM1390"/>
  <c r="AM1389" s="1"/>
  <c r="AP1389"/>
  <c r="AP1387"/>
  <c r="AO1387"/>
  <c r="AN1387"/>
  <c r="AM1387"/>
  <c r="AM1386" s="1"/>
  <c r="AP1386"/>
  <c r="AO1386"/>
  <c r="AN1386"/>
  <c r="AP1384"/>
  <c r="AP1383" s="1"/>
  <c r="AO1384"/>
  <c r="AO1383" s="1"/>
  <c r="AN1384"/>
  <c r="AN1383" s="1"/>
  <c r="AM1384"/>
  <c r="AM1383" s="1"/>
  <c r="AP1381"/>
  <c r="AO1381"/>
  <c r="AN1381"/>
  <c r="AN1380" s="1"/>
  <c r="AM1381"/>
  <c r="AM1380" s="1"/>
  <c r="AP1380"/>
  <c r="AO1380"/>
  <c r="AP1378"/>
  <c r="AO1378"/>
  <c r="AO1377" s="1"/>
  <c r="AN1378"/>
  <c r="AN1377" s="1"/>
  <c r="AM1378"/>
  <c r="AM1377" s="1"/>
  <c r="AP1377"/>
  <c r="AP1375"/>
  <c r="AO1375"/>
  <c r="AN1375"/>
  <c r="AN1374" s="1"/>
  <c r="AM1375"/>
  <c r="AM1374" s="1"/>
  <c r="AP1374"/>
  <c r="AO1374"/>
  <c r="AP1372"/>
  <c r="AP1371" s="1"/>
  <c r="AO1372"/>
  <c r="AO1371" s="1"/>
  <c r="AN1372"/>
  <c r="AN1371" s="1"/>
  <c r="AM1372"/>
  <c r="AM1371" s="1"/>
  <c r="AP1369"/>
  <c r="AO1369"/>
  <c r="AN1369"/>
  <c r="AN1368" s="1"/>
  <c r="AM1369"/>
  <c r="AM1368" s="1"/>
  <c r="AP1368"/>
  <c r="AO1368"/>
  <c r="AP1362"/>
  <c r="AO1362"/>
  <c r="AN1362"/>
  <c r="AM1362"/>
  <c r="AP1360"/>
  <c r="AO1360"/>
  <c r="AN1360"/>
  <c r="AM1360"/>
  <c r="AM1359" s="1"/>
  <c r="AM1358" s="1"/>
  <c r="AM1357" s="1"/>
  <c r="AM1356" s="1"/>
  <c r="AP1341"/>
  <c r="AP1340" s="1"/>
  <c r="AP1339" s="1"/>
  <c r="AP1338" s="1"/>
  <c r="AP1337" s="1"/>
  <c r="AO1341"/>
  <c r="AO1340" s="1"/>
  <c r="AO1339" s="1"/>
  <c r="AO1338" s="1"/>
  <c r="AO1337" s="1"/>
  <c r="AN1341"/>
  <c r="AN1340" s="1"/>
  <c r="AN1339" s="1"/>
  <c r="AN1338" s="1"/>
  <c r="AN1337" s="1"/>
  <c r="AM1341"/>
  <c r="AM1340" s="1"/>
  <c r="AM1339" s="1"/>
  <c r="AM1338" s="1"/>
  <c r="AM1337" s="1"/>
  <c r="AP1330"/>
  <c r="AO1330"/>
  <c r="AN1330"/>
  <c r="AN1329" s="1"/>
  <c r="AN1328" s="1"/>
  <c r="AN1327" s="1"/>
  <c r="AM1330"/>
  <c r="AM1329" s="1"/>
  <c r="AM1328" s="1"/>
  <c r="AM1327" s="1"/>
  <c r="AP1329"/>
  <c r="AP1328" s="1"/>
  <c r="AP1327" s="1"/>
  <c r="AO1329"/>
  <c r="AO1328" s="1"/>
  <c r="AO1327" s="1"/>
  <c r="AP1325"/>
  <c r="AP1324" s="1"/>
  <c r="AO1325"/>
  <c r="AO1324" s="1"/>
  <c r="AN1325"/>
  <c r="AN1324" s="1"/>
  <c r="AM1325"/>
  <c r="AM1324" s="1"/>
  <c r="AP1322"/>
  <c r="AO1322"/>
  <c r="AN1322"/>
  <c r="AN1321" s="1"/>
  <c r="AM1322"/>
  <c r="AM1321" s="1"/>
  <c r="AP1321"/>
  <c r="AO1321"/>
  <c r="AP1319"/>
  <c r="AP1318" s="1"/>
  <c r="AO1319"/>
  <c r="AO1318" s="1"/>
  <c r="AN1319"/>
  <c r="AN1318" s="1"/>
  <c r="AM1319"/>
  <c r="AM1318" s="1"/>
  <c r="AP1316"/>
  <c r="AO1316"/>
  <c r="AO1315" s="1"/>
  <c r="AN1316"/>
  <c r="AN1315" s="1"/>
  <c r="AM1316"/>
  <c r="AM1315" s="1"/>
  <c r="AP1315"/>
  <c r="AP1312"/>
  <c r="AO1312"/>
  <c r="AN1312"/>
  <c r="AN1311" s="1"/>
  <c r="AM1312"/>
  <c r="AM1311" s="1"/>
  <c r="AP1311"/>
  <c r="AO1311"/>
  <c r="AP1309"/>
  <c r="AO1309"/>
  <c r="AN1309"/>
  <c r="AM1309"/>
  <c r="AP1307"/>
  <c r="AO1307"/>
  <c r="AO1306" s="1"/>
  <c r="AN1307"/>
  <c r="AN1306" s="1"/>
  <c r="AM1307"/>
  <c r="AM1306" s="1"/>
  <c r="AP1303"/>
  <c r="AP1302" s="1"/>
  <c r="AP1301" s="1"/>
  <c r="AO1303"/>
  <c r="AO1302" s="1"/>
  <c r="AO1301" s="1"/>
  <c r="AN1303"/>
  <c r="AN1302" s="1"/>
  <c r="AN1301" s="1"/>
  <c r="AM1303"/>
  <c r="AM1302" s="1"/>
  <c r="AM1301" s="1"/>
  <c r="AP1294"/>
  <c r="AO1294"/>
  <c r="AN1294"/>
  <c r="AN1293" s="1"/>
  <c r="AM1294"/>
  <c r="AM1293" s="1"/>
  <c r="AP1293"/>
  <c r="AO1293"/>
  <c r="AP1291"/>
  <c r="AP1290" s="1"/>
  <c r="AP1289" s="1"/>
  <c r="AO1291"/>
  <c r="AO1290" s="1"/>
  <c r="AO1289" s="1"/>
  <c r="AN1291"/>
  <c r="AN1290" s="1"/>
  <c r="AN1289" s="1"/>
  <c r="AM1291"/>
  <c r="AM1290" s="1"/>
  <c r="AM1289" s="1"/>
  <c r="AP1284"/>
  <c r="AP1283" s="1"/>
  <c r="AP1282" s="1"/>
  <c r="AP1281" s="1"/>
  <c r="AP1280" s="1"/>
  <c r="AO1284"/>
  <c r="AO1283" s="1"/>
  <c r="AO1282" s="1"/>
  <c r="AO1281" s="1"/>
  <c r="AO1280" s="1"/>
  <c r="AN1284"/>
  <c r="AN1283" s="1"/>
  <c r="AN1282" s="1"/>
  <c r="AN1281" s="1"/>
  <c r="AN1280" s="1"/>
  <c r="AM1284"/>
  <c r="AM1283" s="1"/>
  <c r="AM1282" s="1"/>
  <c r="AM1281" s="1"/>
  <c r="AM1280" s="1"/>
  <c r="AP1277"/>
  <c r="AP1276" s="1"/>
  <c r="AP1275" s="1"/>
  <c r="AP1274" s="1"/>
  <c r="AO1277"/>
  <c r="AO1276" s="1"/>
  <c r="AO1275" s="1"/>
  <c r="AO1274" s="1"/>
  <c r="AN1277"/>
  <c r="AN1276" s="1"/>
  <c r="AN1275" s="1"/>
  <c r="AN1274" s="1"/>
  <c r="AM1277"/>
  <c r="AM1276" s="1"/>
  <c r="AM1275" s="1"/>
  <c r="AM1274" s="1"/>
  <c r="AP1272"/>
  <c r="AO1272"/>
  <c r="AO1271" s="1"/>
  <c r="AO1270" s="1"/>
  <c r="AO1269" s="1"/>
  <c r="AN1272"/>
  <c r="AN1271" s="1"/>
  <c r="AN1270" s="1"/>
  <c r="AN1269" s="1"/>
  <c r="AM1272"/>
  <c r="AM1271" s="1"/>
  <c r="AM1270" s="1"/>
  <c r="AM1269" s="1"/>
  <c r="AP1271"/>
  <c r="AP1270" s="1"/>
  <c r="AP1269" s="1"/>
  <c r="AP1267"/>
  <c r="AO1267"/>
  <c r="AN1267"/>
  <c r="AN1266" s="1"/>
  <c r="AN1265" s="1"/>
  <c r="AM1267"/>
  <c r="AM1266" s="1"/>
  <c r="AM1265" s="1"/>
  <c r="AP1266"/>
  <c r="AP1265" s="1"/>
  <c r="AO1266"/>
  <c r="AO1265" s="1"/>
  <c r="AP1263"/>
  <c r="AO1263"/>
  <c r="AN1263"/>
  <c r="AN1262" s="1"/>
  <c r="AN1261" s="1"/>
  <c r="AM1263"/>
  <c r="AM1262" s="1"/>
  <c r="AM1261" s="1"/>
  <c r="AP1262"/>
  <c r="AP1261" s="1"/>
  <c r="AO1262"/>
  <c r="AO1261" s="1"/>
  <c r="AO1260" s="1"/>
  <c r="AP1254"/>
  <c r="AP1253" s="1"/>
  <c r="AP1252" s="1"/>
  <c r="AP1251" s="1"/>
  <c r="AO1254"/>
  <c r="AO1253" s="1"/>
  <c r="AO1252" s="1"/>
  <c r="AO1251" s="1"/>
  <c r="AN1254"/>
  <c r="AN1253" s="1"/>
  <c r="AN1252" s="1"/>
  <c r="AN1251" s="1"/>
  <c r="AM1254"/>
  <c r="AM1253" s="1"/>
  <c r="AM1252" s="1"/>
  <c r="AM1251" s="1"/>
  <c r="AR1250"/>
  <c r="AR1249" s="1"/>
  <c r="AR1248" s="1"/>
  <c r="AR1247" s="1"/>
  <c r="AR1246" s="1"/>
  <c r="AQ1250"/>
  <c r="AQ1249" s="1"/>
  <c r="AQ1248" s="1"/>
  <c r="AQ1247" s="1"/>
  <c r="AQ1246" s="1"/>
  <c r="AP1250"/>
  <c r="AP1249" s="1"/>
  <c r="AP1248" s="1"/>
  <c r="AP1247" s="1"/>
  <c r="AP1246" s="1"/>
  <c r="AO1250"/>
  <c r="AO1249" s="1"/>
  <c r="AO1248" s="1"/>
  <c r="AO1247" s="1"/>
  <c r="AO1246" s="1"/>
  <c r="AN1250"/>
  <c r="AN1249" s="1"/>
  <c r="AN1248" s="1"/>
  <c r="AN1247" s="1"/>
  <c r="AN1246" s="1"/>
  <c r="AM1250"/>
  <c r="AM1249" s="1"/>
  <c r="AM1248" s="1"/>
  <c r="AM1247" s="1"/>
  <c r="AM1246" s="1"/>
  <c r="AP1242"/>
  <c r="AO1242"/>
  <c r="AN1242"/>
  <c r="AN1241" s="1"/>
  <c r="AN1240" s="1"/>
  <c r="AN1239" s="1"/>
  <c r="AM1242"/>
  <c r="AM1241" s="1"/>
  <c r="AM1240" s="1"/>
  <c r="AM1239" s="1"/>
  <c r="AP1241"/>
  <c r="AP1240" s="1"/>
  <c r="AP1239" s="1"/>
  <c r="AO1241"/>
  <c r="AO1240" s="1"/>
  <c r="AO1239" s="1"/>
  <c r="AP1237"/>
  <c r="AO1237"/>
  <c r="AN1237"/>
  <c r="AM1237"/>
  <c r="AP1235"/>
  <c r="AP1234" s="1"/>
  <c r="AO1235"/>
  <c r="AN1235"/>
  <c r="AN1234" s="1"/>
  <c r="AM1235"/>
  <c r="AM1234" s="1"/>
  <c r="AP1232"/>
  <c r="AO1232"/>
  <c r="AN1232"/>
  <c r="AN1231" s="1"/>
  <c r="AM1232"/>
  <c r="AM1231" s="1"/>
  <c r="AP1231"/>
  <c r="AO1231"/>
  <c r="AP1229"/>
  <c r="AO1229"/>
  <c r="AN1229"/>
  <c r="AM1229"/>
  <c r="AP1227"/>
  <c r="AP1226" s="1"/>
  <c r="AO1227"/>
  <c r="AN1227"/>
  <c r="AN1226" s="1"/>
  <c r="AM1227"/>
  <c r="AM1226" s="1"/>
  <c r="AR1224"/>
  <c r="AR1223" s="1"/>
  <c r="AR1222" s="1"/>
  <c r="AQ1224"/>
  <c r="AQ1223" s="1"/>
  <c r="AQ1222" s="1"/>
  <c r="AP1224"/>
  <c r="AP1223" s="1"/>
  <c r="AP1222" s="1"/>
  <c r="AO1224"/>
  <c r="AO1223" s="1"/>
  <c r="AO1222" s="1"/>
  <c r="AN1224"/>
  <c r="AN1223" s="1"/>
  <c r="AN1222" s="1"/>
  <c r="AM1224"/>
  <c r="AM1223" s="1"/>
  <c r="AM1222" s="1"/>
  <c r="AP1219"/>
  <c r="AO1219"/>
  <c r="AN1219"/>
  <c r="AN1218" s="1"/>
  <c r="AM1219"/>
  <c r="AM1218" s="1"/>
  <c r="AP1218"/>
  <c r="AO1218"/>
  <c r="AP1208"/>
  <c r="AO1208"/>
  <c r="AN1208"/>
  <c r="AM1208"/>
  <c r="AP1206"/>
  <c r="AO1206"/>
  <c r="AO1205" s="1"/>
  <c r="AO1204" s="1"/>
  <c r="AN1206"/>
  <c r="AN1205" s="1"/>
  <c r="AN1204" s="1"/>
  <c r="AM1206"/>
  <c r="AM1205" s="1"/>
  <c r="AM1204" s="1"/>
  <c r="AP1201"/>
  <c r="AO1201"/>
  <c r="AO1200" s="1"/>
  <c r="AO1199" s="1"/>
  <c r="AO1198" s="1"/>
  <c r="AN1201"/>
  <c r="AN1200" s="1"/>
  <c r="AN1199" s="1"/>
  <c r="AN1198" s="1"/>
  <c r="AM1201"/>
  <c r="AM1200" s="1"/>
  <c r="AM1199" s="1"/>
  <c r="AM1198" s="1"/>
  <c r="AP1200"/>
  <c r="AP1199" s="1"/>
  <c r="AP1198" s="1"/>
  <c r="AP1196"/>
  <c r="AP1195" s="1"/>
  <c r="AP1194" s="1"/>
  <c r="AP1193" s="1"/>
  <c r="AO1196"/>
  <c r="AO1195" s="1"/>
  <c r="AO1194" s="1"/>
  <c r="AO1193" s="1"/>
  <c r="AN1196"/>
  <c r="AN1195" s="1"/>
  <c r="AN1194" s="1"/>
  <c r="AN1193" s="1"/>
  <c r="AM1196"/>
  <c r="AM1195" s="1"/>
  <c r="AM1194" s="1"/>
  <c r="AM1193" s="1"/>
  <c r="AP1191"/>
  <c r="AO1191"/>
  <c r="AO1190" s="1"/>
  <c r="AO1189" s="1"/>
  <c r="AO1188" s="1"/>
  <c r="AN1191"/>
  <c r="AN1190" s="1"/>
  <c r="AN1189" s="1"/>
  <c r="AN1188" s="1"/>
  <c r="AM1191"/>
  <c r="AM1190" s="1"/>
  <c r="AM1189" s="1"/>
  <c r="AM1188" s="1"/>
  <c r="AP1190"/>
  <c r="AP1189" s="1"/>
  <c r="AP1188" s="1"/>
  <c r="AP1184"/>
  <c r="AO1184"/>
  <c r="AO1183" s="1"/>
  <c r="AO1182" s="1"/>
  <c r="AO1181" s="1"/>
  <c r="AN1184"/>
  <c r="AN1183" s="1"/>
  <c r="AN1182" s="1"/>
  <c r="AN1181" s="1"/>
  <c r="AM1184"/>
  <c r="AM1183" s="1"/>
  <c r="AM1182" s="1"/>
  <c r="AM1181" s="1"/>
  <c r="AP1183"/>
  <c r="AP1182" s="1"/>
  <c r="AP1181" s="1"/>
  <c r="AP1179"/>
  <c r="AP1178" s="1"/>
  <c r="AP1177" s="1"/>
  <c r="AP1176" s="1"/>
  <c r="AO1179"/>
  <c r="AO1178" s="1"/>
  <c r="AO1177" s="1"/>
  <c r="AO1176" s="1"/>
  <c r="AN1179"/>
  <c r="AN1178" s="1"/>
  <c r="AN1177" s="1"/>
  <c r="AN1176" s="1"/>
  <c r="AM1179"/>
  <c r="AM1178" s="1"/>
  <c r="AM1177" s="1"/>
  <c r="AM1176" s="1"/>
  <c r="AP1174"/>
  <c r="AO1174"/>
  <c r="AO1173" s="1"/>
  <c r="AO1172" s="1"/>
  <c r="AO1171" s="1"/>
  <c r="AN1174"/>
  <c r="AN1173" s="1"/>
  <c r="AN1172" s="1"/>
  <c r="AN1171" s="1"/>
  <c r="AM1174"/>
  <c r="AM1173" s="1"/>
  <c r="AM1172" s="1"/>
  <c r="AM1171" s="1"/>
  <c r="AP1173"/>
  <c r="AP1172" s="1"/>
  <c r="AP1171" s="1"/>
  <c r="AP1169"/>
  <c r="AP1168" s="1"/>
  <c r="AP1167" s="1"/>
  <c r="AP1166" s="1"/>
  <c r="AO1169"/>
  <c r="AO1168" s="1"/>
  <c r="AO1167" s="1"/>
  <c r="AO1166" s="1"/>
  <c r="AN1169"/>
  <c r="AN1168" s="1"/>
  <c r="AN1167" s="1"/>
  <c r="AN1166" s="1"/>
  <c r="AM1169"/>
  <c r="AM1168" s="1"/>
  <c r="AM1167" s="1"/>
  <c r="AM1166" s="1"/>
  <c r="AP1162"/>
  <c r="AP1161" s="1"/>
  <c r="AP1160" s="1"/>
  <c r="AP1159" s="1"/>
  <c r="AO1162"/>
  <c r="AO1161" s="1"/>
  <c r="AO1160" s="1"/>
  <c r="AO1159" s="1"/>
  <c r="AN1162"/>
  <c r="AN1161" s="1"/>
  <c r="AN1160" s="1"/>
  <c r="AN1159" s="1"/>
  <c r="AM1162"/>
  <c r="AM1161" s="1"/>
  <c r="AM1160" s="1"/>
  <c r="AM1159" s="1"/>
  <c r="AP1157"/>
  <c r="AO1157"/>
  <c r="AN1157"/>
  <c r="AN1156" s="1"/>
  <c r="AN1155" s="1"/>
  <c r="AN1154" s="1"/>
  <c r="AM1157"/>
  <c r="AM1156" s="1"/>
  <c r="AM1155" s="1"/>
  <c r="AM1154" s="1"/>
  <c r="AP1156"/>
  <c r="AP1155" s="1"/>
  <c r="AP1154" s="1"/>
  <c r="AO1156"/>
  <c r="AO1155" s="1"/>
  <c r="AO1154" s="1"/>
  <c r="AP1152"/>
  <c r="AP1151" s="1"/>
  <c r="AP1150" s="1"/>
  <c r="AP1149" s="1"/>
  <c r="AO1152"/>
  <c r="AO1151" s="1"/>
  <c r="AO1150" s="1"/>
  <c r="AO1149" s="1"/>
  <c r="AN1152"/>
  <c r="AN1151" s="1"/>
  <c r="AN1150" s="1"/>
  <c r="AN1149" s="1"/>
  <c r="AM1152"/>
  <c r="AM1151" s="1"/>
  <c r="AM1150" s="1"/>
  <c r="AM1149" s="1"/>
  <c r="AP1147"/>
  <c r="AO1147"/>
  <c r="AN1147"/>
  <c r="AN1146" s="1"/>
  <c r="AN1145" s="1"/>
  <c r="AN1144" s="1"/>
  <c r="AM1147"/>
  <c r="AM1146" s="1"/>
  <c r="AM1145" s="1"/>
  <c r="AM1144" s="1"/>
  <c r="AP1146"/>
  <c r="AP1145" s="1"/>
  <c r="AP1144" s="1"/>
  <c r="AO1146"/>
  <c r="AO1145" s="1"/>
  <c r="AO1144" s="1"/>
  <c r="AP1130"/>
  <c r="AO1130"/>
  <c r="AN1130"/>
  <c r="AN1129" s="1"/>
  <c r="AM1130"/>
  <c r="AM1129" s="1"/>
  <c r="AP1129"/>
  <c r="AO1129"/>
  <c r="AP1127"/>
  <c r="AP1126" s="1"/>
  <c r="AO1127"/>
  <c r="AO1126" s="1"/>
  <c r="AN1127"/>
  <c r="AN1126" s="1"/>
  <c r="AM1127"/>
  <c r="AM1126" s="1"/>
  <c r="AP1124"/>
  <c r="AO1124"/>
  <c r="AN1124"/>
  <c r="AN1123" s="1"/>
  <c r="AM1124"/>
  <c r="AM1123" s="1"/>
  <c r="AP1123"/>
  <c r="AO1123"/>
  <c r="AP1121"/>
  <c r="AP1120" s="1"/>
  <c r="AO1121"/>
  <c r="AO1120" s="1"/>
  <c r="AN1121"/>
  <c r="AN1120" s="1"/>
  <c r="AM1121"/>
  <c r="AM1120" s="1"/>
  <c r="AP1118"/>
  <c r="AO1118"/>
  <c r="AN1118"/>
  <c r="AN1117" s="1"/>
  <c r="AN1116" s="1"/>
  <c r="AM1118"/>
  <c r="AM1117" s="1"/>
  <c r="AM1116" s="1"/>
  <c r="AP1117"/>
  <c r="AP1116" s="1"/>
  <c r="AO1117"/>
  <c r="AO1116" s="1"/>
  <c r="AP1114"/>
  <c r="AO1114"/>
  <c r="AO1113" s="1"/>
  <c r="AO1112" s="1"/>
  <c r="AN1114"/>
  <c r="AN1113" s="1"/>
  <c r="AN1112" s="1"/>
  <c r="AM1114"/>
  <c r="AM1113" s="1"/>
  <c r="AM1112" s="1"/>
  <c r="AP1113"/>
  <c r="AP1112" s="1"/>
  <c r="AP1107"/>
  <c r="AO1107"/>
  <c r="AO1106" s="1"/>
  <c r="AO1105" s="1"/>
  <c r="AO1104" s="1"/>
  <c r="AO1103" s="1"/>
  <c r="AN1107"/>
  <c r="AN1106" s="1"/>
  <c r="AN1105" s="1"/>
  <c r="AN1104" s="1"/>
  <c r="AN1103" s="1"/>
  <c r="AM1107"/>
  <c r="AM1106" s="1"/>
  <c r="AM1105" s="1"/>
  <c r="AM1104" s="1"/>
  <c r="AM1103" s="1"/>
  <c r="AP1106"/>
  <c r="AP1105" s="1"/>
  <c r="AP1104" s="1"/>
  <c r="AP1103" s="1"/>
  <c r="AP1099"/>
  <c r="AO1099"/>
  <c r="AN1099"/>
  <c r="AM1099"/>
  <c r="AP1097"/>
  <c r="AO1097"/>
  <c r="AN1097"/>
  <c r="AN1096" s="1"/>
  <c r="AN1095" s="1"/>
  <c r="AN1094" s="1"/>
  <c r="AN1093" s="1"/>
  <c r="AM1097"/>
  <c r="AM1096" s="1"/>
  <c r="AM1095" s="1"/>
  <c r="AM1094" s="1"/>
  <c r="AM1093" s="1"/>
  <c r="AP1088"/>
  <c r="AO1088"/>
  <c r="AO1085" s="1"/>
  <c r="AO1084" s="1"/>
  <c r="AO1082" s="1"/>
  <c r="AN1088"/>
  <c r="AM1088"/>
  <c r="AM1086" s="1"/>
  <c r="AP1087"/>
  <c r="AO1087"/>
  <c r="AP1079"/>
  <c r="AP1078" s="1"/>
  <c r="AP1077" s="1"/>
  <c r="AP1076" s="1"/>
  <c r="AP1075" s="1"/>
  <c r="AO1079"/>
  <c r="AO1078" s="1"/>
  <c r="AO1077" s="1"/>
  <c r="AO1076" s="1"/>
  <c r="AO1075" s="1"/>
  <c r="AN1079"/>
  <c r="AN1078" s="1"/>
  <c r="AN1077" s="1"/>
  <c r="AN1076" s="1"/>
  <c r="AN1075" s="1"/>
  <c r="AM1079"/>
  <c r="AM1078" s="1"/>
  <c r="AM1077" s="1"/>
  <c r="AM1076" s="1"/>
  <c r="AM1075" s="1"/>
  <c r="AP1067"/>
  <c r="AP1066" s="1"/>
  <c r="AO1067"/>
  <c r="AO1066" s="1"/>
  <c r="AN1067"/>
  <c r="AN1066" s="1"/>
  <c r="AM1067"/>
  <c r="AM1065" s="1"/>
  <c r="AM1064" s="1"/>
  <c r="AP1062"/>
  <c r="AO1062"/>
  <c r="AN1062"/>
  <c r="AN1061" s="1"/>
  <c r="AM1062"/>
  <c r="AM1061" s="1"/>
  <c r="AP1061"/>
  <c r="AO1061"/>
  <c r="AP1059"/>
  <c r="AP1058" s="1"/>
  <c r="AO1059"/>
  <c r="AO1058" s="1"/>
  <c r="AN1059"/>
  <c r="AN1058" s="1"/>
  <c r="AM1059"/>
  <c r="AM1058" s="1"/>
  <c r="AP1055"/>
  <c r="AP1054" s="1"/>
  <c r="AP1053" s="1"/>
  <c r="AO1055"/>
  <c r="AO1054" s="1"/>
  <c r="AO1053" s="1"/>
  <c r="AN1055"/>
  <c r="AN1054" s="1"/>
  <c r="AN1053" s="1"/>
  <c r="AM1055"/>
  <c r="AM1054" s="1"/>
  <c r="AM1053" s="1"/>
  <c r="AP1048"/>
  <c r="AP1047" s="1"/>
  <c r="AP1046" s="1"/>
  <c r="AP1045" s="1"/>
  <c r="AO1048"/>
  <c r="AO1047" s="1"/>
  <c r="AO1046" s="1"/>
  <c r="AO1045" s="1"/>
  <c r="AN1048"/>
  <c r="AN1047" s="1"/>
  <c r="AN1046" s="1"/>
  <c r="AN1045" s="1"/>
  <c r="AM1048"/>
  <c r="AM1047" s="1"/>
  <c r="AM1046" s="1"/>
  <c r="AM1045" s="1"/>
  <c r="AP1039"/>
  <c r="AP1038" s="1"/>
  <c r="AP1037" s="1"/>
  <c r="AP1036" s="1"/>
  <c r="AO1039"/>
  <c r="AO1038" s="1"/>
  <c r="AO1037" s="1"/>
  <c r="AO1036" s="1"/>
  <c r="AN1039"/>
  <c r="AN1038" s="1"/>
  <c r="AN1037" s="1"/>
  <c r="AN1036" s="1"/>
  <c r="AM1039"/>
  <c r="AM1038" s="1"/>
  <c r="AM1037" s="1"/>
  <c r="AM1036" s="1"/>
  <c r="AP1023"/>
  <c r="AP1022" s="1"/>
  <c r="AO1023"/>
  <c r="AO1022" s="1"/>
  <c r="AN1023"/>
  <c r="AN1022" s="1"/>
  <c r="AM1023"/>
  <c r="AM1022" s="1"/>
  <c r="AP1020"/>
  <c r="AO1020"/>
  <c r="AO1019" s="1"/>
  <c r="AN1020"/>
  <c r="AN1019" s="1"/>
  <c r="AM1020"/>
  <c r="AM1019" s="1"/>
  <c r="AP1019"/>
  <c r="AP1017"/>
  <c r="AP1016" s="1"/>
  <c r="AP1015" s="1"/>
  <c r="AO1017"/>
  <c r="AO1016" s="1"/>
  <c r="AO1015" s="1"/>
  <c r="AN1017"/>
  <c r="AN1016" s="1"/>
  <c r="AN1015" s="1"/>
  <c r="AM1017"/>
  <c r="AM1016" s="1"/>
  <c r="AM1015" s="1"/>
  <c r="AP1013"/>
  <c r="AO1013"/>
  <c r="AN1013"/>
  <c r="AM1013"/>
  <c r="AR1011"/>
  <c r="AQ1011"/>
  <c r="AP1011"/>
  <c r="AO1011"/>
  <c r="AN1011"/>
  <c r="AM1011"/>
  <c r="AP1007"/>
  <c r="AO1007"/>
  <c r="AO1006" s="1"/>
  <c r="AO1005" s="1"/>
  <c r="AN1007"/>
  <c r="AN1006" s="1"/>
  <c r="AN1005" s="1"/>
  <c r="AM1007"/>
  <c r="AM1006" s="1"/>
  <c r="AM1005" s="1"/>
  <c r="AP1006"/>
  <c r="AP1005" s="1"/>
  <c r="AP998"/>
  <c r="AP997" s="1"/>
  <c r="AO998"/>
  <c r="AO997" s="1"/>
  <c r="AN998"/>
  <c r="AN997" s="1"/>
  <c r="AM998"/>
  <c r="AM997" s="1"/>
  <c r="AP995"/>
  <c r="AO995"/>
  <c r="AO994" s="1"/>
  <c r="AN995"/>
  <c r="AN994" s="1"/>
  <c r="AM995"/>
  <c r="AM994" s="1"/>
  <c r="AP994"/>
  <c r="AP988"/>
  <c r="AO988"/>
  <c r="AO987" s="1"/>
  <c r="AO986" s="1"/>
  <c r="AO985" s="1"/>
  <c r="AO984" s="1"/>
  <c r="AN988"/>
  <c r="AN987" s="1"/>
  <c r="AN986" s="1"/>
  <c r="AN985" s="1"/>
  <c r="AN984" s="1"/>
  <c r="AM988"/>
  <c r="AM987" s="1"/>
  <c r="AM986" s="1"/>
  <c r="AM985" s="1"/>
  <c r="AM984" s="1"/>
  <c r="AP987"/>
  <c r="AP986" s="1"/>
  <c r="AP985" s="1"/>
  <c r="AP984" s="1"/>
  <c r="AP981"/>
  <c r="AO981"/>
  <c r="AO980" s="1"/>
  <c r="AN981"/>
  <c r="AN980" s="1"/>
  <c r="AM981"/>
  <c r="AM980" s="1"/>
  <c r="AP980"/>
  <c r="AP978"/>
  <c r="AP977" s="1"/>
  <c r="AO978"/>
  <c r="AO977" s="1"/>
  <c r="AN978"/>
  <c r="AN977" s="1"/>
  <c r="AM978"/>
  <c r="AM977" s="1"/>
  <c r="AP975"/>
  <c r="AO975"/>
  <c r="AO974" s="1"/>
  <c r="AN975"/>
  <c r="AN974" s="1"/>
  <c r="AM975"/>
  <c r="AM974" s="1"/>
  <c r="AP974"/>
  <c r="AP972"/>
  <c r="AP971" s="1"/>
  <c r="AO972"/>
  <c r="AO971" s="1"/>
  <c r="AN972"/>
  <c r="AN971" s="1"/>
  <c r="AM972"/>
  <c r="AM971" s="1"/>
  <c r="AP969"/>
  <c r="AO969"/>
  <c r="AO968" s="1"/>
  <c r="AN969"/>
  <c r="AN968" s="1"/>
  <c r="AM969"/>
  <c r="AM968" s="1"/>
  <c r="AP968"/>
  <c r="AP966"/>
  <c r="AP965" s="1"/>
  <c r="AO966"/>
  <c r="AO965" s="1"/>
  <c r="AN966"/>
  <c r="AN965" s="1"/>
  <c r="AM966"/>
  <c r="AM965" s="1"/>
  <c r="AP963"/>
  <c r="AO963"/>
  <c r="AO962" s="1"/>
  <c r="AN963"/>
  <c r="AN962" s="1"/>
  <c r="AM963"/>
  <c r="AM962" s="1"/>
  <c r="AP962"/>
  <c r="AP954"/>
  <c r="AP953" s="1"/>
  <c r="AO954"/>
  <c r="AO953" s="1"/>
  <c r="AN954"/>
  <c r="AN953" s="1"/>
  <c r="AM954"/>
  <c r="AM953" s="1"/>
  <c r="AP951"/>
  <c r="AO951"/>
  <c r="AO950" s="1"/>
  <c r="AN951"/>
  <c r="AN950" s="1"/>
  <c r="AM951"/>
  <c r="AM950" s="1"/>
  <c r="AP950"/>
  <c r="AP948"/>
  <c r="AP947" s="1"/>
  <c r="AO948"/>
  <c r="AO947" s="1"/>
  <c r="AN948"/>
  <c r="AN947" s="1"/>
  <c r="AM948"/>
  <c r="AM947" s="1"/>
  <c r="AP945"/>
  <c r="AO945"/>
  <c r="AO944" s="1"/>
  <c r="AN945"/>
  <c r="AN944" s="1"/>
  <c r="AM945"/>
  <c r="AM944" s="1"/>
  <c r="AP944"/>
  <c r="AP942"/>
  <c r="AP941" s="1"/>
  <c r="AP940" s="1"/>
  <c r="AO942"/>
  <c r="AO941" s="1"/>
  <c r="AO940" s="1"/>
  <c r="AN942"/>
  <c r="AN941" s="1"/>
  <c r="AN940" s="1"/>
  <c r="AM942"/>
  <c r="AM941" s="1"/>
  <c r="AM940" s="1"/>
  <c r="AP935"/>
  <c r="AP934" s="1"/>
  <c r="AO935"/>
  <c r="AO934" s="1"/>
  <c r="AN935"/>
  <c r="AN934" s="1"/>
  <c r="AM935"/>
  <c r="AM934" s="1"/>
  <c r="AP932"/>
  <c r="AO932"/>
  <c r="AO931" s="1"/>
  <c r="AO930" s="1"/>
  <c r="AN932"/>
  <c r="AN931" s="1"/>
  <c r="AN930" s="1"/>
  <c r="AM932"/>
  <c r="AM931" s="1"/>
  <c r="AM930" s="1"/>
  <c r="AP931"/>
  <c r="AP930" s="1"/>
  <c r="AP929" s="1"/>
  <c r="AP928" s="1"/>
  <c r="AP925"/>
  <c r="AP924" s="1"/>
  <c r="AP923" s="1"/>
  <c r="AP922" s="1"/>
  <c r="AP921" s="1"/>
  <c r="AO925"/>
  <c r="AO924" s="1"/>
  <c r="AO923" s="1"/>
  <c r="AO922" s="1"/>
  <c r="AO921" s="1"/>
  <c r="AN925"/>
  <c r="AN924" s="1"/>
  <c r="AN923" s="1"/>
  <c r="AN922" s="1"/>
  <c r="AN921" s="1"/>
  <c r="AM925"/>
  <c r="AM924" s="1"/>
  <c r="AM923" s="1"/>
  <c r="AM922" s="1"/>
  <c r="AM921" s="1"/>
  <c r="AP918"/>
  <c r="AO918"/>
  <c r="AO917" s="1"/>
  <c r="AN918"/>
  <c r="AN917" s="1"/>
  <c r="AM918"/>
  <c r="AM917" s="1"/>
  <c r="AP917"/>
  <c r="AP915"/>
  <c r="AP914" s="1"/>
  <c r="AO915"/>
  <c r="AO914" s="1"/>
  <c r="AN915"/>
  <c r="AN914" s="1"/>
  <c r="AM915"/>
  <c r="AM914" s="1"/>
  <c r="AP912"/>
  <c r="AO912"/>
  <c r="AO911" s="1"/>
  <c r="AN912"/>
  <c r="AN911" s="1"/>
  <c r="AM912"/>
  <c r="AM911" s="1"/>
  <c r="AP911"/>
  <c r="AP909"/>
  <c r="AP908" s="1"/>
  <c r="AO909"/>
  <c r="AO908" s="1"/>
  <c r="AN909"/>
  <c r="AN908" s="1"/>
  <c r="AM909"/>
  <c r="AM908" s="1"/>
  <c r="AP906"/>
  <c r="AO906"/>
  <c r="AO905" s="1"/>
  <c r="AO904" s="1"/>
  <c r="AN906"/>
  <c r="AN905" s="1"/>
  <c r="AN904" s="1"/>
  <c r="AM906"/>
  <c r="AM905" s="1"/>
  <c r="AM904" s="1"/>
  <c r="AP905"/>
  <c r="AP904" s="1"/>
  <c r="AP894"/>
  <c r="AO894"/>
  <c r="AO893" s="1"/>
  <c r="AN894"/>
  <c r="AN893" s="1"/>
  <c r="AM894"/>
  <c r="AM893" s="1"/>
  <c r="AP893"/>
  <c r="AP891"/>
  <c r="AP890" s="1"/>
  <c r="AO891"/>
  <c r="AO890" s="1"/>
  <c r="AN891"/>
  <c r="AN890" s="1"/>
  <c r="AM891"/>
  <c r="AM890" s="1"/>
  <c r="AP888"/>
  <c r="AP887" s="1"/>
  <c r="AO888"/>
  <c r="AO887" s="1"/>
  <c r="AN888"/>
  <c r="AN887" s="1"/>
  <c r="AM888"/>
  <c r="AM887" s="1"/>
  <c r="AP885"/>
  <c r="AP884" s="1"/>
  <c r="AP883" s="1"/>
  <c r="AO885"/>
  <c r="AO884" s="1"/>
  <c r="AO883" s="1"/>
  <c r="AN885"/>
  <c r="AN884" s="1"/>
  <c r="AN883" s="1"/>
  <c r="AM885"/>
  <c r="AM884" s="1"/>
  <c r="AM883" s="1"/>
  <c r="AP869"/>
  <c r="AP868" s="1"/>
  <c r="AP867" s="1"/>
  <c r="AP866" s="1"/>
  <c r="AO869"/>
  <c r="AO868" s="1"/>
  <c r="AO867" s="1"/>
  <c r="AO866" s="1"/>
  <c r="AN869"/>
  <c r="AN868" s="1"/>
  <c r="AN867" s="1"/>
  <c r="AN866" s="1"/>
  <c r="AM869"/>
  <c r="AM868" s="1"/>
  <c r="AM867" s="1"/>
  <c r="AM866" s="1"/>
  <c r="AP864"/>
  <c r="AO864"/>
  <c r="AO863" s="1"/>
  <c r="AN864"/>
  <c r="AN863" s="1"/>
  <c r="AM864"/>
  <c r="AM863" s="1"/>
  <c r="AP863"/>
  <c r="AP861"/>
  <c r="AP860" s="1"/>
  <c r="AO861"/>
  <c r="AO860" s="1"/>
  <c r="AN861"/>
  <c r="AN860" s="1"/>
  <c r="AM861"/>
  <c r="AM860" s="1"/>
  <c r="AP857"/>
  <c r="AP856" s="1"/>
  <c r="AP855" s="1"/>
  <c r="AO857"/>
  <c r="AO856" s="1"/>
  <c r="AO855" s="1"/>
  <c r="AN857"/>
  <c r="AN856" s="1"/>
  <c r="AN855" s="1"/>
  <c r="AM857"/>
  <c r="AM856" s="1"/>
  <c r="AM855" s="1"/>
  <c r="AP850"/>
  <c r="AP849" s="1"/>
  <c r="AP848" s="1"/>
  <c r="AP847" s="1"/>
  <c r="AP846" s="1"/>
  <c r="AO850"/>
  <c r="AO849" s="1"/>
  <c r="AO848" s="1"/>
  <c r="AO847" s="1"/>
  <c r="AO846" s="1"/>
  <c r="AN850"/>
  <c r="AN849" s="1"/>
  <c r="AN848" s="1"/>
  <c r="AN847" s="1"/>
  <c r="AN846" s="1"/>
  <c r="AM850"/>
  <c r="AM849" s="1"/>
  <c r="AM848" s="1"/>
  <c r="AM847" s="1"/>
  <c r="AM846" s="1"/>
  <c r="AP841"/>
  <c r="AO841"/>
  <c r="AO840" s="1"/>
  <c r="AO839" s="1"/>
  <c r="AN841"/>
  <c r="AN840" s="1"/>
  <c r="AN839" s="1"/>
  <c r="AM841"/>
  <c r="AM840" s="1"/>
  <c r="AM839" s="1"/>
  <c r="AP840"/>
  <c r="AP839" s="1"/>
  <c r="AP837"/>
  <c r="AO837"/>
  <c r="AO836" s="1"/>
  <c r="AN837"/>
  <c r="AN836" s="1"/>
  <c r="AM837"/>
  <c r="AM836" s="1"/>
  <c r="AP836"/>
  <c r="AP834"/>
  <c r="AP833" s="1"/>
  <c r="AO834"/>
  <c r="AO833" s="1"/>
  <c r="AN834"/>
  <c r="AN833" s="1"/>
  <c r="AM834"/>
  <c r="AM833" s="1"/>
  <c r="AP827"/>
  <c r="AP826" s="1"/>
  <c r="AO827"/>
  <c r="AO826" s="1"/>
  <c r="AN827"/>
  <c r="AN826" s="1"/>
  <c r="AM827"/>
  <c r="AM826" s="1"/>
  <c r="AP824"/>
  <c r="AO824"/>
  <c r="AO823" s="1"/>
  <c r="AN824"/>
  <c r="AN823" s="1"/>
  <c r="AM824"/>
  <c r="AM823" s="1"/>
  <c r="AP823"/>
  <c r="AP821"/>
  <c r="AP820" s="1"/>
  <c r="AO821"/>
  <c r="AO820" s="1"/>
  <c r="AN821"/>
  <c r="AN820" s="1"/>
  <c r="AM821"/>
  <c r="AM820" s="1"/>
  <c r="AP818"/>
  <c r="AO818"/>
  <c r="AO817" s="1"/>
  <c r="AN818"/>
  <c r="AN817" s="1"/>
  <c r="AM818"/>
  <c r="AM817" s="1"/>
  <c r="AP817"/>
  <c r="AP815"/>
  <c r="AO815"/>
  <c r="AN815"/>
  <c r="AM815"/>
  <c r="AP811"/>
  <c r="AO811"/>
  <c r="AN811"/>
  <c r="AM811"/>
  <c r="AP809"/>
  <c r="AO809"/>
  <c r="AO808" s="1"/>
  <c r="AO807" s="1"/>
  <c r="AN809"/>
  <c r="AM809"/>
  <c r="AP805"/>
  <c r="AP804" s="1"/>
  <c r="AP803" s="1"/>
  <c r="AO805"/>
  <c r="AO804" s="1"/>
  <c r="AO803" s="1"/>
  <c r="AN805"/>
  <c r="AN804" s="1"/>
  <c r="AN803" s="1"/>
  <c r="AM805"/>
  <c r="AM804" s="1"/>
  <c r="AM803" s="1"/>
  <c r="AP801"/>
  <c r="AP800" s="1"/>
  <c r="AP799" s="1"/>
  <c r="AO801"/>
  <c r="AO800" s="1"/>
  <c r="AO799" s="1"/>
  <c r="AN801"/>
  <c r="AN800" s="1"/>
  <c r="AN799" s="1"/>
  <c r="AM801"/>
  <c r="AM800" s="1"/>
  <c r="AM799" s="1"/>
  <c r="AP783"/>
  <c r="AP782" s="1"/>
  <c r="AP781" s="1"/>
  <c r="AO783"/>
  <c r="AO782" s="1"/>
  <c r="AO781" s="1"/>
  <c r="AN783"/>
  <c r="AN782" s="1"/>
  <c r="AN781" s="1"/>
  <c r="AM783"/>
  <c r="AM782" s="1"/>
  <c r="AM781" s="1"/>
  <c r="AP779"/>
  <c r="AP778" s="1"/>
  <c r="AP777" s="1"/>
  <c r="AO779"/>
  <c r="AO778" s="1"/>
  <c r="AO777" s="1"/>
  <c r="AN779"/>
  <c r="AN778" s="1"/>
  <c r="AN777" s="1"/>
  <c r="AM779"/>
  <c r="AM778" s="1"/>
  <c r="AM777" s="1"/>
  <c r="AP756"/>
  <c r="AP755" s="1"/>
  <c r="AP754" s="1"/>
  <c r="AO756"/>
  <c r="AO755" s="1"/>
  <c r="AO754" s="1"/>
  <c r="AN756"/>
  <c r="AN755" s="1"/>
  <c r="AN754" s="1"/>
  <c r="AM756"/>
  <c r="AM755" s="1"/>
  <c r="AM754" s="1"/>
  <c r="AP752"/>
  <c r="AP751" s="1"/>
  <c r="AO752"/>
  <c r="AO751" s="1"/>
  <c r="AN752"/>
  <c r="AN751" s="1"/>
  <c r="AM752"/>
  <c r="AM751" s="1"/>
  <c r="AP749"/>
  <c r="AO749"/>
  <c r="AN749"/>
  <c r="AN748" s="1"/>
  <c r="AM749"/>
  <c r="AM748" s="1"/>
  <c r="AP748"/>
  <c r="AO748"/>
  <c r="AP745"/>
  <c r="AO745"/>
  <c r="AN745"/>
  <c r="AN744" s="1"/>
  <c r="AN743" s="1"/>
  <c r="AM745"/>
  <c r="AM744" s="1"/>
  <c r="AM743" s="1"/>
  <c r="AP744"/>
  <c r="AP743" s="1"/>
  <c r="AO744"/>
  <c r="AO743" s="1"/>
  <c r="AP741"/>
  <c r="AO741"/>
  <c r="AN741"/>
  <c r="AN740" s="1"/>
  <c r="AN739" s="1"/>
  <c r="AM741"/>
  <c r="AM740" s="1"/>
  <c r="AM739" s="1"/>
  <c r="AP740"/>
  <c r="AP739" s="1"/>
  <c r="AO740"/>
  <c r="AO739" s="1"/>
  <c r="AP731"/>
  <c r="AO731"/>
  <c r="AN731"/>
  <c r="AN730" s="1"/>
  <c r="AM731"/>
  <c r="AM730" s="1"/>
  <c r="AP730"/>
  <c r="AO730"/>
  <c r="AP728"/>
  <c r="AP727" s="1"/>
  <c r="AP726" s="1"/>
  <c r="AO728"/>
  <c r="AO727" s="1"/>
  <c r="AO726" s="1"/>
  <c r="AN728"/>
  <c r="AN727" s="1"/>
  <c r="AN726" s="1"/>
  <c r="AM728"/>
  <c r="AM727" s="1"/>
  <c r="AM726" s="1"/>
  <c r="AP723"/>
  <c r="AO723"/>
  <c r="AN723"/>
  <c r="AN722" s="1"/>
  <c r="AM723"/>
  <c r="AM722" s="1"/>
  <c r="AP722"/>
  <c r="AO722"/>
  <c r="AP720"/>
  <c r="AP719" s="1"/>
  <c r="AO720"/>
  <c r="AO719" s="1"/>
  <c r="AN720"/>
  <c r="AN719" s="1"/>
  <c r="AM720"/>
  <c r="AM719" s="1"/>
  <c r="AP717"/>
  <c r="AP716" s="1"/>
  <c r="AO717"/>
  <c r="AO716" s="1"/>
  <c r="AN717"/>
  <c r="AN716" s="1"/>
  <c r="AM717"/>
  <c r="AM716" s="1"/>
  <c r="AP713"/>
  <c r="AO713"/>
  <c r="AN713"/>
  <c r="AN712" s="1"/>
  <c r="AM713"/>
  <c r="AM712" s="1"/>
  <c r="AP712"/>
  <c r="AO712"/>
  <c r="AP710"/>
  <c r="AP709" s="1"/>
  <c r="AO710"/>
  <c r="AO709" s="1"/>
  <c r="AN710"/>
  <c r="AN709" s="1"/>
  <c r="AM710"/>
  <c r="AM709" s="1"/>
  <c r="AP706"/>
  <c r="AP705" s="1"/>
  <c r="AP704" s="1"/>
  <c r="AO706"/>
  <c r="AO705" s="1"/>
  <c r="AO704" s="1"/>
  <c r="AN706"/>
  <c r="AN705" s="1"/>
  <c r="AN704" s="1"/>
  <c r="AM706"/>
  <c r="AM705" s="1"/>
  <c r="AM704" s="1"/>
  <c r="AP702"/>
  <c r="AP701" s="1"/>
  <c r="AP700" s="1"/>
  <c r="AO702"/>
  <c r="AO701" s="1"/>
  <c r="AO700" s="1"/>
  <c r="AN702"/>
  <c r="AN701" s="1"/>
  <c r="AN700" s="1"/>
  <c r="AM702"/>
  <c r="AM701" s="1"/>
  <c r="AM700" s="1"/>
  <c r="AP698"/>
  <c r="AP697" s="1"/>
  <c r="AP696" s="1"/>
  <c r="AO698"/>
  <c r="AO697" s="1"/>
  <c r="AO696" s="1"/>
  <c r="AN698"/>
  <c r="AN697" s="1"/>
  <c r="AN696" s="1"/>
  <c r="AM698"/>
  <c r="AM697" s="1"/>
  <c r="AM696" s="1"/>
  <c r="AP691"/>
  <c r="AP690" s="1"/>
  <c r="AP689" s="1"/>
  <c r="AP688" s="1"/>
  <c r="AO691"/>
  <c r="AO690" s="1"/>
  <c r="AO689" s="1"/>
  <c r="AO688" s="1"/>
  <c r="AN691"/>
  <c r="AN690" s="1"/>
  <c r="AN689" s="1"/>
  <c r="AN688" s="1"/>
  <c r="AM691"/>
  <c r="AM690" s="1"/>
  <c r="AM689" s="1"/>
  <c r="AM688" s="1"/>
  <c r="AP681"/>
  <c r="AP680" s="1"/>
  <c r="AO681"/>
  <c r="AO680" s="1"/>
  <c r="AN681"/>
  <c r="AN680" s="1"/>
  <c r="AM681"/>
  <c r="AM680" s="1"/>
  <c r="AP677"/>
  <c r="AP676" s="1"/>
  <c r="AO677"/>
  <c r="AO676" s="1"/>
  <c r="AN677"/>
  <c r="AN676" s="1"/>
  <c r="AM677"/>
  <c r="AM676" s="1"/>
  <c r="AP673"/>
  <c r="AP672" s="1"/>
  <c r="AP671" s="1"/>
  <c r="AO673"/>
  <c r="AO672" s="1"/>
  <c r="AO671" s="1"/>
  <c r="AN673"/>
  <c r="AN672" s="1"/>
  <c r="AN671" s="1"/>
  <c r="AM673"/>
  <c r="AM672" s="1"/>
  <c r="AM671" s="1"/>
  <c r="AP668"/>
  <c r="AO668"/>
  <c r="AN668"/>
  <c r="AN667" s="1"/>
  <c r="AN666" s="1"/>
  <c r="AM668"/>
  <c r="AM667" s="1"/>
  <c r="AM666" s="1"/>
  <c r="AP667"/>
  <c r="AP666" s="1"/>
  <c r="AO667"/>
  <c r="AO666" s="1"/>
  <c r="AP663"/>
  <c r="AP662" s="1"/>
  <c r="AP661" s="1"/>
  <c r="AO663"/>
  <c r="AO662" s="1"/>
  <c r="AO661" s="1"/>
  <c r="AN663"/>
  <c r="AN662" s="1"/>
  <c r="AN661" s="1"/>
  <c r="AM663"/>
  <c r="AM662" s="1"/>
  <c r="AM661" s="1"/>
  <c r="AP654"/>
  <c r="AP653" s="1"/>
  <c r="AP652" s="1"/>
  <c r="AP651" s="1"/>
  <c r="AP650" s="1"/>
  <c r="AO654"/>
  <c r="AN654"/>
  <c r="AN653" s="1"/>
  <c r="AN652" s="1"/>
  <c r="AN651" s="1"/>
  <c r="AN650" s="1"/>
  <c r="AM654"/>
  <c r="AM653" s="1"/>
  <c r="AM652" s="1"/>
  <c r="AM651" s="1"/>
  <c r="AM650" s="1"/>
  <c r="AO653"/>
  <c r="AO652" s="1"/>
  <c r="AO651" s="1"/>
  <c r="AO650" s="1"/>
  <c r="AP647"/>
  <c r="AO647"/>
  <c r="AN647"/>
  <c r="AN646" s="1"/>
  <c r="AN645" s="1"/>
  <c r="AN644" s="1"/>
  <c r="AM647"/>
  <c r="AM646" s="1"/>
  <c r="AM645" s="1"/>
  <c r="AM644" s="1"/>
  <c r="AP646"/>
  <c r="AP645" s="1"/>
  <c r="AP644" s="1"/>
  <c r="AO646"/>
  <c r="AO645" s="1"/>
  <c r="AO644" s="1"/>
  <c r="AP641"/>
  <c r="AO641"/>
  <c r="AN641"/>
  <c r="AN640" s="1"/>
  <c r="AM641"/>
  <c r="AM640" s="1"/>
  <c r="AP640"/>
  <c r="AO640"/>
  <c r="AR638"/>
  <c r="AR637" s="1"/>
  <c r="AQ638"/>
  <c r="AQ637" s="1"/>
  <c r="AP638"/>
  <c r="AO638"/>
  <c r="AN638"/>
  <c r="AN637" s="1"/>
  <c r="AM638"/>
  <c r="AM637" s="1"/>
  <c r="AP637"/>
  <c r="AO637"/>
  <c r="AR635"/>
  <c r="AR634" s="1"/>
  <c r="AQ635"/>
  <c r="AQ634" s="1"/>
  <c r="AP635"/>
  <c r="AO635"/>
  <c r="AN635"/>
  <c r="AN634" s="1"/>
  <c r="AN633" s="1"/>
  <c r="AN632" s="1"/>
  <c r="AM635"/>
  <c r="AM634" s="1"/>
  <c r="AM633" s="1"/>
  <c r="AM632" s="1"/>
  <c r="AP634"/>
  <c r="AP633" s="1"/>
  <c r="AP632" s="1"/>
  <c r="AO634"/>
  <c r="AO633" s="1"/>
  <c r="AO632" s="1"/>
  <c r="AP624"/>
  <c r="AP623" s="1"/>
  <c r="AO624"/>
  <c r="AO623" s="1"/>
  <c r="AN624"/>
  <c r="AN623" s="1"/>
  <c r="AM624"/>
  <c r="AM623" s="1"/>
  <c r="AP620"/>
  <c r="AP619" s="1"/>
  <c r="AO620"/>
  <c r="AO619" s="1"/>
  <c r="AN620"/>
  <c r="AN619" s="1"/>
  <c r="AM620"/>
  <c r="AM619" s="1"/>
  <c r="AP616"/>
  <c r="AP615" s="1"/>
  <c r="AP614" s="1"/>
  <c r="AO616"/>
  <c r="AO615" s="1"/>
  <c r="AO614" s="1"/>
  <c r="AN616"/>
  <c r="AN615" s="1"/>
  <c r="AN614" s="1"/>
  <c r="AM616"/>
  <c r="AM615" s="1"/>
  <c r="AM614" s="1"/>
  <c r="AP608"/>
  <c r="AP607" s="1"/>
  <c r="AO608"/>
  <c r="AO607" s="1"/>
  <c r="AN608"/>
  <c r="AN607" s="1"/>
  <c r="AM608"/>
  <c r="AM607" s="1"/>
  <c r="AP600"/>
  <c r="AP599" s="1"/>
  <c r="AO600"/>
  <c r="AO599" s="1"/>
  <c r="AN600"/>
  <c r="AN599" s="1"/>
  <c r="AM600"/>
  <c r="AM599" s="1"/>
  <c r="AP596"/>
  <c r="AP595" s="1"/>
  <c r="AO596"/>
  <c r="AO595" s="1"/>
  <c r="AN596"/>
  <c r="AN595" s="1"/>
  <c r="AM596"/>
  <c r="AM595" s="1"/>
  <c r="AP593"/>
  <c r="AO593"/>
  <c r="AN593"/>
  <c r="AN592" s="1"/>
  <c r="AM593"/>
  <c r="AM592" s="1"/>
  <c r="AP592"/>
  <c r="AO592"/>
  <c r="AP589"/>
  <c r="AO589"/>
  <c r="AN589"/>
  <c r="AN588" s="1"/>
  <c r="AM589"/>
  <c r="AM588" s="1"/>
  <c r="AP588"/>
  <c r="AO588"/>
  <c r="AP586"/>
  <c r="AP585" s="1"/>
  <c r="AO586"/>
  <c r="AO585" s="1"/>
  <c r="AN586"/>
  <c r="AN585" s="1"/>
  <c r="AM586"/>
  <c r="AM585" s="1"/>
  <c r="AP581"/>
  <c r="AO581"/>
  <c r="AN581"/>
  <c r="AN580" s="1"/>
  <c r="AM581"/>
  <c r="AM580" s="1"/>
  <c r="AP580"/>
  <c r="AO580"/>
  <c r="AP577"/>
  <c r="AO577"/>
  <c r="AN577"/>
  <c r="AN576" s="1"/>
  <c r="AM577"/>
  <c r="AM576" s="1"/>
  <c r="AP576"/>
  <c r="AO576"/>
  <c r="AP574"/>
  <c r="AP573" s="1"/>
  <c r="AO574"/>
  <c r="AO573" s="1"/>
  <c r="AN574"/>
  <c r="AN573" s="1"/>
  <c r="AM574"/>
  <c r="AM573" s="1"/>
  <c r="AP570"/>
  <c r="AP569" s="1"/>
  <c r="AO570"/>
  <c r="AO569" s="1"/>
  <c r="AN570"/>
  <c r="AN569" s="1"/>
  <c r="AM570"/>
  <c r="AM569" s="1"/>
  <c r="AP567"/>
  <c r="AO567"/>
  <c r="AN567"/>
  <c r="AN566" s="1"/>
  <c r="AM567"/>
  <c r="AM566" s="1"/>
  <c r="AP566"/>
  <c r="AO566"/>
  <c r="AP555"/>
  <c r="AO555"/>
  <c r="AO554" s="1"/>
  <c r="AN555"/>
  <c r="AN554" s="1"/>
  <c r="AM555"/>
  <c r="AM554" s="1"/>
  <c r="AP554"/>
  <c r="AP552"/>
  <c r="AP551" s="1"/>
  <c r="AP550" s="1"/>
  <c r="AO552"/>
  <c r="AO551" s="1"/>
  <c r="AO550" s="1"/>
  <c r="AN552"/>
  <c r="AN551" s="1"/>
  <c r="AN550" s="1"/>
  <c r="AM552"/>
  <c r="AM551" s="1"/>
  <c r="AM550" s="1"/>
  <c r="AR548"/>
  <c r="AR547" s="1"/>
  <c r="AR546" s="1"/>
  <c r="AQ548"/>
  <c r="AQ547" s="1"/>
  <c r="AQ546" s="1"/>
  <c r="AP548"/>
  <c r="AP547" s="1"/>
  <c r="AP546" s="1"/>
  <c r="AO548"/>
  <c r="AO547" s="1"/>
  <c r="AO546" s="1"/>
  <c r="AN548"/>
  <c r="AN547" s="1"/>
  <c r="AN546" s="1"/>
  <c r="AM548"/>
  <c r="AM547" s="1"/>
  <c r="AM546" s="1"/>
  <c r="AP541"/>
  <c r="AO541"/>
  <c r="AO540" s="1"/>
  <c r="AO539" s="1"/>
  <c r="AO538" s="1"/>
  <c r="AN541"/>
  <c r="AN540" s="1"/>
  <c r="AN539" s="1"/>
  <c r="AN538" s="1"/>
  <c r="AM541"/>
  <c r="AM540" s="1"/>
  <c r="AM539" s="1"/>
  <c r="AM538" s="1"/>
  <c r="AP540"/>
  <c r="AP539" s="1"/>
  <c r="AP538" s="1"/>
  <c r="AP531"/>
  <c r="AP530" s="1"/>
  <c r="AO531"/>
  <c r="AO530" s="1"/>
  <c r="AN531"/>
  <c r="AN530" s="1"/>
  <c r="AM531"/>
  <c r="AM530" s="1"/>
  <c r="AP528"/>
  <c r="AP527" s="1"/>
  <c r="AP526" s="1"/>
  <c r="AO528"/>
  <c r="AO527" s="1"/>
  <c r="AO526" s="1"/>
  <c r="AN528"/>
  <c r="AN527" s="1"/>
  <c r="AN526" s="1"/>
  <c r="AM528"/>
  <c r="AM527" s="1"/>
  <c r="AM526" s="1"/>
  <c r="AP524"/>
  <c r="AO524"/>
  <c r="AO523" s="1"/>
  <c r="AO522" s="1"/>
  <c r="AN524"/>
  <c r="AN523" s="1"/>
  <c r="AN522" s="1"/>
  <c r="AM524"/>
  <c r="AM523" s="1"/>
  <c r="AM522" s="1"/>
  <c r="AP523"/>
  <c r="AP522" s="1"/>
  <c r="AP520"/>
  <c r="AO520"/>
  <c r="AO519" s="1"/>
  <c r="AO518" s="1"/>
  <c r="AN520"/>
  <c r="AN519" s="1"/>
  <c r="AN518" s="1"/>
  <c r="AM520"/>
  <c r="AM519" s="1"/>
  <c r="AM518" s="1"/>
  <c r="AP519"/>
  <c r="AP518" s="1"/>
  <c r="AP494"/>
  <c r="AP493" s="1"/>
  <c r="AO494"/>
  <c r="AO493" s="1"/>
  <c r="AN494"/>
  <c r="AN493" s="1"/>
  <c r="AM494"/>
  <c r="AM493" s="1"/>
  <c r="AP488"/>
  <c r="AO488"/>
  <c r="AN488"/>
  <c r="AM488"/>
  <c r="AP486"/>
  <c r="AO486"/>
  <c r="AN486"/>
  <c r="AN485" s="1"/>
  <c r="AN484" s="1"/>
  <c r="AM486"/>
  <c r="AM485" s="1"/>
  <c r="AM484" s="1"/>
  <c r="AP485"/>
  <c r="AP484" s="1"/>
  <c r="AO485"/>
  <c r="AO484" s="1"/>
  <c r="AP482"/>
  <c r="AP481" s="1"/>
  <c r="AP480" s="1"/>
  <c r="AO482"/>
  <c r="AO481" s="1"/>
  <c r="AO480" s="1"/>
  <c r="AN482"/>
  <c r="AN481" s="1"/>
  <c r="AN480" s="1"/>
  <c r="AM482"/>
  <c r="AM481" s="1"/>
  <c r="AM480" s="1"/>
  <c r="AP475"/>
  <c r="AO475"/>
  <c r="AN475"/>
  <c r="AM475"/>
  <c r="AP473"/>
  <c r="AO473"/>
  <c r="AO472" s="1"/>
  <c r="AO471" s="1"/>
  <c r="AO470" s="1"/>
  <c r="AN473"/>
  <c r="AN472" s="1"/>
  <c r="AN471" s="1"/>
  <c r="AN470" s="1"/>
  <c r="AM473"/>
  <c r="AM472" s="1"/>
  <c r="AM471" s="1"/>
  <c r="AM470" s="1"/>
  <c r="AP472"/>
  <c r="AP471" s="1"/>
  <c r="AP470" s="1"/>
  <c r="AP468"/>
  <c r="AP467" s="1"/>
  <c r="AP466" s="1"/>
  <c r="AP465" s="1"/>
  <c r="AO468"/>
  <c r="AO467" s="1"/>
  <c r="AO466" s="1"/>
  <c r="AO465" s="1"/>
  <c r="AN468"/>
  <c r="AN467" s="1"/>
  <c r="AN466" s="1"/>
  <c r="AN465" s="1"/>
  <c r="AM468"/>
  <c r="AM467" s="1"/>
  <c r="AM466" s="1"/>
  <c r="AM465" s="1"/>
  <c r="AP463"/>
  <c r="AO463"/>
  <c r="AO462" s="1"/>
  <c r="AO461" s="1"/>
  <c r="AO460" s="1"/>
  <c r="AN463"/>
  <c r="AN462" s="1"/>
  <c r="AN461" s="1"/>
  <c r="AN460" s="1"/>
  <c r="AM463"/>
  <c r="AM462" s="1"/>
  <c r="AM461" s="1"/>
  <c r="AM460" s="1"/>
  <c r="AP462"/>
  <c r="AP461" s="1"/>
  <c r="AP460" s="1"/>
  <c r="AP450"/>
  <c r="AP449" s="1"/>
  <c r="AP448" s="1"/>
  <c r="AP447" s="1"/>
  <c r="AO450"/>
  <c r="AO449" s="1"/>
  <c r="AO448" s="1"/>
  <c r="AO447" s="1"/>
  <c r="AN450"/>
  <c r="AN449" s="1"/>
  <c r="AN448" s="1"/>
  <c r="AN447" s="1"/>
  <c r="AN446" s="1"/>
  <c r="AM450"/>
  <c r="AM449" s="1"/>
  <c r="AM448" s="1"/>
  <c r="AM447" s="1"/>
  <c r="AP442"/>
  <c r="AO442"/>
  <c r="AO441" s="1"/>
  <c r="AO440" s="1"/>
  <c r="AO439" s="1"/>
  <c r="AO438" s="1"/>
  <c r="AO437" s="1"/>
  <c r="AN442"/>
  <c r="AN441" s="1"/>
  <c r="AN440" s="1"/>
  <c r="AN439" s="1"/>
  <c r="AN438" s="1"/>
  <c r="AN437" s="1"/>
  <c r="AM442"/>
  <c r="AM441" s="1"/>
  <c r="AM440" s="1"/>
  <c r="AM439" s="1"/>
  <c r="AM438" s="1"/>
  <c r="AM437" s="1"/>
  <c r="AP441"/>
  <c r="AP440" s="1"/>
  <c r="AP439" s="1"/>
  <c r="AP438" s="1"/>
  <c r="AP437" s="1"/>
  <c r="AP433"/>
  <c r="AO433"/>
  <c r="AN433"/>
  <c r="AM433"/>
  <c r="AP431"/>
  <c r="AO431"/>
  <c r="AN431"/>
  <c r="AM431"/>
  <c r="AP429"/>
  <c r="AO429"/>
  <c r="AN429"/>
  <c r="AN428" s="1"/>
  <c r="AN427" s="1"/>
  <c r="AM429"/>
  <c r="AM428" s="1"/>
  <c r="AM427" s="1"/>
  <c r="AP425"/>
  <c r="AP424" s="1"/>
  <c r="AP423" s="1"/>
  <c r="AO425"/>
  <c r="AO424" s="1"/>
  <c r="AO423" s="1"/>
  <c r="AN425"/>
  <c r="AN424" s="1"/>
  <c r="AN423" s="1"/>
  <c r="AM425"/>
  <c r="AM424" s="1"/>
  <c r="AM423" s="1"/>
  <c r="AP415"/>
  <c r="AO415"/>
  <c r="AN415"/>
  <c r="AM415"/>
  <c r="AP413"/>
  <c r="AO413"/>
  <c r="AO412" s="1"/>
  <c r="AN413"/>
  <c r="AN412" s="1"/>
  <c r="AM413"/>
  <c r="AM412" s="1"/>
  <c r="AP410"/>
  <c r="AO410"/>
  <c r="AN410"/>
  <c r="AM410"/>
  <c r="AP408"/>
  <c r="AO408"/>
  <c r="AN408"/>
  <c r="AM408"/>
  <c r="AM407" s="1"/>
  <c r="AP407"/>
  <c r="AP405"/>
  <c r="AP404" s="1"/>
  <c r="AO405"/>
  <c r="AO404" s="1"/>
  <c r="AN405"/>
  <c r="AN404" s="1"/>
  <c r="AM405"/>
  <c r="AM404" s="1"/>
  <c r="AP402"/>
  <c r="AO402"/>
  <c r="AO401" s="1"/>
  <c r="AN402"/>
  <c r="AN401" s="1"/>
  <c r="AM402"/>
  <c r="AM401" s="1"/>
  <c r="AP401"/>
  <c r="AP397"/>
  <c r="AP396" s="1"/>
  <c r="AO397"/>
  <c r="AO396" s="1"/>
  <c r="AO395" s="1"/>
  <c r="AO394" s="1"/>
  <c r="AN397"/>
  <c r="AN396" s="1"/>
  <c r="AN395" s="1"/>
  <c r="AN394" s="1"/>
  <c r="AM397"/>
  <c r="AM396" s="1"/>
  <c r="AM395" s="1"/>
  <c r="AM394" s="1"/>
  <c r="AP395"/>
  <c r="AP394" s="1"/>
  <c r="AP391"/>
  <c r="AP390" s="1"/>
  <c r="AP389" s="1"/>
  <c r="AP388" s="1"/>
  <c r="AO391"/>
  <c r="AO390" s="1"/>
  <c r="AO389" s="1"/>
  <c r="AO388" s="1"/>
  <c r="AN391"/>
  <c r="AN390" s="1"/>
  <c r="AN389" s="1"/>
  <c r="AN388" s="1"/>
  <c r="AM391"/>
  <c r="AM390" s="1"/>
  <c r="AM389" s="1"/>
  <c r="AM388" s="1"/>
  <c r="AP384"/>
  <c r="AP383" s="1"/>
  <c r="AP382" s="1"/>
  <c r="AO384"/>
  <c r="AO383" s="1"/>
  <c r="AO382" s="1"/>
  <c r="AN384"/>
  <c r="AN383" s="1"/>
  <c r="AN382" s="1"/>
  <c r="AM384"/>
  <c r="AM383" s="1"/>
  <c r="AM382" s="1"/>
  <c r="AP377"/>
  <c r="AP376" s="1"/>
  <c r="AO377"/>
  <c r="AO376" s="1"/>
  <c r="AN377"/>
  <c r="AN376" s="1"/>
  <c r="AM377"/>
  <c r="AM376" s="1"/>
  <c r="AP374"/>
  <c r="AO374"/>
  <c r="AO373" s="1"/>
  <c r="AN374"/>
  <c r="AN373" s="1"/>
  <c r="AM374"/>
  <c r="AM373" s="1"/>
  <c r="AP373"/>
  <c r="AP371"/>
  <c r="AP370" s="1"/>
  <c r="AO371"/>
  <c r="AO370" s="1"/>
  <c r="AN371"/>
  <c r="AN370" s="1"/>
  <c r="AM371"/>
  <c r="AM370" s="1"/>
  <c r="AP368"/>
  <c r="AO368"/>
  <c r="AN368"/>
  <c r="AN367" s="1"/>
  <c r="AM368"/>
  <c r="AM367" s="1"/>
  <c r="AP367"/>
  <c r="AO367"/>
  <c r="AP364"/>
  <c r="AP363" s="1"/>
  <c r="AP362" s="1"/>
  <c r="AO364"/>
  <c r="AO363" s="1"/>
  <c r="AO362" s="1"/>
  <c r="AN364"/>
  <c r="AN363" s="1"/>
  <c r="AN362" s="1"/>
  <c r="AM364"/>
  <c r="AM363" s="1"/>
  <c r="AM362" s="1"/>
  <c r="AP355"/>
  <c r="AO355"/>
  <c r="AO354" s="1"/>
  <c r="AO353" s="1"/>
  <c r="AO352" s="1"/>
  <c r="AO351" s="1"/>
  <c r="AN355"/>
  <c r="AN354" s="1"/>
  <c r="AN353" s="1"/>
  <c r="AN352" s="1"/>
  <c r="AN351" s="1"/>
  <c r="AM355"/>
  <c r="AM354" s="1"/>
  <c r="AM353" s="1"/>
  <c r="AM352" s="1"/>
  <c r="AM351" s="1"/>
  <c r="AP354"/>
  <c r="AP353" s="1"/>
  <c r="AP352" s="1"/>
  <c r="AP351" s="1"/>
  <c r="AP342"/>
  <c r="AP341" s="1"/>
  <c r="AP340" s="1"/>
  <c r="AP339" s="1"/>
  <c r="AP338" s="1"/>
  <c r="AO342"/>
  <c r="AO341" s="1"/>
  <c r="AO340" s="1"/>
  <c r="AO339" s="1"/>
  <c r="AO338" s="1"/>
  <c r="AN342"/>
  <c r="AN341" s="1"/>
  <c r="AN340" s="1"/>
  <c r="AN339" s="1"/>
  <c r="AN338" s="1"/>
  <c r="AM342"/>
  <c r="AM341" s="1"/>
  <c r="AM340" s="1"/>
  <c r="AM339" s="1"/>
  <c r="AM338" s="1"/>
  <c r="AP335"/>
  <c r="AP334" s="1"/>
  <c r="AP333" s="1"/>
  <c r="AP332" s="1"/>
  <c r="AO335"/>
  <c r="AO334" s="1"/>
  <c r="AO333" s="1"/>
  <c r="AO332" s="1"/>
  <c r="AN335"/>
  <c r="AN334" s="1"/>
  <c r="AN333" s="1"/>
  <c r="AN332" s="1"/>
  <c r="AM335"/>
  <c r="AM334" s="1"/>
  <c r="AM333" s="1"/>
  <c r="AM332" s="1"/>
  <c r="AP330"/>
  <c r="AO330"/>
  <c r="AN330"/>
  <c r="AN329" s="1"/>
  <c r="AM330"/>
  <c r="AM329" s="1"/>
  <c r="AP329"/>
  <c r="AO329"/>
  <c r="AP326"/>
  <c r="AO326"/>
  <c r="AN326"/>
  <c r="AM326"/>
  <c r="AP324"/>
  <c r="AO324"/>
  <c r="AN324"/>
  <c r="AM324"/>
  <c r="AP322"/>
  <c r="AO322"/>
  <c r="AN322"/>
  <c r="AN321" s="1"/>
  <c r="AN320" s="1"/>
  <c r="AM322"/>
  <c r="AP321"/>
  <c r="AP320" s="1"/>
  <c r="AP318"/>
  <c r="AP317" s="1"/>
  <c r="AP316" s="1"/>
  <c r="AO318"/>
  <c r="AO317" s="1"/>
  <c r="AO316" s="1"/>
  <c r="AN318"/>
  <c r="AN317" s="1"/>
  <c r="AN316" s="1"/>
  <c r="AM318"/>
  <c r="AM317" s="1"/>
  <c r="AM316" s="1"/>
  <c r="AR314"/>
  <c r="AR313" s="1"/>
  <c r="AR312" s="1"/>
  <c r="AQ314"/>
  <c r="AQ313" s="1"/>
  <c r="AQ312" s="1"/>
  <c r="AP314"/>
  <c r="AP313" s="1"/>
  <c r="AO314"/>
  <c r="AO313" s="1"/>
  <c r="AN314"/>
  <c r="AN313" s="1"/>
  <c r="AN312" s="1"/>
  <c r="AM314"/>
  <c r="AM313" s="1"/>
  <c r="AM312" s="1"/>
  <c r="AP309"/>
  <c r="AO309"/>
  <c r="AO308" s="1"/>
  <c r="AO307" s="1"/>
  <c r="AO306" s="1"/>
  <c r="AN309"/>
  <c r="AN308" s="1"/>
  <c r="AN307" s="1"/>
  <c r="AN306" s="1"/>
  <c r="AM309"/>
  <c r="AM308" s="1"/>
  <c r="AM307" s="1"/>
  <c r="AM306" s="1"/>
  <c r="AP308"/>
  <c r="AP307" s="1"/>
  <c r="AP306" s="1"/>
  <c r="AP304"/>
  <c r="AP303" s="1"/>
  <c r="AP302" s="1"/>
  <c r="AP301" s="1"/>
  <c r="AO304"/>
  <c r="AO303" s="1"/>
  <c r="AO302" s="1"/>
  <c r="AO301" s="1"/>
  <c r="AN304"/>
  <c r="AN303" s="1"/>
  <c r="AN302" s="1"/>
  <c r="AN301" s="1"/>
  <c r="AM304"/>
  <c r="AM303" s="1"/>
  <c r="AM302" s="1"/>
  <c r="AM301" s="1"/>
  <c r="AP297"/>
  <c r="AP296" s="1"/>
  <c r="AP295" s="1"/>
  <c r="AP294" s="1"/>
  <c r="AP293" s="1"/>
  <c r="AO297"/>
  <c r="AO296" s="1"/>
  <c r="AO295" s="1"/>
  <c r="AO294" s="1"/>
  <c r="AO293" s="1"/>
  <c r="AN297"/>
  <c r="AN296" s="1"/>
  <c r="AN295" s="1"/>
  <c r="AN294" s="1"/>
  <c r="AN293" s="1"/>
  <c r="AM297"/>
  <c r="AM296" s="1"/>
  <c r="AM295" s="1"/>
  <c r="AM294" s="1"/>
  <c r="AM293" s="1"/>
  <c r="AP289"/>
  <c r="AO289"/>
  <c r="AN289"/>
  <c r="AM289"/>
  <c r="AP287"/>
  <c r="AO287"/>
  <c r="AN287"/>
  <c r="AM287"/>
  <c r="AP285"/>
  <c r="AO285"/>
  <c r="AO284" s="1"/>
  <c r="AO283" s="1"/>
  <c r="AO282" s="1"/>
  <c r="AO281" s="1"/>
  <c r="AN285"/>
  <c r="AM285"/>
  <c r="AM284" s="1"/>
  <c r="AM283" s="1"/>
  <c r="AM282" s="1"/>
  <c r="AM281" s="1"/>
  <c r="AP276"/>
  <c r="AP275" s="1"/>
  <c r="AO276"/>
  <c r="AO275" s="1"/>
  <c r="AN276"/>
  <c r="AN275" s="1"/>
  <c r="AM276"/>
  <c r="AM275" s="1"/>
  <c r="AP273"/>
  <c r="AP272" s="1"/>
  <c r="AO273"/>
  <c r="AO272" s="1"/>
  <c r="AN273"/>
  <c r="AN272" s="1"/>
  <c r="AM273"/>
  <c r="AM272" s="1"/>
  <c r="AP270"/>
  <c r="AO270"/>
  <c r="AO269" s="1"/>
  <c r="AN270"/>
  <c r="AN269" s="1"/>
  <c r="AM270"/>
  <c r="AM269" s="1"/>
  <c r="AP269"/>
  <c r="AP266"/>
  <c r="AP265" s="1"/>
  <c r="AO266"/>
  <c r="AO265" s="1"/>
  <c r="AN266"/>
  <c r="AN265" s="1"/>
  <c r="AM266"/>
  <c r="AM265" s="1"/>
  <c r="AP263"/>
  <c r="AP262" s="1"/>
  <c r="AO263"/>
  <c r="AO262" s="1"/>
  <c r="AN263"/>
  <c r="AN262" s="1"/>
  <c r="AM263"/>
  <c r="AM262" s="1"/>
  <c r="AP257"/>
  <c r="AO257"/>
  <c r="AN257"/>
  <c r="AN256" s="1"/>
  <c r="AM257"/>
  <c r="AM256" s="1"/>
  <c r="AP256"/>
  <c r="AO256"/>
  <c r="AP254"/>
  <c r="AP253" s="1"/>
  <c r="AO254"/>
  <c r="AO253" s="1"/>
  <c r="AN254"/>
  <c r="AN253" s="1"/>
  <c r="AM254"/>
  <c r="AM253" s="1"/>
  <c r="AP251"/>
  <c r="AP250" s="1"/>
  <c r="AP249" s="1"/>
  <c r="AO251"/>
  <c r="AO250" s="1"/>
  <c r="AO249" s="1"/>
  <c r="AN251"/>
  <c r="AN250" s="1"/>
  <c r="AN249" s="1"/>
  <c r="AM251"/>
  <c r="AM250" s="1"/>
  <c r="AM249" s="1"/>
  <c r="AP247"/>
  <c r="AO247"/>
  <c r="AO246" s="1"/>
  <c r="AN247"/>
  <c r="AN246" s="1"/>
  <c r="AM247"/>
  <c r="AM246" s="1"/>
  <c r="AP246"/>
  <c r="AP244"/>
  <c r="AP243" s="1"/>
  <c r="AO244"/>
  <c r="AO243" s="1"/>
  <c r="AN244"/>
  <c r="AN243" s="1"/>
  <c r="AM244"/>
  <c r="AM243" s="1"/>
  <c r="AP241"/>
  <c r="AP240" s="1"/>
  <c r="AO241"/>
  <c r="AO240" s="1"/>
  <c r="AN241"/>
  <c r="AN240" s="1"/>
  <c r="AM241"/>
  <c r="AM240" s="1"/>
  <c r="AP237"/>
  <c r="AO237"/>
  <c r="AO236" s="1"/>
  <c r="AN237"/>
  <c r="AN236" s="1"/>
  <c r="AM237"/>
  <c r="AM236" s="1"/>
  <c r="AP236"/>
  <c r="AP234"/>
  <c r="AP233" s="1"/>
  <c r="AP232" s="1"/>
  <c r="AO234"/>
  <c r="AO233" s="1"/>
  <c r="AO232" s="1"/>
  <c r="AN234"/>
  <c r="AN233" s="1"/>
  <c r="AN232" s="1"/>
  <c r="AM234"/>
  <c r="AM233" s="1"/>
  <c r="AM232" s="1"/>
  <c r="AP220"/>
  <c r="AP219" s="1"/>
  <c r="AP218" s="1"/>
  <c r="AP217" s="1"/>
  <c r="AP216" s="1"/>
  <c r="AO220"/>
  <c r="AO219" s="1"/>
  <c r="AO218" s="1"/>
  <c r="AO217" s="1"/>
  <c r="AO216" s="1"/>
  <c r="AN220"/>
  <c r="AN219" s="1"/>
  <c r="AN218" s="1"/>
  <c r="AN217" s="1"/>
  <c r="AN216" s="1"/>
  <c r="AM220"/>
  <c r="AM219" s="1"/>
  <c r="AM218" s="1"/>
  <c r="AM217" s="1"/>
  <c r="AM216" s="1"/>
  <c r="AP213"/>
  <c r="AP212" s="1"/>
  <c r="AP211" s="1"/>
  <c r="AP210" s="1"/>
  <c r="AP209" s="1"/>
  <c r="AO213"/>
  <c r="AO212" s="1"/>
  <c r="AO211" s="1"/>
  <c r="AO210" s="1"/>
  <c r="AO209" s="1"/>
  <c r="AN213"/>
  <c r="AN212" s="1"/>
  <c r="AN211" s="1"/>
  <c r="AN210" s="1"/>
  <c r="AN209" s="1"/>
  <c r="AM213"/>
  <c r="AM212" s="1"/>
  <c r="AM211" s="1"/>
  <c r="AM210" s="1"/>
  <c r="AM209" s="1"/>
  <c r="AP206"/>
  <c r="AP205" s="1"/>
  <c r="AP204" s="1"/>
  <c r="AP203" s="1"/>
  <c r="AP202" s="1"/>
  <c r="AO206"/>
  <c r="AO205" s="1"/>
  <c r="AO204" s="1"/>
  <c r="AO203" s="1"/>
  <c r="AO202" s="1"/>
  <c r="AN206"/>
  <c r="AN205" s="1"/>
  <c r="AN204" s="1"/>
  <c r="AN203" s="1"/>
  <c r="AN202" s="1"/>
  <c r="AM206"/>
  <c r="AM205" s="1"/>
  <c r="AM204" s="1"/>
  <c r="AM203" s="1"/>
  <c r="AM202" s="1"/>
  <c r="AP199"/>
  <c r="AP198" s="1"/>
  <c r="AP197" s="1"/>
  <c r="AP196" s="1"/>
  <c r="AP195" s="1"/>
  <c r="AO199"/>
  <c r="AO198" s="1"/>
  <c r="AO197" s="1"/>
  <c r="AO196" s="1"/>
  <c r="AO195" s="1"/>
  <c r="AN199"/>
  <c r="AN198" s="1"/>
  <c r="AN197" s="1"/>
  <c r="AN196" s="1"/>
  <c r="AN195" s="1"/>
  <c r="AM199"/>
  <c r="AM198" s="1"/>
  <c r="AM197" s="1"/>
  <c r="AM196" s="1"/>
  <c r="AM195" s="1"/>
  <c r="AP191"/>
  <c r="AP190" s="1"/>
  <c r="AP189" s="1"/>
  <c r="AP188" s="1"/>
  <c r="AO191"/>
  <c r="AN191"/>
  <c r="AN190" s="1"/>
  <c r="AN189" s="1"/>
  <c r="AN188" s="1"/>
  <c r="AM191"/>
  <c r="AM190" s="1"/>
  <c r="AM189" s="1"/>
  <c r="AM188" s="1"/>
  <c r="AO190"/>
  <c r="AO189" s="1"/>
  <c r="AO188" s="1"/>
  <c r="AP186"/>
  <c r="AP185" s="1"/>
  <c r="AO186"/>
  <c r="AO185" s="1"/>
  <c r="AN186"/>
  <c r="AN185" s="1"/>
  <c r="AM186"/>
  <c r="AM185" s="1"/>
  <c r="AP183"/>
  <c r="AO183"/>
  <c r="AN183"/>
  <c r="AM183"/>
  <c r="AP181"/>
  <c r="AO181"/>
  <c r="AN181"/>
  <c r="AN180" s="1"/>
  <c r="AM181"/>
  <c r="AP180"/>
  <c r="AO180"/>
  <c r="AO179" s="1"/>
  <c r="AO178" s="1"/>
  <c r="AP172"/>
  <c r="AP171" s="1"/>
  <c r="AP170" s="1"/>
  <c r="AO172"/>
  <c r="AO171" s="1"/>
  <c r="AO170" s="1"/>
  <c r="AN172"/>
  <c r="AN171" s="1"/>
  <c r="AN170" s="1"/>
  <c r="AM172"/>
  <c r="AM171" s="1"/>
  <c r="AM170" s="1"/>
  <c r="AP168"/>
  <c r="AO168"/>
  <c r="AN168"/>
  <c r="AM168"/>
  <c r="AP167"/>
  <c r="AO167"/>
  <c r="AN167"/>
  <c r="AM167"/>
  <c r="AP157"/>
  <c r="AO157"/>
  <c r="AN157"/>
  <c r="AM157"/>
  <c r="AP155"/>
  <c r="AO155"/>
  <c r="AN155"/>
  <c r="AM155"/>
  <c r="AP148"/>
  <c r="AO148"/>
  <c r="AN148"/>
  <c r="AM148"/>
  <c r="AP147"/>
  <c r="AO147"/>
  <c r="AN147"/>
  <c r="AM147"/>
  <c r="AP146"/>
  <c r="AO146"/>
  <c r="AN146"/>
  <c r="AM146"/>
  <c r="AP145"/>
  <c r="AO145"/>
  <c r="AN145"/>
  <c r="AM145"/>
  <c r="AP144"/>
  <c r="AO144"/>
  <c r="AN144"/>
  <c r="AM144"/>
  <c r="AP141"/>
  <c r="AO141"/>
  <c r="AN141"/>
  <c r="AM141"/>
  <c r="AP139"/>
  <c r="AO139"/>
  <c r="AN139"/>
  <c r="AM139"/>
  <c r="AP137"/>
  <c r="AO137"/>
  <c r="AN137"/>
  <c r="AN136" s="1"/>
  <c r="AN135" s="1"/>
  <c r="AM137"/>
  <c r="AM136" s="1"/>
  <c r="AP128"/>
  <c r="AP127" s="1"/>
  <c r="AP126" s="1"/>
  <c r="AP125" s="1"/>
  <c r="AO128"/>
  <c r="AO127" s="1"/>
  <c r="AO126" s="1"/>
  <c r="AO125" s="1"/>
  <c r="AN128"/>
  <c r="AN127" s="1"/>
  <c r="AN126" s="1"/>
  <c r="AN125" s="1"/>
  <c r="AM128"/>
  <c r="AM127" s="1"/>
  <c r="AM126" s="1"/>
  <c r="AM125" s="1"/>
  <c r="AP119"/>
  <c r="AP118" s="1"/>
  <c r="AP117" s="1"/>
  <c r="AP116" s="1"/>
  <c r="AP115" s="1"/>
  <c r="AO119"/>
  <c r="AO118" s="1"/>
  <c r="AO117" s="1"/>
  <c r="AO116" s="1"/>
  <c r="AO115" s="1"/>
  <c r="AN119"/>
  <c r="AN118" s="1"/>
  <c r="AN117" s="1"/>
  <c r="AN116" s="1"/>
  <c r="AN115" s="1"/>
  <c r="AM119"/>
  <c r="AM118" s="1"/>
  <c r="AM117" s="1"/>
  <c r="AM116" s="1"/>
  <c r="AM115" s="1"/>
  <c r="AP111"/>
  <c r="AO111"/>
  <c r="AN111"/>
  <c r="AN110" s="1"/>
  <c r="AN109" s="1"/>
  <c r="AM111"/>
  <c r="AM110" s="1"/>
  <c r="AM109" s="1"/>
  <c r="AP110"/>
  <c r="AP109" s="1"/>
  <c r="AO110"/>
  <c r="AO109" s="1"/>
  <c r="AP107"/>
  <c r="AO107"/>
  <c r="AN107"/>
  <c r="AN106" s="1"/>
  <c r="AM107"/>
  <c r="AM106" s="1"/>
  <c r="AP106"/>
  <c r="AO106"/>
  <c r="AP104"/>
  <c r="AP103" s="1"/>
  <c r="AO104"/>
  <c r="AO103" s="1"/>
  <c r="AN104"/>
  <c r="AN103" s="1"/>
  <c r="AM104"/>
  <c r="AM103" s="1"/>
  <c r="AP101"/>
  <c r="AP100" s="1"/>
  <c r="AO101"/>
  <c r="AO100" s="1"/>
  <c r="AN101"/>
  <c r="AN100" s="1"/>
  <c r="AM101"/>
  <c r="AM100" s="1"/>
  <c r="AP96"/>
  <c r="AP95" s="1"/>
  <c r="AO96"/>
  <c r="AO95" s="1"/>
  <c r="AN96"/>
  <c r="AN95" s="1"/>
  <c r="AM96"/>
  <c r="AM95" s="1"/>
  <c r="AP93"/>
  <c r="AO93"/>
  <c r="AO92" s="1"/>
  <c r="AN93"/>
  <c r="AN92" s="1"/>
  <c r="AM93"/>
  <c r="AM92" s="1"/>
  <c r="AP92"/>
  <c r="AP90"/>
  <c r="AP89" s="1"/>
  <c r="AO90"/>
  <c r="AO89" s="1"/>
  <c r="AN90"/>
  <c r="AN89" s="1"/>
  <c r="AM90"/>
  <c r="AM89" s="1"/>
  <c r="AP87"/>
  <c r="AO87"/>
  <c r="AN87"/>
  <c r="AN86" s="1"/>
  <c r="AM87"/>
  <c r="AM86" s="1"/>
  <c r="AP86"/>
  <c r="AO86"/>
  <c r="AP84"/>
  <c r="AP83" s="1"/>
  <c r="AO84"/>
  <c r="AO83" s="1"/>
  <c r="AN84"/>
  <c r="AN83" s="1"/>
  <c r="AM84"/>
  <c r="AM83" s="1"/>
  <c r="AP80"/>
  <c r="AO80"/>
  <c r="AN80"/>
  <c r="AM80"/>
  <c r="AP78"/>
  <c r="AO78"/>
  <c r="AN78"/>
  <c r="AM78"/>
  <c r="AP76"/>
  <c r="AO76"/>
  <c r="AN76"/>
  <c r="AM76"/>
  <c r="AP74"/>
  <c r="AO74"/>
  <c r="AN74"/>
  <c r="AN73" s="1"/>
  <c r="AN72" s="1"/>
  <c r="AM74"/>
  <c r="AP67"/>
  <c r="AP66" s="1"/>
  <c r="AP65" s="1"/>
  <c r="AP64" s="1"/>
  <c r="AP63" s="1"/>
  <c r="AO67"/>
  <c r="AO66" s="1"/>
  <c r="AO65" s="1"/>
  <c r="AO64" s="1"/>
  <c r="AO63" s="1"/>
  <c r="AN67"/>
  <c r="AN66" s="1"/>
  <c r="AN65" s="1"/>
  <c r="AN64" s="1"/>
  <c r="AN63" s="1"/>
  <c r="AM67"/>
  <c r="AM66" s="1"/>
  <c r="AM65" s="1"/>
  <c r="AM64" s="1"/>
  <c r="AM63" s="1"/>
  <c r="AP58"/>
  <c r="AO58"/>
  <c r="AO57" s="1"/>
  <c r="AN58"/>
  <c r="AN57" s="1"/>
  <c r="AM58"/>
  <c r="AM57" s="1"/>
  <c r="AP57"/>
  <c r="AP55"/>
  <c r="AO55"/>
  <c r="AN55"/>
  <c r="AM55"/>
  <c r="AP53"/>
  <c r="AO53"/>
  <c r="AN53"/>
  <c r="AM53"/>
  <c r="AP51"/>
  <c r="AO51"/>
  <c r="AN51"/>
  <c r="AM51"/>
  <c r="AP46"/>
  <c r="AO46"/>
  <c r="AO45" s="1"/>
  <c r="AO44" s="1"/>
  <c r="AO43" s="1"/>
  <c r="AO42" s="1"/>
  <c r="AN46"/>
  <c r="AN45" s="1"/>
  <c r="AN44" s="1"/>
  <c r="AN43" s="1"/>
  <c r="AN42" s="1"/>
  <c r="AM46"/>
  <c r="AM45" s="1"/>
  <c r="AM44" s="1"/>
  <c r="AM43" s="1"/>
  <c r="AM42" s="1"/>
  <c r="AP45"/>
  <c r="AP44" s="1"/>
  <c r="AP43" s="1"/>
  <c r="AP42" s="1"/>
  <c r="AP37"/>
  <c r="AO37"/>
  <c r="AN37"/>
  <c r="AM37"/>
  <c r="AP35"/>
  <c r="AO35"/>
  <c r="AN35"/>
  <c r="AM35"/>
  <c r="AP33"/>
  <c r="AP32" s="1"/>
  <c r="AP31" s="1"/>
  <c r="AP30" s="1"/>
  <c r="AP29" s="1"/>
  <c r="AO33"/>
  <c r="AN33"/>
  <c r="AM33"/>
  <c r="AM32" s="1"/>
  <c r="AM31" s="1"/>
  <c r="AM30" s="1"/>
  <c r="AM29" s="1"/>
  <c r="AP25"/>
  <c r="AO25"/>
  <c r="AN25"/>
  <c r="AM25"/>
  <c r="AP23"/>
  <c r="AO23"/>
  <c r="AN23"/>
  <c r="AM23"/>
  <c r="AP21"/>
  <c r="AO21"/>
  <c r="AN21"/>
  <c r="AM21"/>
  <c r="AP19"/>
  <c r="AP18" s="1"/>
  <c r="AO19"/>
  <c r="AN19"/>
  <c r="AN18" s="1"/>
  <c r="AM19"/>
  <c r="AM18" s="1"/>
  <c r="AP16"/>
  <c r="AO16"/>
  <c r="AN16"/>
  <c r="AN15" s="1"/>
  <c r="AM16"/>
  <c r="AM15" s="1"/>
  <c r="AP15"/>
  <c r="AO15"/>
  <c r="AP13"/>
  <c r="AP12" s="1"/>
  <c r="AO13"/>
  <c r="AO12" s="1"/>
  <c r="AN13"/>
  <c r="AN12" s="1"/>
  <c r="AM13"/>
  <c r="AM12" s="1"/>
  <c r="AL1310"/>
  <c r="AR1310" s="1"/>
  <c r="AK1310"/>
  <c r="AQ1310" s="1"/>
  <c r="AH1309"/>
  <c r="AI1309"/>
  <c r="AJ1309"/>
  <c r="AG1309"/>
  <c r="AL1295"/>
  <c r="AR1295" s="1"/>
  <c r="AK1295"/>
  <c r="AK1294" s="1"/>
  <c r="AK1293" s="1"/>
  <c r="AH1294"/>
  <c r="AH1293" s="1"/>
  <c r="AI1294"/>
  <c r="AI1293" s="1"/>
  <c r="AJ1294"/>
  <c r="AJ1293" s="1"/>
  <c r="AG1294"/>
  <c r="AG1293" s="1"/>
  <c r="AO18" l="1"/>
  <c r="AO1465"/>
  <c r="AN231"/>
  <c r="AW634"/>
  <c r="BA634" s="1"/>
  <c r="AW313"/>
  <c r="BA314"/>
  <c r="AX547"/>
  <c r="BB548"/>
  <c r="AW1223"/>
  <c r="BA1224"/>
  <c r="AW1472"/>
  <c r="BA1472" s="1"/>
  <c r="BA1473"/>
  <c r="AX98"/>
  <c r="BB98" s="1"/>
  <c r="BB99"/>
  <c r="AX346"/>
  <c r="AX1348"/>
  <c r="AW547"/>
  <c r="BA548"/>
  <c r="AW637"/>
  <c r="BA637" s="1"/>
  <c r="BA638"/>
  <c r="AW346"/>
  <c r="BA347"/>
  <c r="AN725"/>
  <c r="AS776"/>
  <c r="AW1249"/>
  <c r="BA1250"/>
  <c r="AX511"/>
  <c r="AW1348"/>
  <c r="BA1349"/>
  <c r="AX313"/>
  <c r="BB314"/>
  <c r="AX1223"/>
  <c r="BB1224"/>
  <c r="AW511"/>
  <c r="BA512"/>
  <c r="AX1473"/>
  <c r="BB1474"/>
  <c r="AM261"/>
  <c r="AS49"/>
  <c r="AS48" s="1"/>
  <c r="AM50"/>
  <c r="AM49" s="1"/>
  <c r="AM48" s="1"/>
  <c r="AM41" s="1"/>
  <c r="AO1203"/>
  <c r="AV747"/>
  <c r="AT776"/>
  <c r="AT929"/>
  <c r="AT928" s="1"/>
  <c r="AS1086"/>
  <c r="AS1465"/>
  <c r="AV1085"/>
  <c r="AV1084" s="1"/>
  <c r="AV1082" s="1"/>
  <c r="AP231"/>
  <c r="AO1086"/>
  <c r="AS675"/>
  <c r="AO1245"/>
  <c r="AN1260"/>
  <c r="AN1245" s="1"/>
  <c r="AV166"/>
  <c r="AV165" s="1"/>
  <c r="AU1111"/>
  <c r="AU1110" s="1"/>
  <c r="AU1288"/>
  <c r="AU1287" s="1"/>
  <c r="AT231"/>
  <c r="AS400"/>
  <c r="AV882"/>
  <c r="AV881" s="1"/>
  <c r="AV1057"/>
  <c r="AU545"/>
  <c r="AU544" s="1"/>
  <c r="AM154"/>
  <c r="AM153" s="1"/>
  <c r="AM152" s="1"/>
  <c r="AM151" s="1"/>
  <c r="AP479"/>
  <c r="AP478" s="1"/>
  <c r="AU422"/>
  <c r="AL1294"/>
  <c r="AL1293" s="1"/>
  <c r="AM776"/>
  <c r="AM775" s="1"/>
  <c r="AO1502"/>
  <c r="AV179"/>
  <c r="AV178" s="1"/>
  <c r="AV177" s="1"/>
  <c r="AU231"/>
  <c r="AT400"/>
  <c r="AV675"/>
  <c r="AS929"/>
  <c r="AS928" s="1"/>
  <c r="AS1057"/>
  <c r="AS1052" s="1"/>
  <c r="AS1051" s="1"/>
  <c r="AT1288"/>
  <c r="AT1287" s="1"/>
  <c r="AO114"/>
  <c r="AO725"/>
  <c r="AN832"/>
  <c r="AN831" s="1"/>
  <c r="AN830" s="1"/>
  <c r="AO1010"/>
  <c r="AO1009" s="1"/>
  <c r="AO1065"/>
  <c r="AO1064" s="1"/>
  <c r="AN261"/>
  <c r="AP832"/>
  <c r="AP831" s="1"/>
  <c r="AP830" s="1"/>
  <c r="AO1288"/>
  <c r="AO1287" s="1"/>
  <c r="AV261"/>
  <c r="AN284"/>
  <c r="AN283" s="1"/>
  <c r="AN282" s="1"/>
  <c r="AN281" s="1"/>
  <c r="AO1359"/>
  <c r="AO1358" s="1"/>
  <c r="AO1357" s="1"/>
  <c r="AO1356" s="1"/>
  <c r="AT868"/>
  <c r="AT867" s="1"/>
  <c r="AT866" s="1"/>
  <c r="AU1086"/>
  <c r="AU1085"/>
  <c r="AU1084" s="1"/>
  <c r="AU1082" s="1"/>
  <c r="AM82"/>
  <c r="AP166"/>
  <c r="AP165" s="1"/>
  <c r="AM239"/>
  <c r="AN268"/>
  <c r="AN260" s="1"/>
  <c r="AP517"/>
  <c r="AP516" s="1"/>
  <c r="AS231"/>
  <c r="AN154"/>
  <c r="AN153" s="1"/>
  <c r="AN152" s="1"/>
  <c r="AN151" s="1"/>
  <c r="AN166"/>
  <c r="AN165" s="1"/>
  <c r="AO177"/>
  <c r="AM231"/>
  <c r="AL1309"/>
  <c r="AN114"/>
  <c r="AO859"/>
  <c r="AN961"/>
  <c r="AN960" s="1"/>
  <c r="AN959" s="1"/>
  <c r="AN993"/>
  <c r="AN992" s="1"/>
  <c r="AN991" s="1"/>
  <c r="AN957" s="1"/>
  <c r="AP1085"/>
  <c r="AP1084" s="1"/>
  <c r="AP1082" s="1"/>
  <c r="AP1086"/>
  <c r="AO1314"/>
  <c r="AT366"/>
  <c r="AT361" s="1"/>
  <c r="AT360" s="1"/>
  <c r="AT359" s="1"/>
  <c r="AV708"/>
  <c r="AS1066"/>
  <c r="AV1587"/>
  <c r="AM180"/>
  <c r="AP882"/>
  <c r="AP881" s="1"/>
  <c r="AN1065"/>
  <c r="AN1064" s="1"/>
  <c r="AU179"/>
  <c r="AU178" s="1"/>
  <c r="AU961"/>
  <c r="AU960" s="1"/>
  <c r="AU959" s="1"/>
  <c r="AV1367"/>
  <c r="AV1366" s="1"/>
  <c r="AV1365" s="1"/>
  <c r="AP708"/>
  <c r="AP695" s="1"/>
  <c r="AP694" s="1"/>
  <c r="AP725"/>
  <c r="AO993"/>
  <c r="AO992" s="1"/>
  <c r="AO991" s="1"/>
  <c r="AN1057"/>
  <c r="AN1052" s="1"/>
  <c r="AP1057"/>
  <c r="AP1052" s="1"/>
  <c r="AS95"/>
  <c r="AV231"/>
  <c r="AU366"/>
  <c r="AU361" s="1"/>
  <c r="AU360" s="1"/>
  <c r="AU359" s="1"/>
  <c r="AU400"/>
  <c r="AS479"/>
  <c r="AS478" s="1"/>
  <c r="AT675"/>
  <c r="AT660" s="1"/>
  <c r="AT659" s="1"/>
  <c r="AS747"/>
  <c r="AU776"/>
  <c r="AU775" s="1"/>
  <c r="AU929"/>
  <c r="AU928" s="1"/>
  <c r="AU939"/>
  <c r="AU938" s="1"/>
  <c r="AS1221"/>
  <c r="AM708"/>
  <c r="AM695" s="1"/>
  <c r="AM694" s="1"/>
  <c r="AM725"/>
  <c r="AO832"/>
  <c r="AO831" s="1"/>
  <c r="AO830" s="1"/>
  <c r="AP903"/>
  <c r="AP902" s="1"/>
  <c r="AM1087"/>
  <c r="AN1588"/>
  <c r="AN1587" s="1"/>
  <c r="AT95"/>
  <c r="AV400"/>
  <c r="AT479"/>
  <c r="AT478" s="1"/>
  <c r="AV517"/>
  <c r="AT633"/>
  <c r="AT632" s="1"/>
  <c r="AU633"/>
  <c r="AU632" s="1"/>
  <c r="AU660"/>
  <c r="AU659" s="1"/>
  <c r="AU675"/>
  <c r="AU708"/>
  <c r="AU695" s="1"/>
  <c r="AV776"/>
  <c r="AV775" s="1"/>
  <c r="AV859"/>
  <c r="AV854" s="1"/>
  <c r="AV853" s="1"/>
  <c r="AS868"/>
  <c r="AS867" s="1"/>
  <c r="AS866" s="1"/>
  <c r="AV929"/>
  <c r="AV928" s="1"/>
  <c r="AV939"/>
  <c r="AV938" s="1"/>
  <c r="AU1057"/>
  <c r="AU1052" s="1"/>
  <c r="AV1165"/>
  <c r="AS1203"/>
  <c r="AT1221"/>
  <c r="AT1588"/>
  <c r="AT1587" s="1"/>
  <c r="AT903"/>
  <c r="AT902" s="1"/>
  <c r="AT179"/>
  <c r="AT178" s="1"/>
  <c r="AT177" s="1"/>
  <c r="AV1288"/>
  <c r="AV1287" s="1"/>
  <c r="AS1288"/>
  <c r="AS1287" s="1"/>
  <c r="AT1245"/>
  <c r="AS545"/>
  <c r="AS544" s="1"/>
  <c r="AU517"/>
  <c r="AU516" s="1"/>
  <c r="AP50"/>
  <c r="AP49" s="1"/>
  <c r="AP48" s="1"/>
  <c r="AO82"/>
  <c r="AP114"/>
  <c r="AO261"/>
  <c r="AO321"/>
  <c r="AO320" s="1"/>
  <c r="AM808"/>
  <c r="AM807" s="1"/>
  <c r="AM798" s="1"/>
  <c r="AM797" s="1"/>
  <c r="AM1203"/>
  <c r="AV50"/>
  <c r="AV49" s="1"/>
  <c r="AV48" s="1"/>
  <c r="AV41" s="1"/>
  <c r="AT154"/>
  <c r="AT153" s="1"/>
  <c r="AT152" s="1"/>
  <c r="AT151" s="1"/>
  <c r="AT166"/>
  <c r="AT165" s="1"/>
  <c r="AS832"/>
  <c r="AS831" s="1"/>
  <c r="AS830" s="1"/>
  <c r="AT1143"/>
  <c r="AU1521"/>
  <c r="AU1541"/>
  <c r="AN32"/>
  <c r="AN31" s="1"/>
  <c r="AN30" s="1"/>
  <c r="AN29" s="1"/>
  <c r="AM545"/>
  <c r="AM544" s="1"/>
  <c r="AM1143"/>
  <c r="AN1314"/>
  <c r="AS32"/>
  <c r="AS31" s="1"/>
  <c r="AS30" s="1"/>
  <c r="AS29" s="1"/>
  <c r="AU50"/>
  <c r="AS154"/>
  <c r="AS153" s="1"/>
  <c r="AS152" s="1"/>
  <c r="AS151" s="1"/>
  <c r="AS166"/>
  <c r="AS165" s="1"/>
  <c r="AS422"/>
  <c r="AS939"/>
  <c r="AS938" s="1"/>
  <c r="AU1010"/>
  <c r="AU1009" s="1"/>
  <c r="AU1004" s="1"/>
  <c r="AU1003" s="1"/>
  <c r="AS1165"/>
  <c r="AS1314"/>
  <c r="AK1309"/>
  <c r="AN50"/>
  <c r="AP366"/>
  <c r="AM517"/>
  <c r="AM516" s="1"/>
  <c r="AM675"/>
  <c r="AN776"/>
  <c r="AN775" s="1"/>
  <c r="AP776"/>
  <c r="AP775" s="1"/>
  <c r="AN859"/>
  <c r="AN854" s="1"/>
  <c r="AN853" s="1"/>
  <c r="AO1165"/>
  <c r="AN1203"/>
  <c r="AO1460"/>
  <c r="AO1459" s="1"/>
  <c r="AN1465"/>
  <c r="AV73"/>
  <c r="AV72" s="1"/>
  <c r="AS136"/>
  <c r="AS268"/>
  <c r="AV321"/>
  <c r="AV320" s="1"/>
  <c r="AS399"/>
  <c r="AU584"/>
  <c r="AS1367"/>
  <c r="AS1366" s="1"/>
  <c r="AS1365" s="1"/>
  <c r="AS1460"/>
  <c r="AS1459" s="1"/>
  <c r="AS1503"/>
  <c r="AS1502" s="1"/>
  <c r="AV1548"/>
  <c r="AS1614"/>
  <c r="AS1609" s="1"/>
  <c r="AS1608" s="1"/>
  <c r="AM166"/>
  <c r="AM165" s="1"/>
  <c r="AO166"/>
  <c r="AO165" s="1"/>
  <c r="AP428"/>
  <c r="AP427" s="1"/>
  <c r="AP675"/>
  <c r="AP660" s="1"/>
  <c r="AP659" s="1"/>
  <c r="AN747"/>
  <c r="AN738" s="1"/>
  <c r="AN737" s="1"/>
  <c r="AO776"/>
  <c r="AO775" s="1"/>
  <c r="AN808"/>
  <c r="AN807" s="1"/>
  <c r="AN1165"/>
  <c r="AP1221"/>
  <c r="AM1288"/>
  <c r="AM1287" s="1"/>
  <c r="AP1359"/>
  <c r="AP1358" s="1"/>
  <c r="AP1357" s="1"/>
  <c r="AP1356" s="1"/>
  <c r="AN1460"/>
  <c r="AN1459" s="1"/>
  <c r="AV18"/>
  <c r="AU321"/>
  <c r="AU320" s="1"/>
  <c r="AT1066"/>
  <c r="AV1111"/>
  <c r="AV1110" s="1"/>
  <c r="AV1245"/>
  <c r="AS1260"/>
  <c r="AV1526"/>
  <c r="AS738"/>
  <c r="AS737" s="1"/>
  <c r="AR1309"/>
  <c r="AX1310"/>
  <c r="AR1294"/>
  <c r="AR1293" s="1"/>
  <c r="AX1295"/>
  <c r="AQ1309"/>
  <c r="AW1310"/>
  <c r="AN11"/>
  <c r="AN10" s="1"/>
  <c r="AN9" s="1"/>
  <c r="AN134"/>
  <c r="AN133" s="1"/>
  <c r="AN131" s="1"/>
  <c r="AM73"/>
  <c r="AM72" s="1"/>
  <c r="AP73"/>
  <c r="AP72" s="1"/>
  <c r="AM135"/>
  <c r="AM134"/>
  <c r="AM133" s="1"/>
  <c r="AP11"/>
  <c r="AP10" s="1"/>
  <c r="AP9" s="1"/>
  <c r="AS135"/>
  <c r="AS134"/>
  <c r="AS133" s="1"/>
  <c r="AS131" s="1"/>
  <c r="AN311"/>
  <c r="AO32"/>
  <c r="AO31" s="1"/>
  <c r="AO30" s="1"/>
  <c r="AO29" s="1"/>
  <c r="AO50"/>
  <c r="AO49" s="1"/>
  <c r="AO48" s="1"/>
  <c r="AO73"/>
  <c r="AO72" s="1"/>
  <c r="AO71" s="1"/>
  <c r="AO70" s="1"/>
  <c r="AO61" s="1"/>
  <c r="AP136"/>
  <c r="AP154"/>
  <c r="AP153" s="1"/>
  <c r="AP152" s="1"/>
  <c r="AP151" s="1"/>
  <c r="AN179"/>
  <c r="AN178" s="1"/>
  <c r="AN177" s="1"/>
  <c r="AN239"/>
  <c r="AN230" s="1"/>
  <c r="AM268"/>
  <c r="AP400"/>
  <c r="AO407"/>
  <c r="AN479"/>
  <c r="AN478" s="1"/>
  <c r="AP545"/>
  <c r="AP544" s="1"/>
  <c r="AO584"/>
  <c r="AO675"/>
  <c r="AO708"/>
  <c r="AO695" s="1"/>
  <c r="AO694" s="1"/>
  <c r="AM747"/>
  <c r="AM738" s="1"/>
  <c r="AM737" s="1"/>
  <c r="AO798"/>
  <c r="AO797" s="1"/>
  <c r="AP859"/>
  <c r="AM1010"/>
  <c r="AM1009" s="1"/>
  <c r="AM1004" s="1"/>
  <c r="AM1003" s="1"/>
  <c r="AM1165"/>
  <c r="AO1226"/>
  <c r="AO1234"/>
  <c r="AM1260"/>
  <c r="AM1245" s="1"/>
  <c r="AP1288"/>
  <c r="AP1287" s="1"/>
  <c r="AN1359"/>
  <c r="AN1358" s="1"/>
  <c r="AN1357" s="1"/>
  <c r="AN1356" s="1"/>
  <c r="AN1367"/>
  <c r="AN1366" s="1"/>
  <c r="AN1365" s="1"/>
  <c r="AO136"/>
  <c r="AO135" s="1"/>
  <c r="AO154"/>
  <c r="AO153" s="1"/>
  <c r="AO152" s="1"/>
  <c r="AO151" s="1"/>
  <c r="AM179"/>
  <c r="AM178" s="1"/>
  <c r="AM177" s="1"/>
  <c r="AP261"/>
  <c r="AP284"/>
  <c r="AP283" s="1"/>
  <c r="AP282" s="1"/>
  <c r="AP281" s="1"/>
  <c r="AO400"/>
  <c r="AN407"/>
  <c r="AN422"/>
  <c r="AM565"/>
  <c r="AN584"/>
  <c r="AP961"/>
  <c r="AP960" s="1"/>
  <c r="AP959" s="1"/>
  <c r="AM993"/>
  <c r="AM992" s="1"/>
  <c r="AM991" s="1"/>
  <c r="AO1004"/>
  <c r="AO1003" s="1"/>
  <c r="AN1010"/>
  <c r="AN1009" s="1"/>
  <c r="AP1010"/>
  <c r="AP1009" s="1"/>
  <c r="AP1004" s="1"/>
  <c r="AP1003" s="1"/>
  <c r="AO1057"/>
  <c r="AO1052" s="1"/>
  <c r="AO1051" s="1"/>
  <c r="AO1096"/>
  <c r="AO1095" s="1"/>
  <c r="AO1094" s="1"/>
  <c r="AO1093" s="1"/>
  <c r="AP1111"/>
  <c r="AP1110" s="1"/>
  <c r="AP1205"/>
  <c r="AP1204" s="1"/>
  <c r="AP1203" s="1"/>
  <c r="AM321"/>
  <c r="AM320" s="1"/>
  <c r="AP361"/>
  <c r="AP360" s="1"/>
  <c r="AP359" s="1"/>
  <c r="AM366"/>
  <c r="AM361" s="1"/>
  <c r="AM360" s="1"/>
  <c r="AM359" s="1"/>
  <c r="AN400"/>
  <c r="AN399" s="1"/>
  <c r="AM400"/>
  <c r="AM399" s="1"/>
  <c r="AM422"/>
  <c r="AO428"/>
  <c r="AO427" s="1"/>
  <c r="AN459"/>
  <c r="AN457" s="1"/>
  <c r="AN545"/>
  <c r="AN544" s="1"/>
  <c r="AP808"/>
  <c r="AP807" s="1"/>
  <c r="AP798" s="1"/>
  <c r="AP797" s="1"/>
  <c r="AM832"/>
  <c r="AM831" s="1"/>
  <c r="AM830" s="1"/>
  <c r="AM882"/>
  <c r="AM881" s="1"/>
  <c r="AO903"/>
  <c r="AO902" s="1"/>
  <c r="AO929"/>
  <c r="AO928" s="1"/>
  <c r="AM939"/>
  <c r="AM938" s="1"/>
  <c r="AM961"/>
  <c r="AM960" s="1"/>
  <c r="AM959" s="1"/>
  <c r="AM957" s="1"/>
  <c r="AM1111"/>
  <c r="AM1110" s="1"/>
  <c r="AO1111"/>
  <c r="AO1110" s="1"/>
  <c r="AM1221"/>
  <c r="AQ1295"/>
  <c r="AM1305"/>
  <c r="AO1305"/>
  <c r="AO1300" s="1"/>
  <c r="AO1299" s="1"/>
  <c r="AO231"/>
  <c r="AP422"/>
  <c r="AO479"/>
  <c r="AO478" s="1"/>
  <c r="AN517"/>
  <c r="AN516" s="1"/>
  <c r="AO545"/>
  <c r="AO544" s="1"/>
  <c r="AO565"/>
  <c r="AO564" s="1"/>
  <c r="AO563" s="1"/>
  <c r="AN675"/>
  <c r="AN708"/>
  <c r="AN695" s="1"/>
  <c r="AN694" s="1"/>
  <c r="AN798"/>
  <c r="AN797" s="1"/>
  <c r="AM859"/>
  <c r="AM854" s="1"/>
  <c r="AM853" s="1"/>
  <c r="AO882"/>
  <c r="AO881" s="1"/>
  <c r="AN929"/>
  <c r="AN928" s="1"/>
  <c r="AM1057"/>
  <c r="AM1052" s="1"/>
  <c r="AM1051" s="1"/>
  <c r="AN1143"/>
  <c r="AM1314"/>
  <c r="AM1502"/>
  <c r="AO1541"/>
  <c r="AO1517" s="1"/>
  <c r="AO1493" s="1"/>
  <c r="AO1482" s="1"/>
  <c r="AM1588"/>
  <c r="AM1587" s="1"/>
  <c r="AO1597"/>
  <c r="AM1614"/>
  <c r="AM1609" s="1"/>
  <c r="AM1608" s="1"/>
  <c r="AT32"/>
  <c r="AT31" s="1"/>
  <c r="AT30" s="1"/>
  <c r="AT29" s="1"/>
  <c r="AU32"/>
  <c r="AU31" s="1"/>
  <c r="AU30" s="1"/>
  <c r="AU29" s="1"/>
  <c r="AU73"/>
  <c r="AU72" s="1"/>
  <c r="AV134"/>
  <c r="AV133" s="1"/>
  <c r="AV131" s="1"/>
  <c r="AT136"/>
  <c r="AT135" s="1"/>
  <c r="AU154"/>
  <c r="AU153" s="1"/>
  <c r="AU152" s="1"/>
  <c r="AU151" s="1"/>
  <c r="AU166"/>
  <c r="AU165" s="1"/>
  <c r="AU399"/>
  <c r="AU393" s="1"/>
  <c r="AU387" s="1"/>
  <c r="AV472"/>
  <c r="AV471" s="1"/>
  <c r="AV470" s="1"/>
  <c r="AT545"/>
  <c r="AT544" s="1"/>
  <c r="AV584"/>
  <c r="AV633"/>
  <c r="AV632" s="1"/>
  <c r="AV660"/>
  <c r="AV659" s="1"/>
  <c r="AS725"/>
  <c r="AU747"/>
  <c r="AV798"/>
  <c r="AV797" s="1"/>
  <c r="AT808"/>
  <c r="AT807" s="1"/>
  <c r="AT859"/>
  <c r="AT854" s="1"/>
  <c r="AU882"/>
  <c r="AU881" s="1"/>
  <c r="AS903"/>
  <c r="AS902" s="1"/>
  <c r="AS1517"/>
  <c r="AT339"/>
  <c r="AT338" s="1"/>
  <c r="AP1465"/>
  <c r="AP1460" s="1"/>
  <c r="AP1459" s="1"/>
  <c r="AP1495"/>
  <c r="AP1494" s="1"/>
  <c r="AP1503"/>
  <c r="AP1502" s="1"/>
  <c r="AN1517"/>
  <c r="AP1521"/>
  <c r="AP1588"/>
  <c r="AP1587" s="1"/>
  <c r="AP1614"/>
  <c r="AP1609" s="1"/>
  <c r="AP1608" s="1"/>
  <c r="AN1633"/>
  <c r="AN1631" s="1"/>
  <c r="AT18"/>
  <c r="AT11" s="1"/>
  <c r="AT10" s="1"/>
  <c r="AT9" s="1"/>
  <c r="AT73"/>
  <c r="AT72" s="1"/>
  <c r="AT268"/>
  <c r="AT260" s="1"/>
  <c r="AV284"/>
  <c r="AV283" s="1"/>
  <c r="AV282" s="1"/>
  <c r="AV281" s="1"/>
  <c r="AV407"/>
  <c r="AV428"/>
  <c r="AV427" s="1"/>
  <c r="AV422" s="1"/>
  <c r="AU472"/>
  <c r="AU471" s="1"/>
  <c r="AU470" s="1"/>
  <c r="AU459" s="1"/>
  <c r="AV738"/>
  <c r="AV737" s="1"/>
  <c r="AU798"/>
  <c r="AU797" s="1"/>
  <c r="AT832"/>
  <c r="AT831" s="1"/>
  <c r="AT830" s="1"/>
  <c r="AS339"/>
  <c r="AS338" s="1"/>
  <c r="AM1465"/>
  <c r="AM1460" s="1"/>
  <c r="AM1459" s="1"/>
  <c r="AM1517"/>
  <c r="AS11"/>
  <c r="AS10" s="1"/>
  <c r="AS9" s="1"/>
  <c r="AU49"/>
  <c r="AU48" s="1"/>
  <c r="AU41" s="1"/>
  <c r="AS114"/>
  <c r="AU114"/>
  <c r="AT239"/>
  <c r="AT311"/>
  <c r="AS366"/>
  <c r="AS361" s="1"/>
  <c r="AS360" s="1"/>
  <c r="AS359" s="1"/>
  <c r="AT565"/>
  <c r="AU738"/>
  <c r="AU737" s="1"/>
  <c r="AN1502"/>
  <c r="AN1493" s="1"/>
  <c r="AN1482" s="1"/>
  <c r="AS41"/>
  <c r="AT50"/>
  <c r="AT49" s="1"/>
  <c r="AT48" s="1"/>
  <c r="AT41" s="1"/>
  <c r="AS179"/>
  <c r="AS178" s="1"/>
  <c r="AS177" s="1"/>
  <c r="AU177"/>
  <c r="AS239"/>
  <c r="AS230" s="1"/>
  <c r="AU261"/>
  <c r="AV268"/>
  <c r="AV260" s="1"/>
  <c r="AT399"/>
  <c r="AT393" s="1"/>
  <c r="AT387" s="1"/>
  <c r="AS517"/>
  <c r="AS516" s="1"/>
  <c r="AS565"/>
  <c r="AS633"/>
  <c r="AS632" s="1"/>
  <c r="AS660"/>
  <c r="AS659" s="1"/>
  <c r="AT708"/>
  <c r="AT695" s="1"/>
  <c r="AT725"/>
  <c r="AT747"/>
  <c r="AT738" s="1"/>
  <c r="AT737" s="1"/>
  <c r="AS708"/>
  <c r="AS695" s="1"/>
  <c r="AS775"/>
  <c r="AS798"/>
  <c r="AS797" s="1"/>
  <c r="AU832"/>
  <c r="AU831" s="1"/>
  <c r="AU830" s="1"/>
  <c r="AS859"/>
  <c r="AS854" s="1"/>
  <c r="AT939"/>
  <c r="AT938" s="1"/>
  <c r="AV961"/>
  <c r="AV960" s="1"/>
  <c r="AV959" s="1"/>
  <c r="AS993"/>
  <c r="AS992" s="1"/>
  <c r="AS991" s="1"/>
  <c r="AT1010"/>
  <c r="AT1009" s="1"/>
  <c r="AT1004" s="1"/>
  <c r="AT1003" s="1"/>
  <c r="AV1010"/>
  <c r="AV1009" s="1"/>
  <c r="AV1004" s="1"/>
  <c r="AV1003" s="1"/>
  <c r="AU1096"/>
  <c r="AU1095" s="1"/>
  <c r="AU1094" s="1"/>
  <c r="AU1093" s="1"/>
  <c r="AU1143"/>
  <c r="AT1203"/>
  <c r="AV1234"/>
  <c r="AU1306"/>
  <c r="AU1305" s="1"/>
  <c r="AT1314"/>
  <c r="AV1495"/>
  <c r="AV1494" s="1"/>
  <c r="AT1510"/>
  <c r="AT1502" s="1"/>
  <c r="AV1521"/>
  <c r="AT1534"/>
  <c r="AT1517" s="1"/>
  <c r="AT1493" s="1"/>
  <c r="AT1482" s="1"/>
  <c r="AV1614"/>
  <c r="AV1609" s="1"/>
  <c r="AV1608" s="1"/>
  <c r="AV1585" s="1"/>
  <c r="AS882"/>
  <c r="AS881" s="1"/>
  <c r="AU1526"/>
  <c r="AU1517" s="1"/>
  <c r="AS1587"/>
  <c r="AU1633"/>
  <c r="AU1631" s="1"/>
  <c r="AT961"/>
  <c r="AT960" s="1"/>
  <c r="AT959" s="1"/>
  <c r="AV993"/>
  <c r="AV992" s="1"/>
  <c r="AV991" s="1"/>
  <c r="AV1052"/>
  <c r="AT1111"/>
  <c r="AT1110" s="1"/>
  <c r="AU1245"/>
  <c r="AS961"/>
  <c r="AS960" s="1"/>
  <c r="AS959" s="1"/>
  <c r="AT993"/>
  <c r="AT992" s="1"/>
  <c r="AT991" s="1"/>
  <c r="AU993"/>
  <c r="AU992" s="1"/>
  <c r="AU991" s="1"/>
  <c r="AU957" s="1"/>
  <c r="AS1004"/>
  <c r="AS1003" s="1"/>
  <c r="AU1065"/>
  <c r="AU1064" s="1"/>
  <c r="AV1096"/>
  <c r="AV1095" s="1"/>
  <c r="AV1094" s="1"/>
  <c r="AV1093" s="1"/>
  <c r="AU1165"/>
  <c r="AU1203"/>
  <c r="AU1221"/>
  <c r="AV1306"/>
  <c r="AV1305" s="1"/>
  <c r="AV1534"/>
  <c r="AV1541"/>
  <c r="AU1597"/>
  <c r="AU1588" s="1"/>
  <c r="AU1587" s="1"/>
  <c r="AU136"/>
  <c r="AU134" s="1"/>
  <c r="AU133" s="1"/>
  <c r="AS82"/>
  <c r="AV311"/>
  <c r="AV300" s="1"/>
  <c r="AT300"/>
  <c r="AS321"/>
  <c r="AS320" s="1"/>
  <c r="AS311" s="1"/>
  <c r="AS300" s="1"/>
  <c r="AT114"/>
  <c r="AU1510"/>
  <c r="AU1502" s="1"/>
  <c r="AT1465"/>
  <c r="AT1460" s="1"/>
  <c r="AT1459" s="1"/>
  <c r="AU18"/>
  <c r="AU11" s="1"/>
  <c r="AU10" s="1"/>
  <c r="AU9" s="1"/>
  <c r="AU479"/>
  <c r="AM479"/>
  <c r="AM478" s="1"/>
  <c r="AV479"/>
  <c r="AV478" s="1"/>
  <c r="AS459"/>
  <c r="AS457" s="1"/>
  <c r="AU312"/>
  <c r="AU311"/>
  <c r="AU300" s="1"/>
  <c r="AU279" s="1"/>
  <c r="AV11"/>
  <c r="AV10" s="1"/>
  <c r="AV9" s="1"/>
  <c r="AV7" s="1"/>
  <c r="AU82"/>
  <c r="AU71" s="1"/>
  <c r="AU70" s="1"/>
  <c r="AV114"/>
  <c r="AU239"/>
  <c r="AU230" s="1"/>
  <c r="AT134"/>
  <c r="AT133" s="1"/>
  <c r="AT82"/>
  <c r="AS261"/>
  <c r="AS71"/>
  <c r="AS70" s="1"/>
  <c r="AS61" s="1"/>
  <c r="AV82"/>
  <c r="AV239"/>
  <c r="AV230" s="1"/>
  <c r="AV175" s="1"/>
  <c r="AU268"/>
  <c r="AT445"/>
  <c r="AT446"/>
  <c r="AV366"/>
  <c r="AV361" s="1"/>
  <c r="AV360" s="1"/>
  <c r="AV359" s="1"/>
  <c r="AT459"/>
  <c r="AV459"/>
  <c r="AV457" s="1"/>
  <c r="AT517"/>
  <c r="AT516" s="1"/>
  <c r="AV516"/>
  <c r="AV545"/>
  <c r="AV544" s="1"/>
  <c r="AV565"/>
  <c r="AV695"/>
  <c r="AV725"/>
  <c r="AT775"/>
  <c r="AT798"/>
  <c r="AT797" s="1"/>
  <c r="AV832"/>
  <c r="AV831" s="1"/>
  <c r="AV830" s="1"/>
  <c r="AT882"/>
  <c r="AT881" s="1"/>
  <c r="AV903"/>
  <c r="AV902" s="1"/>
  <c r="AS446"/>
  <c r="AS445"/>
  <c r="AU565"/>
  <c r="AU564" s="1"/>
  <c r="AU725"/>
  <c r="AU903"/>
  <c r="AU902" s="1"/>
  <c r="AV446"/>
  <c r="AV445"/>
  <c r="AT584"/>
  <c r="AU445"/>
  <c r="AU446"/>
  <c r="AS393"/>
  <c r="AS387" s="1"/>
  <c r="AS584"/>
  <c r="AU854"/>
  <c r="AU853" s="1"/>
  <c r="AT1087"/>
  <c r="AT1085"/>
  <c r="AT1084" s="1"/>
  <c r="AT1082" s="1"/>
  <c r="AS1111"/>
  <c r="AS1110" s="1"/>
  <c r="AV1143"/>
  <c r="AV1203"/>
  <c r="AV1226"/>
  <c r="AS1245"/>
  <c r="AT1057"/>
  <c r="AT1052" s="1"/>
  <c r="AT1051" s="1"/>
  <c r="AV1065"/>
  <c r="AV1064" s="1"/>
  <c r="AV1051" s="1"/>
  <c r="AT1165"/>
  <c r="AT1187"/>
  <c r="AS1143"/>
  <c r="AS1305"/>
  <c r="AV1314"/>
  <c r="AT1367"/>
  <c r="AT1366" s="1"/>
  <c r="AT1365" s="1"/>
  <c r="AV1465"/>
  <c r="AV1460" s="1"/>
  <c r="AV1459" s="1"/>
  <c r="AT1614"/>
  <c r="AT1609" s="1"/>
  <c r="AT1608" s="1"/>
  <c r="AV1633"/>
  <c r="AV1631" s="1"/>
  <c r="AS1085"/>
  <c r="AS1084" s="1"/>
  <c r="AS1082" s="1"/>
  <c r="AU1314"/>
  <c r="AU1465"/>
  <c r="AU1460" s="1"/>
  <c r="AU1459" s="1"/>
  <c r="AU1614"/>
  <c r="AU1609" s="1"/>
  <c r="AU1608" s="1"/>
  <c r="AS1633"/>
  <c r="AS1631" s="1"/>
  <c r="AT1633"/>
  <c r="AT1631" s="1"/>
  <c r="AT1305"/>
  <c r="AU1367"/>
  <c r="AU1366" s="1"/>
  <c r="AU1365" s="1"/>
  <c r="AM311"/>
  <c r="AM300" s="1"/>
  <c r="AM279" s="1"/>
  <c r="AM1367"/>
  <c r="AM1366" s="1"/>
  <c r="AM1365" s="1"/>
  <c r="AN1288"/>
  <c r="AN1287" s="1"/>
  <c r="AO134"/>
  <c r="AO133" s="1"/>
  <c r="AO131" s="1"/>
  <c r="AP312"/>
  <c r="AP311"/>
  <c r="AP300" s="1"/>
  <c r="AP279" s="1"/>
  <c r="AP445"/>
  <c r="AP446"/>
  <c r="AO312"/>
  <c r="AO311"/>
  <c r="AO300" s="1"/>
  <c r="AO279" s="1"/>
  <c r="AO446"/>
  <c r="AO445"/>
  <c r="AM11"/>
  <c r="AM10" s="1"/>
  <c r="AM9" s="1"/>
  <c r="AO41"/>
  <c r="AM114"/>
  <c r="AO239"/>
  <c r="AO230" s="1"/>
  <c r="AP268"/>
  <c r="AP260" s="1"/>
  <c r="AO366"/>
  <c r="AO361" s="1"/>
  <c r="AO360" s="1"/>
  <c r="AO359" s="1"/>
  <c r="AO422"/>
  <c r="AP459"/>
  <c r="AP457" s="1"/>
  <c r="AN49"/>
  <c r="AN48" s="1"/>
  <c r="AN41" s="1"/>
  <c r="AN7" s="1"/>
  <c r="AN82"/>
  <c r="AN71" s="1"/>
  <c r="AN70" s="1"/>
  <c r="AP82"/>
  <c r="AP71" s="1"/>
  <c r="AP70" s="1"/>
  <c r="AP179"/>
  <c r="AP178" s="1"/>
  <c r="AP177" s="1"/>
  <c r="AP239"/>
  <c r="AP230" s="1"/>
  <c r="AM260"/>
  <c r="AO268"/>
  <c r="AO260" s="1"/>
  <c r="AN366"/>
  <c r="AO399"/>
  <c r="AM459"/>
  <c r="AO459"/>
  <c r="AO457" s="1"/>
  <c r="AO517"/>
  <c r="AO516" s="1"/>
  <c r="AN300"/>
  <c r="AN279" s="1"/>
  <c r="AM445"/>
  <c r="AM446"/>
  <c r="AN361"/>
  <c r="AN360" s="1"/>
  <c r="AN359" s="1"/>
  <c r="AP135"/>
  <c r="AP134"/>
  <c r="AP133" s="1"/>
  <c r="AP41"/>
  <c r="AP7" s="1"/>
  <c r="AO11"/>
  <c r="AO10" s="1"/>
  <c r="AO9" s="1"/>
  <c r="AM71"/>
  <c r="AM70" s="1"/>
  <c r="AP412"/>
  <c r="AM584"/>
  <c r="AM564" s="1"/>
  <c r="AM563" s="1"/>
  <c r="AM660"/>
  <c r="AM659" s="1"/>
  <c r="AO660"/>
  <c r="AO659" s="1"/>
  <c r="AO747"/>
  <c r="AO738" s="1"/>
  <c r="AO737" s="1"/>
  <c r="AN882"/>
  <c r="AN881" s="1"/>
  <c r="AM903"/>
  <c r="AM902" s="1"/>
  <c r="AN939"/>
  <c r="AN938" s="1"/>
  <c r="AO1143"/>
  <c r="AP1187"/>
  <c r="AN565"/>
  <c r="AN564" s="1"/>
  <c r="AN563" s="1"/>
  <c r="AN445"/>
  <c r="AO854"/>
  <c r="AO853" s="1"/>
  <c r="AP854"/>
  <c r="AP853" s="1"/>
  <c r="AM929"/>
  <c r="AM928" s="1"/>
  <c r="AO961"/>
  <c r="AO960" s="1"/>
  <c r="AO959" s="1"/>
  <c r="AO957" s="1"/>
  <c r="AP1165"/>
  <c r="AP565"/>
  <c r="AP584"/>
  <c r="AN660"/>
  <c r="AN659" s="1"/>
  <c r="AP747"/>
  <c r="AP738" s="1"/>
  <c r="AP737" s="1"/>
  <c r="AN903"/>
  <c r="AN902" s="1"/>
  <c r="AO939"/>
  <c r="AO938" s="1"/>
  <c r="AP939"/>
  <c r="AP938" s="1"/>
  <c r="AP1065"/>
  <c r="AP1064" s="1"/>
  <c r="AM1085"/>
  <c r="AM1084" s="1"/>
  <c r="AM1082" s="1"/>
  <c r="AP1096"/>
  <c r="AP1095" s="1"/>
  <c r="AP1094" s="1"/>
  <c r="AP1093" s="1"/>
  <c r="AN1221"/>
  <c r="AN1187" s="1"/>
  <c r="AP1260"/>
  <c r="AP1245" s="1"/>
  <c r="AN1087"/>
  <c r="AN1085"/>
  <c r="AN1084" s="1"/>
  <c r="AN1082" s="1"/>
  <c r="AN1004"/>
  <c r="AN1003" s="1"/>
  <c r="AM1066"/>
  <c r="AP993"/>
  <c r="AP992" s="1"/>
  <c r="AP991" s="1"/>
  <c r="AP957" s="1"/>
  <c r="AN1086"/>
  <c r="AN1111"/>
  <c r="AN1110" s="1"/>
  <c r="AP1143"/>
  <c r="AM1300"/>
  <c r="AM1299" s="1"/>
  <c r="AP1306"/>
  <c r="AP1305" s="1"/>
  <c r="AP1367"/>
  <c r="AP1366" s="1"/>
  <c r="AP1365" s="1"/>
  <c r="AP1517"/>
  <c r="AN1614"/>
  <c r="AN1609" s="1"/>
  <c r="AN1608" s="1"/>
  <c r="AN1585" s="1"/>
  <c r="AP1633"/>
  <c r="AP1631" s="1"/>
  <c r="AN1305"/>
  <c r="AN1300" s="1"/>
  <c r="AN1299" s="1"/>
  <c r="AO1367"/>
  <c r="AO1366" s="1"/>
  <c r="AO1365" s="1"/>
  <c r="AO1633"/>
  <c r="AO1631" s="1"/>
  <c r="AP1314"/>
  <c r="AP1300" s="1"/>
  <c r="AP1299" s="1"/>
  <c r="AO1588"/>
  <c r="AO1587" s="1"/>
  <c r="AO1614"/>
  <c r="AO1609" s="1"/>
  <c r="AO1608" s="1"/>
  <c r="AM1633"/>
  <c r="AM1631" s="1"/>
  <c r="AJ1642"/>
  <c r="AJ1641" s="1"/>
  <c r="AJ1640" s="1"/>
  <c r="AJ1639" s="1"/>
  <c r="AI1642"/>
  <c r="AI1641" s="1"/>
  <c r="AI1640" s="1"/>
  <c r="AI1639" s="1"/>
  <c r="AH1642"/>
  <c r="AH1641" s="1"/>
  <c r="AH1640" s="1"/>
  <c r="AH1639" s="1"/>
  <c r="AG1642"/>
  <c r="AG1641" s="1"/>
  <c r="AG1640" s="1"/>
  <c r="AG1639" s="1"/>
  <c r="AJ1637"/>
  <c r="AI1637"/>
  <c r="AH1637"/>
  <c r="AH1636" s="1"/>
  <c r="AH1635" s="1"/>
  <c r="AH1634" s="1"/>
  <c r="AG1637"/>
  <c r="AG1636" s="1"/>
  <c r="AG1635" s="1"/>
  <c r="AG1634" s="1"/>
  <c r="AJ1636"/>
  <c r="AJ1635" s="1"/>
  <c r="AJ1634" s="1"/>
  <c r="AI1636"/>
  <c r="AI1635" s="1"/>
  <c r="AI1634" s="1"/>
  <c r="AJ1628"/>
  <c r="AJ1627" s="1"/>
  <c r="AI1628"/>
  <c r="AI1627" s="1"/>
  <c r="AH1628"/>
  <c r="AH1627" s="1"/>
  <c r="AG1628"/>
  <c r="AG1627" s="1"/>
  <c r="AJ1625"/>
  <c r="AI1625"/>
  <c r="AH1625"/>
  <c r="AH1624" s="1"/>
  <c r="AG1625"/>
  <c r="AG1624" s="1"/>
  <c r="AJ1624"/>
  <c r="AI1624"/>
  <c r="AJ1622"/>
  <c r="AJ1621" s="1"/>
  <c r="AI1622"/>
  <c r="AI1621" s="1"/>
  <c r="AH1622"/>
  <c r="AH1621" s="1"/>
  <c r="AG1622"/>
  <c r="AG1621" s="1"/>
  <c r="AJ1619"/>
  <c r="AI1619"/>
  <c r="AH1619"/>
  <c r="AH1618" s="1"/>
  <c r="AG1619"/>
  <c r="AG1618" s="1"/>
  <c r="AJ1618"/>
  <c r="AI1618"/>
  <c r="AJ1616"/>
  <c r="AJ1615" s="1"/>
  <c r="AI1616"/>
  <c r="AI1615" s="1"/>
  <c r="AH1616"/>
  <c r="AH1615" s="1"/>
  <c r="AG1616"/>
  <c r="AG1615" s="1"/>
  <c r="AJ1612"/>
  <c r="AJ1611" s="1"/>
  <c r="AJ1610" s="1"/>
  <c r="AI1612"/>
  <c r="AI1611" s="1"/>
  <c r="AI1610" s="1"/>
  <c r="AH1612"/>
  <c r="AH1611" s="1"/>
  <c r="AH1610" s="1"/>
  <c r="AG1612"/>
  <c r="AG1611" s="1"/>
  <c r="AG1610" s="1"/>
  <c r="AJ1605"/>
  <c r="AJ1604" s="1"/>
  <c r="AJ1603" s="1"/>
  <c r="AJ1602" s="1"/>
  <c r="AI1605"/>
  <c r="AI1604" s="1"/>
  <c r="AI1603" s="1"/>
  <c r="AI1602" s="1"/>
  <c r="AH1605"/>
  <c r="AH1604" s="1"/>
  <c r="AH1603" s="1"/>
  <c r="AH1602" s="1"/>
  <c r="AG1605"/>
  <c r="AG1604" s="1"/>
  <c r="AG1603" s="1"/>
  <c r="AG1602" s="1"/>
  <c r="AJ1600"/>
  <c r="AI1600"/>
  <c r="AH1600"/>
  <c r="AG1600"/>
  <c r="AJ1598"/>
  <c r="AI1598"/>
  <c r="AI1597" s="1"/>
  <c r="AH1598"/>
  <c r="AH1597" s="1"/>
  <c r="AG1598"/>
  <c r="AG1597" s="1"/>
  <c r="AJ1595"/>
  <c r="AI1595"/>
  <c r="AH1595"/>
  <c r="AG1595"/>
  <c r="AH1593"/>
  <c r="AJ1593"/>
  <c r="AI1593"/>
  <c r="AG1593"/>
  <c r="AJ1591"/>
  <c r="AI1591"/>
  <c r="AH1591"/>
  <c r="AG1591"/>
  <c r="AG1590" s="1"/>
  <c r="AG1589" s="1"/>
  <c r="AJ1582"/>
  <c r="AI1582"/>
  <c r="AI1581" s="1"/>
  <c r="AI1580" s="1"/>
  <c r="AI1579" s="1"/>
  <c r="AI1578" s="1"/>
  <c r="AH1582"/>
  <c r="AH1581" s="1"/>
  <c r="AH1580" s="1"/>
  <c r="AH1579" s="1"/>
  <c r="AH1578" s="1"/>
  <c r="AG1582"/>
  <c r="AG1581" s="1"/>
  <c r="AG1580" s="1"/>
  <c r="AG1579" s="1"/>
  <c r="AG1578" s="1"/>
  <c r="AJ1581"/>
  <c r="AJ1580" s="1"/>
  <c r="AJ1579" s="1"/>
  <c r="AJ1578" s="1"/>
  <c r="AJ1575"/>
  <c r="AI1575"/>
  <c r="AI1574" s="1"/>
  <c r="AI1573" s="1"/>
  <c r="AI1572" s="1"/>
  <c r="AI1571" s="1"/>
  <c r="AH1575"/>
  <c r="AH1574" s="1"/>
  <c r="AH1573" s="1"/>
  <c r="AH1572" s="1"/>
  <c r="AH1571" s="1"/>
  <c r="AG1575"/>
  <c r="AG1574" s="1"/>
  <c r="AG1573" s="1"/>
  <c r="AG1572" s="1"/>
  <c r="AG1571" s="1"/>
  <c r="AJ1574"/>
  <c r="AJ1573" s="1"/>
  <c r="AJ1572" s="1"/>
  <c r="AJ1571" s="1"/>
  <c r="AJ1568"/>
  <c r="AI1568"/>
  <c r="AI1567" s="1"/>
  <c r="AI1562" s="1"/>
  <c r="AH1568"/>
  <c r="AH1567" s="1"/>
  <c r="AH1562" s="1"/>
  <c r="AG1568"/>
  <c r="AG1567" s="1"/>
  <c r="AG1562" s="1"/>
  <c r="AJ1567"/>
  <c r="AJ1562" s="1"/>
  <c r="AJ1556"/>
  <c r="AI1556"/>
  <c r="AI1555" s="1"/>
  <c r="AI1554" s="1"/>
  <c r="AI1553" s="1"/>
  <c r="AH1556"/>
  <c r="AH1555" s="1"/>
  <c r="AH1554" s="1"/>
  <c r="AH1553" s="1"/>
  <c r="AG1556"/>
  <c r="AG1555" s="1"/>
  <c r="AG1554" s="1"/>
  <c r="AG1553" s="1"/>
  <c r="AJ1555"/>
  <c r="AJ1554" s="1"/>
  <c r="AJ1553" s="1"/>
  <c r="AJ1551"/>
  <c r="AI1551"/>
  <c r="AH1551"/>
  <c r="AG1551"/>
  <c r="AJ1549"/>
  <c r="AI1549"/>
  <c r="AH1549"/>
  <c r="AG1549"/>
  <c r="AG1548" s="1"/>
  <c r="AJ1548"/>
  <c r="AI1548"/>
  <c r="AH1548"/>
  <c r="AJ1546"/>
  <c r="AI1546"/>
  <c r="AH1546"/>
  <c r="AG1546"/>
  <c r="AJ1544"/>
  <c r="AI1544"/>
  <c r="AH1544"/>
  <c r="AG1544"/>
  <c r="AJ1542"/>
  <c r="AI1542"/>
  <c r="AI1541" s="1"/>
  <c r="AH1542"/>
  <c r="AH1541" s="1"/>
  <c r="AG1542"/>
  <c r="AG1541" s="1"/>
  <c r="AJ1541"/>
  <c r="AJ1539"/>
  <c r="AI1539"/>
  <c r="AH1539"/>
  <c r="AG1539"/>
  <c r="AJ1537"/>
  <c r="AI1537"/>
  <c r="AH1537"/>
  <c r="AG1537"/>
  <c r="AJ1535"/>
  <c r="AI1535"/>
  <c r="AH1535"/>
  <c r="AG1535"/>
  <c r="AG1534" s="1"/>
  <c r="AJ1534"/>
  <c r="AI1534"/>
  <c r="AH1534"/>
  <c r="AJ1532"/>
  <c r="AI1532"/>
  <c r="AI1531" s="1"/>
  <c r="AH1532"/>
  <c r="AH1531" s="1"/>
  <c r="AG1532"/>
  <c r="AG1531" s="1"/>
  <c r="AJ1531"/>
  <c r="AJ1529"/>
  <c r="AI1529"/>
  <c r="AH1529"/>
  <c r="AG1529"/>
  <c r="AJ1527"/>
  <c r="AI1527"/>
  <c r="AH1527"/>
  <c r="AG1527"/>
  <c r="AG1526" s="1"/>
  <c r="AJ1526"/>
  <c r="AI1526"/>
  <c r="AH1526"/>
  <c r="AJ1524"/>
  <c r="AI1524"/>
  <c r="AH1524"/>
  <c r="AG1524"/>
  <c r="AJ1522"/>
  <c r="AI1522"/>
  <c r="AI1521" s="1"/>
  <c r="AH1522"/>
  <c r="AH1521" s="1"/>
  <c r="AG1522"/>
  <c r="AG1521" s="1"/>
  <c r="AJ1521"/>
  <c r="AJ1519"/>
  <c r="AI1519"/>
  <c r="AH1519"/>
  <c r="AG1519"/>
  <c r="AG1518" s="1"/>
  <c r="AJ1518"/>
  <c r="AI1518"/>
  <c r="AH1518"/>
  <c r="AJ1515"/>
  <c r="AI1515"/>
  <c r="AH1515"/>
  <c r="AG1515"/>
  <c r="AJ1513"/>
  <c r="AI1513"/>
  <c r="AH1513"/>
  <c r="AG1513"/>
  <c r="AJ1511"/>
  <c r="AJ1510" s="1"/>
  <c r="AI1511"/>
  <c r="AI1510" s="1"/>
  <c r="AH1511"/>
  <c r="AH1510" s="1"/>
  <c r="AG1511"/>
  <c r="AG1510" s="1"/>
  <c r="AJ1508"/>
  <c r="AI1508"/>
  <c r="AH1508"/>
  <c r="AG1508"/>
  <c r="AJ1506"/>
  <c r="AI1506"/>
  <c r="AH1506"/>
  <c r="AG1506"/>
  <c r="AJ1504"/>
  <c r="AI1504"/>
  <c r="AH1504"/>
  <c r="AH1503" s="1"/>
  <c r="AG1504"/>
  <c r="AG1503" s="1"/>
  <c r="AJ1503"/>
  <c r="AJ1500"/>
  <c r="AI1500"/>
  <c r="AH1500"/>
  <c r="AG1500"/>
  <c r="AJ1498"/>
  <c r="AI1498"/>
  <c r="AH1498"/>
  <c r="AG1498"/>
  <c r="AJ1496"/>
  <c r="AJ1495" s="1"/>
  <c r="AJ1494" s="1"/>
  <c r="AI1496"/>
  <c r="AI1495" s="1"/>
  <c r="AI1494" s="1"/>
  <c r="AH1496"/>
  <c r="AH1495" s="1"/>
  <c r="AH1494" s="1"/>
  <c r="AG1496"/>
  <c r="AG1495" s="1"/>
  <c r="AG1494" s="1"/>
  <c r="AJ1491"/>
  <c r="AJ1490" s="1"/>
  <c r="AJ1489" s="1"/>
  <c r="AJ1488" s="1"/>
  <c r="AI1491"/>
  <c r="AI1490" s="1"/>
  <c r="AI1489" s="1"/>
  <c r="AI1488" s="1"/>
  <c r="AH1491"/>
  <c r="AH1490" s="1"/>
  <c r="AH1489" s="1"/>
  <c r="AH1488" s="1"/>
  <c r="AG1491"/>
  <c r="AG1490" s="1"/>
  <c r="AG1489" s="1"/>
  <c r="AG1488" s="1"/>
  <c r="AJ1486"/>
  <c r="AI1486"/>
  <c r="AI1485" s="1"/>
  <c r="AI1484" s="1"/>
  <c r="AI1483" s="1"/>
  <c r="AH1486"/>
  <c r="AH1485" s="1"/>
  <c r="AH1484" s="1"/>
  <c r="AH1483" s="1"/>
  <c r="AG1486"/>
  <c r="AG1485" s="1"/>
  <c r="AG1484" s="1"/>
  <c r="AG1483" s="1"/>
  <c r="AJ1485"/>
  <c r="AJ1484" s="1"/>
  <c r="AJ1483" s="1"/>
  <c r="AJ1479"/>
  <c r="AI1479"/>
  <c r="AI1478" s="1"/>
  <c r="AH1479"/>
  <c r="AH1478" s="1"/>
  <c r="AG1479"/>
  <c r="AG1478" s="1"/>
  <c r="AJ1478"/>
  <c r="AJ1470"/>
  <c r="AI1470"/>
  <c r="AI1469" s="1"/>
  <c r="AH1470"/>
  <c r="AH1469" s="1"/>
  <c r="AG1470"/>
  <c r="AG1469" s="1"/>
  <c r="AJ1469"/>
  <c r="AJ1467"/>
  <c r="AI1467"/>
  <c r="AI1466" s="1"/>
  <c r="AH1467"/>
  <c r="AH1466" s="1"/>
  <c r="AG1467"/>
  <c r="AG1466" s="1"/>
  <c r="AJ1466"/>
  <c r="AJ1463"/>
  <c r="AI1463"/>
  <c r="AI1462" s="1"/>
  <c r="AI1461" s="1"/>
  <c r="AH1463"/>
  <c r="AH1462" s="1"/>
  <c r="AH1461" s="1"/>
  <c r="AG1463"/>
  <c r="AG1462" s="1"/>
  <c r="AG1461" s="1"/>
  <c r="AJ1462"/>
  <c r="AJ1461" s="1"/>
  <c r="AJ1454"/>
  <c r="AI1454"/>
  <c r="AH1454"/>
  <c r="AG1454"/>
  <c r="AG1453" s="1"/>
  <c r="AG1452" s="1"/>
  <c r="AG1451" s="1"/>
  <c r="AG1450" s="1"/>
  <c r="AJ1453"/>
  <c r="AJ1452" s="1"/>
  <c r="AJ1451" s="1"/>
  <c r="AJ1450" s="1"/>
  <c r="AI1453"/>
  <c r="AI1452" s="1"/>
  <c r="AI1451" s="1"/>
  <c r="AI1450" s="1"/>
  <c r="AH1453"/>
  <c r="AH1452" s="1"/>
  <c r="AH1451" s="1"/>
  <c r="AH1450" s="1"/>
  <c r="AJ1447"/>
  <c r="AI1447"/>
  <c r="AH1447"/>
  <c r="AG1447"/>
  <c r="AG1446" s="1"/>
  <c r="AJ1446"/>
  <c r="AI1446"/>
  <c r="AH1446"/>
  <c r="AJ1444"/>
  <c r="AJ1443" s="1"/>
  <c r="AI1444"/>
  <c r="AI1443" s="1"/>
  <c r="AH1444"/>
  <c r="AH1443" s="1"/>
  <c r="AG1444"/>
  <c r="AG1443" s="1"/>
  <c r="AJ1441"/>
  <c r="AI1441"/>
  <c r="AI1440" s="1"/>
  <c r="AH1441"/>
  <c r="AH1440" s="1"/>
  <c r="AG1441"/>
  <c r="AG1440" s="1"/>
  <c r="AJ1440"/>
  <c r="AJ1438"/>
  <c r="AI1438"/>
  <c r="AI1437" s="1"/>
  <c r="AH1438"/>
  <c r="AH1437" s="1"/>
  <c r="AG1438"/>
  <c r="AG1437" s="1"/>
  <c r="AJ1437"/>
  <c r="AJ1435"/>
  <c r="AI1435"/>
  <c r="AH1435"/>
  <c r="AG1435"/>
  <c r="AG1434" s="1"/>
  <c r="AJ1434"/>
  <c r="AI1434"/>
  <c r="AH1434"/>
  <c r="AJ1432"/>
  <c r="AI1432"/>
  <c r="AI1431" s="1"/>
  <c r="AH1432"/>
  <c r="AH1431" s="1"/>
  <c r="AG1432"/>
  <c r="AG1431" s="1"/>
  <c r="AJ1431"/>
  <c r="AJ1429"/>
  <c r="AI1429"/>
  <c r="AI1428" s="1"/>
  <c r="AH1429"/>
  <c r="AH1428" s="1"/>
  <c r="AG1429"/>
  <c r="AG1428" s="1"/>
  <c r="AJ1428"/>
  <c r="AJ1426"/>
  <c r="AI1426"/>
  <c r="AI1425" s="1"/>
  <c r="AH1426"/>
  <c r="AH1425" s="1"/>
  <c r="AG1426"/>
  <c r="AG1425" s="1"/>
  <c r="AJ1425"/>
  <c r="AJ1423"/>
  <c r="AI1423"/>
  <c r="AH1423"/>
  <c r="AG1423"/>
  <c r="AG1422" s="1"/>
  <c r="AJ1422"/>
  <c r="AI1422"/>
  <c r="AH1422"/>
  <c r="AJ1420"/>
  <c r="AI1420"/>
  <c r="AI1419" s="1"/>
  <c r="AH1420"/>
  <c r="AH1419" s="1"/>
  <c r="AG1420"/>
  <c r="AG1419" s="1"/>
  <c r="AJ1419"/>
  <c r="AJ1417"/>
  <c r="AI1417"/>
  <c r="AI1416" s="1"/>
  <c r="AH1417"/>
  <c r="AH1416" s="1"/>
  <c r="AG1417"/>
  <c r="AG1416" s="1"/>
  <c r="AJ1416"/>
  <c r="AJ1414"/>
  <c r="AI1414"/>
  <c r="AI1413" s="1"/>
  <c r="AH1414"/>
  <c r="AH1413" s="1"/>
  <c r="AG1414"/>
  <c r="AG1413" s="1"/>
  <c r="AJ1413"/>
  <c r="AJ1411"/>
  <c r="AJ1410" s="1"/>
  <c r="AI1411"/>
  <c r="AI1410" s="1"/>
  <c r="AH1411"/>
  <c r="AH1410" s="1"/>
  <c r="AG1411"/>
  <c r="AG1410" s="1"/>
  <c r="AJ1408"/>
  <c r="AI1408"/>
  <c r="AI1407" s="1"/>
  <c r="AH1408"/>
  <c r="AH1407" s="1"/>
  <c r="AG1408"/>
  <c r="AG1407" s="1"/>
  <c r="AJ1407"/>
  <c r="AJ1405"/>
  <c r="AJ1404" s="1"/>
  <c r="AI1405"/>
  <c r="AI1404" s="1"/>
  <c r="AH1405"/>
  <c r="AH1404" s="1"/>
  <c r="AG1405"/>
  <c r="AG1404" s="1"/>
  <c r="AJ1402"/>
  <c r="AI1402"/>
  <c r="AI1401" s="1"/>
  <c r="AH1402"/>
  <c r="AH1401" s="1"/>
  <c r="AG1402"/>
  <c r="AG1401" s="1"/>
  <c r="AJ1401"/>
  <c r="AJ1399"/>
  <c r="AJ1398" s="1"/>
  <c r="AI1399"/>
  <c r="AI1398" s="1"/>
  <c r="AH1399"/>
  <c r="AH1398" s="1"/>
  <c r="AG1399"/>
  <c r="AG1398" s="1"/>
  <c r="AJ1396"/>
  <c r="AI1396"/>
  <c r="AI1395" s="1"/>
  <c r="AH1396"/>
  <c r="AH1395" s="1"/>
  <c r="AG1396"/>
  <c r="AG1395" s="1"/>
  <c r="AJ1395"/>
  <c r="AJ1393"/>
  <c r="AI1393"/>
  <c r="AH1393"/>
  <c r="AG1393"/>
  <c r="AG1392" s="1"/>
  <c r="AJ1392"/>
  <c r="AI1392"/>
  <c r="AH1392"/>
  <c r="AJ1390"/>
  <c r="AI1390"/>
  <c r="AI1389" s="1"/>
  <c r="AH1390"/>
  <c r="AH1389" s="1"/>
  <c r="AG1390"/>
  <c r="AG1389" s="1"/>
  <c r="AJ1389"/>
  <c r="AJ1387"/>
  <c r="AI1387"/>
  <c r="AH1387"/>
  <c r="AH1386" s="1"/>
  <c r="AG1387"/>
  <c r="AG1386" s="1"/>
  <c r="AJ1386"/>
  <c r="AI1386"/>
  <c r="AJ1384"/>
  <c r="AI1384"/>
  <c r="AH1384"/>
  <c r="AG1384"/>
  <c r="AJ1383"/>
  <c r="AI1383"/>
  <c r="AH1383"/>
  <c r="AG1383"/>
  <c r="AJ1381"/>
  <c r="AI1381"/>
  <c r="AH1381"/>
  <c r="AG1381"/>
  <c r="AJ1380"/>
  <c r="AI1380"/>
  <c r="AH1380"/>
  <c r="AG1380"/>
  <c r="AJ1378"/>
  <c r="AI1378"/>
  <c r="AH1378"/>
  <c r="AG1378"/>
  <c r="AJ1377"/>
  <c r="AI1377"/>
  <c r="AH1377"/>
  <c r="AG1377"/>
  <c r="AJ1375"/>
  <c r="AJ1374" s="1"/>
  <c r="AI1375"/>
  <c r="AI1374" s="1"/>
  <c r="AH1375"/>
  <c r="AH1374" s="1"/>
  <c r="AG1375"/>
  <c r="AG1374" s="1"/>
  <c r="AJ1372"/>
  <c r="AJ1371" s="1"/>
  <c r="AI1372"/>
  <c r="AI1371" s="1"/>
  <c r="AH1372"/>
  <c r="AH1371" s="1"/>
  <c r="AG1372"/>
  <c r="AG1371" s="1"/>
  <c r="AJ1369"/>
  <c r="AJ1368" s="1"/>
  <c r="AI1369"/>
  <c r="AI1368" s="1"/>
  <c r="AH1369"/>
  <c r="AH1368" s="1"/>
  <c r="AG1369"/>
  <c r="AG1368" s="1"/>
  <c r="AJ1362"/>
  <c r="AI1362"/>
  <c r="AH1362"/>
  <c r="AG1362"/>
  <c r="AJ1360"/>
  <c r="AJ1359" s="1"/>
  <c r="AJ1358" s="1"/>
  <c r="AJ1357" s="1"/>
  <c r="AJ1356" s="1"/>
  <c r="AI1360"/>
  <c r="AI1359" s="1"/>
  <c r="AI1358" s="1"/>
  <c r="AI1357" s="1"/>
  <c r="AI1356" s="1"/>
  <c r="AH1360"/>
  <c r="AH1359" s="1"/>
  <c r="AH1358" s="1"/>
  <c r="AH1357" s="1"/>
  <c r="AH1356" s="1"/>
  <c r="AG1360"/>
  <c r="AG1359" s="1"/>
  <c r="AG1358" s="1"/>
  <c r="AG1357" s="1"/>
  <c r="AG1356" s="1"/>
  <c r="AJ1341"/>
  <c r="AI1341"/>
  <c r="AH1341"/>
  <c r="AG1341"/>
  <c r="AJ1340"/>
  <c r="AI1340"/>
  <c r="AH1340"/>
  <c r="AG1340"/>
  <c r="AJ1339"/>
  <c r="AI1339"/>
  <c r="AH1339"/>
  <c r="AG1339"/>
  <c r="AG1338" s="1"/>
  <c r="AG1337" s="1"/>
  <c r="AJ1338"/>
  <c r="AJ1337" s="1"/>
  <c r="AI1338"/>
  <c r="AI1337" s="1"/>
  <c r="AH1338"/>
  <c r="AH1337" s="1"/>
  <c r="AJ1330"/>
  <c r="AI1330"/>
  <c r="AI1329" s="1"/>
  <c r="AI1328" s="1"/>
  <c r="AI1327" s="1"/>
  <c r="AH1330"/>
  <c r="AH1329" s="1"/>
  <c r="AH1328" s="1"/>
  <c r="AH1327" s="1"/>
  <c r="AG1330"/>
  <c r="AG1329" s="1"/>
  <c r="AG1328" s="1"/>
  <c r="AG1327" s="1"/>
  <c r="AJ1329"/>
  <c r="AJ1328" s="1"/>
  <c r="AJ1327" s="1"/>
  <c r="AJ1325"/>
  <c r="AI1325"/>
  <c r="AH1325"/>
  <c r="AH1324" s="1"/>
  <c r="AG1325"/>
  <c r="AG1324" s="1"/>
  <c r="AJ1324"/>
  <c r="AI1324"/>
  <c r="AJ1322"/>
  <c r="AI1322"/>
  <c r="AH1322"/>
  <c r="AG1322"/>
  <c r="AJ1321"/>
  <c r="AI1321"/>
  <c r="AH1321"/>
  <c r="AG1321"/>
  <c r="AJ1319"/>
  <c r="AJ1318" s="1"/>
  <c r="AI1319"/>
  <c r="AI1318" s="1"/>
  <c r="AH1319"/>
  <c r="AH1318" s="1"/>
  <c r="AG1319"/>
  <c r="AG1318" s="1"/>
  <c r="AJ1316"/>
  <c r="AI1316"/>
  <c r="AH1316"/>
  <c r="AG1316"/>
  <c r="AJ1315"/>
  <c r="AI1315"/>
  <c r="AH1315"/>
  <c r="AG1315"/>
  <c r="AJ1312"/>
  <c r="AI1312"/>
  <c r="AH1312"/>
  <c r="AG1312"/>
  <c r="AJ1311"/>
  <c r="AI1311"/>
  <c r="AH1311"/>
  <c r="AG1311"/>
  <c r="AJ1307"/>
  <c r="AI1307"/>
  <c r="AI1306" s="1"/>
  <c r="AI1305" s="1"/>
  <c r="AH1307"/>
  <c r="AH1306" s="1"/>
  <c r="AH1305" s="1"/>
  <c r="AG1307"/>
  <c r="AG1306" s="1"/>
  <c r="AG1305" s="1"/>
  <c r="AJ1306"/>
  <c r="AJ1305" s="1"/>
  <c r="AJ1303"/>
  <c r="AI1303"/>
  <c r="AI1302" s="1"/>
  <c r="AI1301" s="1"/>
  <c r="AH1303"/>
  <c r="AH1302" s="1"/>
  <c r="AH1301" s="1"/>
  <c r="AG1303"/>
  <c r="AG1302" s="1"/>
  <c r="AG1301" s="1"/>
  <c r="AJ1302"/>
  <c r="AJ1301" s="1"/>
  <c r="AJ1291"/>
  <c r="AI1291"/>
  <c r="AH1291"/>
  <c r="AG1291"/>
  <c r="AG1290" s="1"/>
  <c r="AG1289" s="1"/>
  <c r="AJ1290"/>
  <c r="AJ1289" s="1"/>
  <c r="AI1290"/>
  <c r="AI1289" s="1"/>
  <c r="AH1290"/>
  <c r="AH1289" s="1"/>
  <c r="AJ1284"/>
  <c r="AI1284"/>
  <c r="AI1283" s="1"/>
  <c r="AI1282" s="1"/>
  <c r="AI1281" s="1"/>
  <c r="AI1280" s="1"/>
  <c r="AH1284"/>
  <c r="AH1283" s="1"/>
  <c r="AH1282" s="1"/>
  <c r="AH1281" s="1"/>
  <c r="AH1280" s="1"/>
  <c r="AG1284"/>
  <c r="AG1283" s="1"/>
  <c r="AG1282" s="1"/>
  <c r="AG1281" s="1"/>
  <c r="AG1280" s="1"/>
  <c r="AJ1283"/>
  <c r="AJ1282" s="1"/>
  <c r="AJ1281" s="1"/>
  <c r="AJ1280" s="1"/>
  <c r="AJ1277"/>
  <c r="AJ1276" s="1"/>
  <c r="AJ1275" s="1"/>
  <c r="AJ1274" s="1"/>
  <c r="AI1277"/>
  <c r="AI1276" s="1"/>
  <c r="AI1275" s="1"/>
  <c r="AI1274" s="1"/>
  <c r="AH1277"/>
  <c r="AH1276" s="1"/>
  <c r="AH1275" s="1"/>
  <c r="AH1274" s="1"/>
  <c r="AG1277"/>
  <c r="AG1276" s="1"/>
  <c r="AG1275" s="1"/>
  <c r="AG1274" s="1"/>
  <c r="AJ1272"/>
  <c r="AI1272"/>
  <c r="AH1272"/>
  <c r="AH1271" s="1"/>
  <c r="AH1270" s="1"/>
  <c r="AH1269" s="1"/>
  <c r="AG1272"/>
  <c r="AG1271" s="1"/>
  <c r="AG1270" s="1"/>
  <c r="AG1269" s="1"/>
  <c r="AJ1271"/>
  <c r="AJ1270" s="1"/>
  <c r="AJ1269" s="1"/>
  <c r="AI1271"/>
  <c r="AI1270" s="1"/>
  <c r="AI1269" s="1"/>
  <c r="AJ1267"/>
  <c r="AJ1266" s="1"/>
  <c r="AJ1265" s="1"/>
  <c r="AI1267"/>
  <c r="AI1266" s="1"/>
  <c r="AI1265" s="1"/>
  <c r="AH1267"/>
  <c r="AH1266" s="1"/>
  <c r="AH1265" s="1"/>
  <c r="AG1267"/>
  <c r="AG1266" s="1"/>
  <c r="AG1265" s="1"/>
  <c r="AJ1263"/>
  <c r="AI1263"/>
  <c r="AI1262" s="1"/>
  <c r="AI1261" s="1"/>
  <c r="AH1263"/>
  <c r="AH1262" s="1"/>
  <c r="AH1261" s="1"/>
  <c r="AG1263"/>
  <c r="AG1262" s="1"/>
  <c r="AG1261" s="1"/>
  <c r="AJ1262"/>
  <c r="AJ1261" s="1"/>
  <c r="AJ1254"/>
  <c r="AJ1253" s="1"/>
  <c r="AJ1252" s="1"/>
  <c r="AJ1251" s="1"/>
  <c r="AI1254"/>
  <c r="AI1253" s="1"/>
  <c r="AI1252" s="1"/>
  <c r="AI1251" s="1"/>
  <c r="AH1254"/>
  <c r="AH1253" s="1"/>
  <c r="AH1252" s="1"/>
  <c r="AH1251" s="1"/>
  <c r="AG1254"/>
  <c r="AG1253" s="1"/>
  <c r="AG1252" s="1"/>
  <c r="AG1251" s="1"/>
  <c r="AL1250"/>
  <c r="AL1249" s="1"/>
  <c r="AL1248" s="1"/>
  <c r="AL1247" s="1"/>
  <c r="AL1246" s="1"/>
  <c r="AK1250"/>
  <c r="AK1249" s="1"/>
  <c r="AK1248" s="1"/>
  <c r="AK1247" s="1"/>
  <c r="AK1246" s="1"/>
  <c r="AJ1250"/>
  <c r="AJ1249" s="1"/>
  <c r="AJ1248" s="1"/>
  <c r="AJ1247" s="1"/>
  <c r="AJ1246" s="1"/>
  <c r="AI1250"/>
  <c r="AI1249" s="1"/>
  <c r="AI1248" s="1"/>
  <c r="AI1247" s="1"/>
  <c r="AI1246" s="1"/>
  <c r="AH1250"/>
  <c r="AH1249" s="1"/>
  <c r="AH1248" s="1"/>
  <c r="AH1247" s="1"/>
  <c r="AH1246" s="1"/>
  <c r="AG1250"/>
  <c r="AG1249" s="1"/>
  <c r="AG1248" s="1"/>
  <c r="AG1247" s="1"/>
  <c r="AG1246" s="1"/>
  <c r="AJ1242"/>
  <c r="AJ1241" s="1"/>
  <c r="AJ1240" s="1"/>
  <c r="AJ1239" s="1"/>
  <c r="AI1242"/>
  <c r="AI1241" s="1"/>
  <c r="AI1240" s="1"/>
  <c r="AI1239" s="1"/>
  <c r="AH1242"/>
  <c r="AH1241" s="1"/>
  <c r="AH1240" s="1"/>
  <c r="AH1239" s="1"/>
  <c r="AG1242"/>
  <c r="AG1241" s="1"/>
  <c r="AG1240" s="1"/>
  <c r="AG1239" s="1"/>
  <c r="AJ1237"/>
  <c r="AI1237"/>
  <c r="AH1237"/>
  <c r="AG1237"/>
  <c r="AJ1235"/>
  <c r="AI1235"/>
  <c r="AI1234" s="1"/>
  <c r="AH1235"/>
  <c r="AH1234" s="1"/>
  <c r="AG1235"/>
  <c r="AJ1232"/>
  <c r="AJ1231" s="1"/>
  <c r="AI1232"/>
  <c r="AI1231" s="1"/>
  <c r="AH1232"/>
  <c r="AH1231" s="1"/>
  <c r="AG1232"/>
  <c r="AG1231" s="1"/>
  <c r="AJ1229"/>
  <c r="AI1229"/>
  <c r="AH1229"/>
  <c r="AG1229"/>
  <c r="AJ1227"/>
  <c r="AI1227"/>
  <c r="AH1227"/>
  <c r="AH1226" s="1"/>
  <c r="AG1227"/>
  <c r="AG1226" s="1"/>
  <c r="AL1224"/>
  <c r="AL1223" s="1"/>
  <c r="AL1222" s="1"/>
  <c r="AK1224"/>
  <c r="AK1223" s="1"/>
  <c r="AK1222" s="1"/>
  <c r="AJ1224"/>
  <c r="AJ1223" s="1"/>
  <c r="AJ1222" s="1"/>
  <c r="AI1224"/>
  <c r="AI1223" s="1"/>
  <c r="AI1222" s="1"/>
  <c r="AH1224"/>
  <c r="AH1223" s="1"/>
  <c r="AH1222" s="1"/>
  <c r="AG1224"/>
  <c r="AG1223" s="1"/>
  <c r="AG1222" s="1"/>
  <c r="AJ1219"/>
  <c r="AI1219"/>
  <c r="AH1219"/>
  <c r="AG1219"/>
  <c r="AJ1218"/>
  <c r="AI1218"/>
  <c r="AH1218"/>
  <c r="AG1218"/>
  <c r="AJ1208"/>
  <c r="AI1208"/>
  <c r="AH1208"/>
  <c r="AG1208"/>
  <c r="AJ1206"/>
  <c r="AI1206"/>
  <c r="AI1205" s="1"/>
  <c r="AI1204" s="1"/>
  <c r="AI1203" s="1"/>
  <c r="AH1206"/>
  <c r="AH1205" s="1"/>
  <c r="AH1204" s="1"/>
  <c r="AH1203" s="1"/>
  <c r="AG1206"/>
  <c r="AG1205" s="1"/>
  <c r="AG1204" s="1"/>
  <c r="AG1203" s="1"/>
  <c r="AJ1205"/>
  <c r="AJ1204" s="1"/>
  <c r="AJ1203" s="1"/>
  <c r="AJ1201"/>
  <c r="AJ1200" s="1"/>
  <c r="AJ1199" s="1"/>
  <c r="AJ1198" s="1"/>
  <c r="AI1201"/>
  <c r="AI1200" s="1"/>
  <c r="AI1199" s="1"/>
  <c r="AI1198" s="1"/>
  <c r="AH1201"/>
  <c r="AH1200" s="1"/>
  <c r="AH1199" s="1"/>
  <c r="AH1198" s="1"/>
  <c r="AG1201"/>
  <c r="AG1200" s="1"/>
  <c r="AG1199" s="1"/>
  <c r="AG1198" s="1"/>
  <c r="AJ1196"/>
  <c r="AJ1195" s="1"/>
  <c r="AJ1194" s="1"/>
  <c r="AJ1193" s="1"/>
  <c r="AI1196"/>
  <c r="AI1195" s="1"/>
  <c r="AI1194" s="1"/>
  <c r="AI1193" s="1"/>
  <c r="AH1196"/>
  <c r="AH1195" s="1"/>
  <c r="AH1194" s="1"/>
  <c r="AH1193" s="1"/>
  <c r="AG1196"/>
  <c r="AG1195" s="1"/>
  <c r="AG1194" s="1"/>
  <c r="AG1193" s="1"/>
  <c r="AJ1191"/>
  <c r="AI1191"/>
  <c r="AI1190" s="1"/>
  <c r="AI1189" s="1"/>
  <c r="AI1188" s="1"/>
  <c r="AH1191"/>
  <c r="AH1190" s="1"/>
  <c r="AH1189" s="1"/>
  <c r="AH1188" s="1"/>
  <c r="AG1191"/>
  <c r="AG1190" s="1"/>
  <c r="AG1189" s="1"/>
  <c r="AG1188" s="1"/>
  <c r="AJ1190"/>
  <c r="AJ1189" s="1"/>
  <c r="AJ1188" s="1"/>
  <c r="AJ1184"/>
  <c r="AI1184"/>
  <c r="AI1183" s="1"/>
  <c r="AI1182" s="1"/>
  <c r="AI1181" s="1"/>
  <c r="AH1184"/>
  <c r="AH1183" s="1"/>
  <c r="AH1182" s="1"/>
  <c r="AH1181" s="1"/>
  <c r="AG1184"/>
  <c r="AG1183" s="1"/>
  <c r="AG1182" s="1"/>
  <c r="AG1181" s="1"/>
  <c r="AJ1183"/>
  <c r="AJ1182" s="1"/>
  <c r="AJ1181" s="1"/>
  <c r="AJ1179"/>
  <c r="AJ1178" s="1"/>
  <c r="AJ1177" s="1"/>
  <c r="AJ1176" s="1"/>
  <c r="AI1179"/>
  <c r="AI1178" s="1"/>
  <c r="AI1177" s="1"/>
  <c r="AI1176" s="1"/>
  <c r="AH1179"/>
  <c r="AH1178" s="1"/>
  <c r="AH1177" s="1"/>
  <c r="AH1176" s="1"/>
  <c r="AG1179"/>
  <c r="AG1178" s="1"/>
  <c r="AG1177" s="1"/>
  <c r="AG1176" s="1"/>
  <c r="AJ1174"/>
  <c r="AJ1173" s="1"/>
  <c r="AJ1172" s="1"/>
  <c r="AJ1171" s="1"/>
  <c r="AI1174"/>
  <c r="AI1173" s="1"/>
  <c r="AI1172" s="1"/>
  <c r="AI1171" s="1"/>
  <c r="AH1174"/>
  <c r="AH1173" s="1"/>
  <c r="AH1172" s="1"/>
  <c r="AH1171" s="1"/>
  <c r="AG1174"/>
  <c r="AG1173" s="1"/>
  <c r="AG1172" s="1"/>
  <c r="AG1171" s="1"/>
  <c r="AJ1169"/>
  <c r="AJ1168" s="1"/>
  <c r="AJ1167" s="1"/>
  <c r="AJ1166" s="1"/>
  <c r="AI1169"/>
  <c r="AI1168" s="1"/>
  <c r="AI1167" s="1"/>
  <c r="AI1166" s="1"/>
  <c r="AH1169"/>
  <c r="AH1168" s="1"/>
  <c r="AH1167" s="1"/>
  <c r="AH1166" s="1"/>
  <c r="AG1169"/>
  <c r="AG1168" s="1"/>
  <c r="AG1167" s="1"/>
  <c r="AG1166" s="1"/>
  <c r="AJ1162"/>
  <c r="AJ1161" s="1"/>
  <c r="AJ1160" s="1"/>
  <c r="AJ1159" s="1"/>
  <c r="AI1162"/>
  <c r="AI1161" s="1"/>
  <c r="AI1160" s="1"/>
  <c r="AI1159" s="1"/>
  <c r="AH1162"/>
  <c r="AH1161" s="1"/>
  <c r="AH1160" s="1"/>
  <c r="AH1159" s="1"/>
  <c r="AG1162"/>
  <c r="AG1161" s="1"/>
  <c r="AG1160" s="1"/>
  <c r="AG1159" s="1"/>
  <c r="AJ1157"/>
  <c r="AI1157"/>
  <c r="AI1156" s="1"/>
  <c r="AI1155" s="1"/>
  <c r="AI1154" s="1"/>
  <c r="AH1157"/>
  <c r="AH1156" s="1"/>
  <c r="AH1155" s="1"/>
  <c r="AH1154" s="1"/>
  <c r="AG1157"/>
  <c r="AG1156" s="1"/>
  <c r="AG1155" s="1"/>
  <c r="AG1154" s="1"/>
  <c r="AJ1156"/>
  <c r="AJ1155" s="1"/>
  <c r="AJ1154" s="1"/>
  <c r="AJ1152"/>
  <c r="AJ1151" s="1"/>
  <c r="AJ1150" s="1"/>
  <c r="AJ1149" s="1"/>
  <c r="AI1152"/>
  <c r="AI1151" s="1"/>
  <c r="AI1150" s="1"/>
  <c r="AI1149" s="1"/>
  <c r="AH1152"/>
  <c r="AH1151" s="1"/>
  <c r="AH1150" s="1"/>
  <c r="AH1149" s="1"/>
  <c r="AG1152"/>
  <c r="AG1151" s="1"/>
  <c r="AG1150" s="1"/>
  <c r="AG1149" s="1"/>
  <c r="AJ1147"/>
  <c r="AI1147"/>
  <c r="AI1146" s="1"/>
  <c r="AI1145" s="1"/>
  <c r="AI1144" s="1"/>
  <c r="AH1147"/>
  <c r="AH1146" s="1"/>
  <c r="AH1145" s="1"/>
  <c r="AH1144" s="1"/>
  <c r="AG1147"/>
  <c r="AG1146" s="1"/>
  <c r="AG1145" s="1"/>
  <c r="AG1144" s="1"/>
  <c r="AJ1146"/>
  <c r="AJ1145" s="1"/>
  <c r="AJ1144" s="1"/>
  <c r="AJ1130"/>
  <c r="AI1130"/>
  <c r="AI1129" s="1"/>
  <c r="AH1130"/>
  <c r="AH1129" s="1"/>
  <c r="AG1130"/>
  <c r="AG1129" s="1"/>
  <c r="AJ1129"/>
  <c r="AJ1127"/>
  <c r="AJ1126" s="1"/>
  <c r="AI1127"/>
  <c r="AI1126" s="1"/>
  <c r="AH1127"/>
  <c r="AH1126" s="1"/>
  <c r="AG1127"/>
  <c r="AG1126" s="1"/>
  <c r="AJ1124"/>
  <c r="AI1124"/>
  <c r="AI1123" s="1"/>
  <c r="AH1124"/>
  <c r="AH1123" s="1"/>
  <c r="AG1124"/>
  <c r="AG1123" s="1"/>
  <c r="AJ1123"/>
  <c r="AJ1121"/>
  <c r="AJ1120" s="1"/>
  <c r="AI1121"/>
  <c r="AI1120" s="1"/>
  <c r="AH1121"/>
  <c r="AH1120" s="1"/>
  <c r="AG1121"/>
  <c r="AG1120" s="1"/>
  <c r="AJ1118"/>
  <c r="AI1118"/>
  <c r="AI1117" s="1"/>
  <c r="AI1116" s="1"/>
  <c r="AH1118"/>
  <c r="AH1117" s="1"/>
  <c r="AH1116" s="1"/>
  <c r="AG1118"/>
  <c r="AG1117" s="1"/>
  <c r="AG1116" s="1"/>
  <c r="AJ1117"/>
  <c r="AJ1116" s="1"/>
  <c r="AJ1114"/>
  <c r="AI1114"/>
  <c r="AI1113" s="1"/>
  <c r="AI1112" s="1"/>
  <c r="AH1114"/>
  <c r="AH1113" s="1"/>
  <c r="AH1112" s="1"/>
  <c r="AG1114"/>
  <c r="AG1113" s="1"/>
  <c r="AG1112" s="1"/>
  <c r="AJ1113"/>
  <c r="AJ1112" s="1"/>
  <c r="AJ1107"/>
  <c r="AI1107"/>
  <c r="AI1106" s="1"/>
  <c r="AI1105" s="1"/>
  <c r="AI1104" s="1"/>
  <c r="AI1103" s="1"/>
  <c r="AH1107"/>
  <c r="AH1106" s="1"/>
  <c r="AH1105" s="1"/>
  <c r="AH1104" s="1"/>
  <c r="AH1103" s="1"/>
  <c r="AG1107"/>
  <c r="AG1106" s="1"/>
  <c r="AG1105" s="1"/>
  <c r="AG1104" s="1"/>
  <c r="AG1103" s="1"/>
  <c r="AJ1106"/>
  <c r="AJ1105" s="1"/>
  <c r="AJ1104" s="1"/>
  <c r="AJ1103" s="1"/>
  <c r="AJ1099"/>
  <c r="AI1099"/>
  <c r="AH1099"/>
  <c r="AG1099"/>
  <c r="AJ1097"/>
  <c r="AJ1096" s="1"/>
  <c r="AJ1095" s="1"/>
  <c r="AJ1094" s="1"/>
  <c r="AJ1093" s="1"/>
  <c r="AI1097"/>
  <c r="AI1096" s="1"/>
  <c r="AI1095" s="1"/>
  <c r="AI1094" s="1"/>
  <c r="AI1093" s="1"/>
  <c r="AH1097"/>
  <c r="AG1097"/>
  <c r="AJ1088"/>
  <c r="AJ1086" s="1"/>
  <c r="AI1088"/>
  <c r="AI1087" s="1"/>
  <c r="AH1088"/>
  <c r="AH1087" s="1"/>
  <c r="AG1088"/>
  <c r="AG1087" s="1"/>
  <c r="AJ1087"/>
  <c r="AI1086"/>
  <c r="AH1086"/>
  <c r="AJ1079"/>
  <c r="AJ1078" s="1"/>
  <c r="AJ1077" s="1"/>
  <c r="AJ1076" s="1"/>
  <c r="AJ1075" s="1"/>
  <c r="AI1079"/>
  <c r="AI1078" s="1"/>
  <c r="AI1077" s="1"/>
  <c r="AI1076" s="1"/>
  <c r="AI1075" s="1"/>
  <c r="AH1079"/>
  <c r="AH1078" s="1"/>
  <c r="AH1077" s="1"/>
  <c r="AH1076" s="1"/>
  <c r="AH1075" s="1"/>
  <c r="AG1079"/>
  <c r="AG1078" s="1"/>
  <c r="AG1077" s="1"/>
  <c r="AG1076" s="1"/>
  <c r="AG1075" s="1"/>
  <c r="AJ1067"/>
  <c r="AJ1066" s="1"/>
  <c r="AI1067"/>
  <c r="AI1066" s="1"/>
  <c r="AH1067"/>
  <c r="AH1066" s="1"/>
  <c r="AG1067"/>
  <c r="AG1066" s="1"/>
  <c r="AJ1065"/>
  <c r="AJ1064" s="1"/>
  <c r="AI1065"/>
  <c r="AI1064" s="1"/>
  <c r="AJ1062"/>
  <c r="AI1062"/>
  <c r="AI1061" s="1"/>
  <c r="AH1062"/>
  <c r="AH1061" s="1"/>
  <c r="AG1062"/>
  <c r="AG1061" s="1"/>
  <c r="AJ1061"/>
  <c r="AJ1059"/>
  <c r="AJ1058" s="1"/>
  <c r="AI1059"/>
  <c r="AI1058" s="1"/>
  <c r="AH1059"/>
  <c r="AH1058" s="1"/>
  <c r="AG1059"/>
  <c r="AG1058" s="1"/>
  <c r="AJ1055"/>
  <c r="AJ1054" s="1"/>
  <c r="AJ1053" s="1"/>
  <c r="AI1055"/>
  <c r="AI1054" s="1"/>
  <c r="AI1053" s="1"/>
  <c r="AH1055"/>
  <c r="AH1054" s="1"/>
  <c r="AH1053" s="1"/>
  <c r="AG1055"/>
  <c r="AG1054" s="1"/>
  <c r="AG1053" s="1"/>
  <c r="AJ1048"/>
  <c r="AJ1047" s="1"/>
  <c r="AJ1046" s="1"/>
  <c r="AJ1045" s="1"/>
  <c r="AI1048"/>
  <c r="AI1047" s="1"/>
  <c r="AI1046" s="1"/>
  <c r="AI1045" s="1"/>
  <c r="AH1048"/>
  <c r="AH1047" s="1"/>
  <c r="AH1046" s="1"/>
  <c r="AH1045" s="1"/>
  <c r="AG1048"/>
  <c r="AG1047" s="1"/>
  <c r="AG1046" s="1"/>
  <c r="AG1045" s="1"/>
  <c r="AJ1039"/>
  <c r="AI1039"/>
  <c r="AI1038" s="1"/>
  <c r="AI1037" s="1"/>
  <c r="AI1036" s="1"/>
  <c r="AH1039"/>
  <c r="AH1038" s="1"/>
  <c r="AH1037" s="1"/>
  <c r="AH1036" s="1"/>
  <c r="AG1039"/>
  <c r="AG1038" s="1"/>
  <c r="AG1037" s="1"/>
  <c r="AG1036" s="1"/>
  <c r="AJ1038"/>
  <c r="AJ1037" s="1"/>
  <c r="AJ1036" s="1"/>
  <c r="AJ1023"/>
  <c r="AJ1022" s="1"/>
  <c r="AI1023"/>
  <c r="AI1022" s="1"/>
  <c r="AH1023"/>
  <c r="AH1022" s="1"/>
  <c r="AG1023"/>
  <c r="AG1022" s="1"/>
  <c r="AJ1020"/>
  <c r="AI1020"/>
  <c r="AI1019" s="1"/>
  <c r="AH1020"/>
  <c r="AH1019" s="1"/>
  <c r="AG1020"/>
  <c r="AG1019" s="1"/>
  <c r="AJ1019"/>
  <c r="AJ1017"/>
  <c r="AJ1016" s="1"/>
  <c r="AJ1015" s="1"/>
  <c r="AI1017"/>
  <c r="AI1016" s="1"/>
  <c r="AI1015" s="1"/>
  <c r="AH1017"/>
  <c r="AH1016" s="1"/>
  <c r="AH1015" s="1"/>
  <c r="AG1017"/>
  <c r="AG1016" s="1"/>
  <c r="AG1015" s="1"/>
  <c r="AJ1013"/>
  <c r="AI1013"/>
  <c r="AH1013"/>
  <c r="AG1013"/>
  <c r="AL1011"/>
  <c r="AK1011"/>
  <c r="AJ1011"/>
  <c r="AI1011"/>
  <c r="AH1011"/>
  <c r="AG1011"/>
  <c r="AJ1007"/>
  <c r="AI1007"/>
  <c r="AI1006" s="1"/>
  <c r="AI1005" s="1"/>
  <c r="AH1007"/>
  <c r="AH1006" s="1"/>
  <c r="AH1005" s="1"/>
  <c r="AG1007"/>
  <c r="AG1006" s="1"/>
  <c r="AG1005" s="1"/>
  <c r="AJ1006"/>
  <c r="AJ1005" s="1"/>
  <c r="AJ998"/>
  <c r="AJ997" s="1"/>
  <c r="AI998"/>
  <c r="AI997" s="1"/>
  <c r="AH998"/>
  <c r="AH997" s="1"/>
  <c r="AG998"/>
  <c r="AG997" s="1"/>
  <c r="AJ995"/>
  <c r="AI995"/>
  <c r="AI994" s="1"/>
  <c r="AH995"/>
  <c r="AH994" s="1"/>
  <c r="AG995"/>
  <c r="AG994" s="1"/>
  <c r="AJ994"/>
  <c r="AJ988"/>
  <c r="AI988"/>
  <c r="AI987" s="1"/>
  <c r="AI986" s="1"/>
  <c r="AI985" s="1"/>
  <c r="AI984" s="1"/>
  <c r="AH988"/>
  <c r="AH987" s="1"/>
  <c r="AH986" s="1"/>
  <c r="AH985" s="1"/>
  <c r="AH984" s="1"/>
  <c r="AG988"/>
  <c r="AG987" s="1"/>
  <c r="AG986" s="1"/>
  <c r="AG985" s="1"/>
  <c r="AG984" s="1"/>
  <c r="AJ987"/>
  <c r="AJ986" s="1"/>
  <c r="AJ985" s="1"/>
  <c r="AJ984" s="1"/>
  <c r="AJ981"/>
  <c r="AI981"/>
  <c r="AI980" s="1"/>
  <c r="AH981"/>
  <c r="AH980" s="1"/>
  <c r="AG981"/>
  <c r="AG980" s="1"/>
  <c r="AJ980"/>
  <c r="AJ978"/>
  <c r="AJ977" s="1"/>
  <c r="AI978"/>
  <c r="AI977" s="1"/>
  <c r="AH978"/>
  <c r="AH977" s="1"/>
  <c r="AG978"/>
  <c r="AG977" s="1"/>
  <c r="AJ975"/>
  <c r="AI975"/>
  <c r="AI974" s="1"/>
  <c r="AH975"/>
  <c r="AH974" s="1"/>
  <c r="AG975"/>
  <c r="AG974" s="1"/>
  <c r="AJ974"/>
  <c r="AJ972"/>
  <c r="AJ971" s="1"/>
  <c r="AI972"/>
  <c r="AI971" s="1"/>
  <c r="AH972"/>
  <c r="AH971" s="1"/>
  <c r="AG972"/>
  <c r="AG971" s="1"/>
  <c r="AJ969"/>
  <c r="AI969"/>
  <c r="AI968" s="1"/>
  <c r="AH969"/>
  <c r="AH968" s="1"/>
  <c r="AG969"/>
  <c r="AG968" s="1"/>
  <c r="AJ968"/>
  <c r="AJ966"/>
  <c r="AJ965" s="1"/>
  <c r="AI966"/>
  <c r="AI965" s="1"/>
  <c r="AH966"/>
  <c r="AH965" s="1"/>
  <c r="AG966"/>
  <c r="AG965" s="1"/>
  <c r="AJ963"/>
  <c r="AI963"/>
  <c r="AI962" s="1"/>
  <c r="AH963"/>
  <c r="AH962" s="1"/>
  <c r="AG963"/>
  <c r="AG962" s="1"/>
  <c r="AJ962"/>
  <c r="AJ954"/>
  <c r="AJ953" s="1"/>
  <c r="AI954"/>
  <c r="AI953" s="1"/>
  <c r="AH954"/>
  <c r="AH953" s="1"/>
  <c r="AG954"/>
  <c r="AG953" s="1"/>
  <c r="AJ951"/>
  <c r="AI951"/>
  <c r="AI950" s="1"/>
  <c r="AH951"/>
  <c r="AH950" s="1"/>
  <c r="AG951"/>
  <c r="AG950" s="1"/>
  <c r="AJ950"/>
  <c r="AJ948"/>
  <c r="AJ947" s="1"/>
  <c r="AI948"/>
  <c r="AI947" s="1"/>
  <c r="AH948"/>
  <c r="AH947" s="1"/>
  <c r="AG948"/>
  <c r="AG947" s="1"/>
  <c r="AJ945"/>
  <c r="AI945"/>
  <c r="AI944" s="1"/>
  <c r="AH945"/>
  <c r="AH944" s="1"/>
  <c r="AG945"/>
  <c r="AG944" s="1"/>
  <c r="AJ944"/>
  <c r="AJ942"/>
  <c r="AI942"/>
  <c r="AH942"/>
  <c r="AH941" s="1"/>
  <c r="AH940" s="1"/>
  <c r="AG942"/>
  <c r="AG941" s="1"/>
  <c r="AG940" s="1"/>
  <c r="AJ941"/>
  <c r="AJ940" s="1"/>
  <c r="AI941"/>
  <c r="AI940" s="1"/>
  <c r="AJ935"/>
  <c r="AI935"/>
  <c r="AH935"/>
  <c r="AH934" s="1"/>
  <c r="AG935"/>
  <c r="AG934" s="1"/>
  <c r="AJ934"/>
  <c r="AI934"/>
  <c r="AJ932"/>
  <c r="AJ931" s="1"/>
  <c r="AJ930" s="1"/>
  <c r="AI932"/>
  <c r="AI931" s="1"/>
  <c r="AI930" s="1"/>
  <c r="AH932"/>
  <c r="AH931" s="1"/>
  <c r="AH930" s="1"/>
  <c r="AG932"/>
  <c r="AG931" s="1"/>
  <c r="AG930" s="1"/>
  <c r="AJ925"/>
  <c r="AJ924" s="1"/>
  <c r="AJ923" s="1"/>
  <c r="AJ922" s="1"/>
  <c r="AJ921" s="1"/>
  <c r="AI925"/>
  <c r="AI924" s="1"/>
  <c r="AI923" s="1"/>
  <c r="AI922" s="1"/>
  <c r="AI921" s="1"/>
  <c r="AH925"/>
  <c r="AH924" s="1"/>
  <c r="AH923" s="1"/>
  <c r="AH922" s="1"/>
  <c r="AH921" s="1"/>
  <c r="AG925"/>
  <c r="AG924" s="1"/>
  <c r="AG923" s="1"/>
  <c r="AG922" s="1"/>
  <c r="AG921" s="1"/>
  <c r="AJ918"/>
  <c r="AJ917" s="1"/>
  <c r="AI918"/>
  <c r="AI917" s="1"/>
  <c r="AH918"/>
  <c r="AH917" s="1"/>
  <c r="AG918"/>
  <c r="AG917" s="1"/>
  <c r="AJ915"/>
  <c r="AI915"/>
  <c r="AH915"/>
  <c r="AH914" s="1"/>
  <c r="AG915"/>
  <c r="AG914" s="1"/>
  <c r="AJ914"/>
  <c r="AI914"/>
  <c r="AJ912"/>
  <c r="AJ911" s="1"/>
  <c r="AI912"/>
  <c r="AI911" s="1"/>
  <c r="AH912"/>
  <c r="AH911" s="1"/>
  <c r="AG912"/>
  <c r="AG911" s="1"/>
  <c r="AJ909"/>
  <c r="AI909"/>
  <c r="AH909"/>
  <c r="AH908" s="1"/>
  <c r="AG909"/>
  <c r="AG908" s="1"/>
  <c r="AJ908"/>
  <c r="AI908"/>
  <c r="AJ906"/>
  <c r="AJ905" s="1"/>
  <c r="AI906"/>
  <c r="AI905" s="1"/>
  <c r="AI904" s="1"/>
  <c r="AH906"/>
  <c r="AH905" s="1"/>
  <c r="AH904" s="1"/>
  <c r="AG906"/>
  <c r="AG905" s="1"/>
  <c r="AG904" s="1"/>
  <c r="AJ904"/>
  <c r="AJ894"/>
  <c r="AJ893" s="1"/>
  <c r="AI894"/>
  <c r="AI893" s="1"/>
  <c r="AH894"/>
  <c r="AH893" s="1"/>
  <c r="AG894"/>
  <c r="AG893" s="1"/>
  <c r="AJ891"/>
  <c r="AI891"/>
  <c r="AH891"/>
  <c r="AH890" s="1"/>
  <c r="AG891"/>
  <c r="AG890" s="1"/>
  <c r="AJ890"/>
  <c r="AI890"/>
  <c r="AJ888"/>
  <c r="AJ887" s="1"/>
  <c r="AI888"/>
  <c r="AI887" s="1"/>
  <c r="AH888"/>
  <c r="AH887" s="1"/>
  <c r="AG888"/>
  <c r="AG887" s="1"/>
  <c r="AJ885"/>
  <c r="AI885"/>
  <c r="AH885"/>
  <c r="AH884" s="1"/>
  <c r="AG885"/>
  <c r="AG884" s="1"/>
  <c r="AG883" s="1"/>
  <c r="AJ884"/>
  <c r="AJ883" s="1"/>
  <c r="AI884"/>
  <c r="AI883" s="1"/>
  <c r="AH883"/>
  <c r="AJ869"/>
  <c r="AI869"/>
  <c r="AH869"/>
  <c r="AH868" s="1"/>
  <c r="AH867" s="1"/>
  <c r="AH866" s="1"/>
  <c r="AG869"/>
  <c r="AG868" s="1"/>
  <c r="AG867" s="1"/>
  <c r="AG866" s="1"/>
  <c r="AJ868"/>
  <c r="AJ867" s="1"/>
  <c r="AJ866" s="1"/>
  <c r="AI868"/>
  <c r="AI867" s="1"/>
  <c r="AI866" s="1"/>
  <c r="AJ864"/>
  <c r="AJ863" s="1"/>
  <c r="AI864"/>
  <c r="AI863" s="1"/>
  <c r="AH864"/>
  <c r="AH863" s="1"/>
  <c r="AG864"/>
  <c r="AG863" s="1"/>
  <c r="AJ861"/>
  <c r="AJ860" s="1"/>
  <c r="AI861"/>
  <c r="AI860" s="1"/>
  <c r="AH861"/>
  <c r="AH860" s="1"/>
  <c r="AG861"/>
  <c r="AG860" s="1"/>
  <c r="AJ857"/>
  <c r="AI857"/>
  <c r="AI856" s="1"/>
  <c r="AI855" s="1"/>
  <c r="AH857"/>
  <c r="AH856" s="1"/>
  <c r="AH855" s="1"/>
  <c r="AG857"/>
  <c r="AG856" s="1"/>
  <c r="AG855" s="1"/>
  <c r="AJ856"/>
  <c r="AJ855" s="1"/>
  <c r="AJ850"/>
  <c r="AI850"/>
  <c r="AI849" s="1"/>
  <c r="AI848" s="1"/>
  <c r="AI847" s="1"/>
  <c r="AI846" s="1"/>
  <c r="AH850"/>
  <c r="AH849" s="1"/>
  <c r="AH848" s="1"/>
  <c r="AH847" s="1"/>
  <c r="AH846" s="1"/>
  <c r="AG850"/>
  <c r="AG849" s="1"/>
  <c r="AG848" s="1"/>
  <c r="AG847" s="1"/>
  <c r="AG846" s="1"/>
  <c r="AJ849"/>
  <c r="AJ848" s="1"/>
  <c r="AJ847" s="1"/>
  <c r="AJ846" s="1"/>
  <c r="AJ841"/>
  <c r="AJ840" s="1"/>
  <c r="AI841"/>
  <c r="AI840" s="1"/>
  <c r="AI839" s="1"/>
  <c r="AH841"/>
  <c r="AH840" s="1"/>
  <c r="AH839" s="1"/>
  <c r="AG841"/>
  <c r="AG840" s="1"/>
  <c r="AG839" s="1"/>
  <c r="AJ839"/>
  <c r="AJ837"/>
  <c r="AJ836" s="1"/>
  <c r="AI837"/>
  <c r="AI836" s="1"/>
  <c r="AH837"/>
  <c r="AH836" s="1"/>
  <c r="AG837"/>
  <c r="AG836" s="1"/>
  <c r="AJ834"/>
  <c r="AI834"/>
  <c r="AI833" s="1"/>
  <c r="AH834"/>
  <c r="AH833" s="1"/>
  <c r="AG834"/>
  <c r="AG833" s="1"/>
  <c r="AJ833"/>
  <c r="AJ827"/>
  <c r="AJ826" s="1"/>
  <c r="AI827"/>
  <c r="AI826" s="1"/>
  <c r="AH827"/>
  <c r="AH826" s="1"/>
  <c r="AG827"/>
  <c r="AG826" s="1"/>
  <c r="AJ824"/>
  <c r="AJ823" s="1"/>
  <c r="AI824"/>
  <c r="AI823" s="1"/>
  <c r="AH824"/>
  <c r="AH823" s="1"/>
  <c r="AG824"/>
  <c r="AG823" s="1"/>
  <c r="AJ821"/>
  <c r="AJ820" s="1"/>
  <c r="AI821"/>
  <c r="AI820" s="1"/>
  <c r="AH821"/>
  <c r="AH820" s="1"/>
  <c r="AG821"/>
  <c r="AG820" s="1"/>
  <c r="AJ818"/>
  <c r="AI818"/>
  <c r="AI817" s="1"/>
  <c r="AH818"/>
  <c r="AH817" s="1"/>
  <c r="AG818"/>
  <c r="AG817" s="1"/>
  <c r="AJ817"/>
  <c r="AJ815"/>
  <c r="AI815"/>
  <c r="AH815"/>
  <c r="AG815"/>
  <c r="AJ811"/>
  <c r="AI811"/>
  <c r="AH811"/>
  <c r="AG811"/>
  <c r="AJ809"/>
  <c r="AI809"/>
  <c r="AI808" s="1"/>
  <c r="AI807" s="1"/>
  <c r="AH809"/>
  <c r="AH808" s="1"/>
  <c r="AH807" s="1"/>
  <c r="AG809"/>
  <c r="AG808" s="1"/>
  <c r="AG807" s="1"/>
  <c r="AJ805"/>
  <c r="AJ804" s="1"/>
  <c r="AJ803" s="1"/>
  <c r="AI805"/>
  <c r="AI804" s="1"/>
  <c r="AI803" s="1"/>
  <c r="AH805"/>
  <c r="AH804" s="1"/>
  <c r="AH803" s="1"/>
  <c r="AG805"/>
  <c r="AG804" s="1"/>
  <c r="AG803" s="1"/>
  <c r="AJ801"/>
  <c r="AJ800" s="1"/>
  <c r="AJ799" s="1"/>
  <c r="AI801"/>
  <c r="AI800" s="1"/>
  <c r="AI799" s="1"/>
  <c r="AH801"/>
  <c r="AH800" s="1"/>
  <c r="AH799" s="1"/>
  <c r="AG801"/>
  <c r="AG800" s="1"/>
  <c r="AG799" s="1"/>
  <c r="AJ783"/>
  <c r="AJ782" s="1"/>
  <c r="AJ781" s="1"/>
  <c r="AI783"/>
  <c r="AI782" s="1"/>
  <c r="AI781" s="1"/>
  <c r="AH783"/>
  <c r="AH782" s="1"/>
  <c r="AH781" s="1"/>
  <c r="AG783"/>
  <c r="AG782" s="1"/>
  <c r="AG781" s="1"/>
  <c r="AJ779"/>
  <c r="AJ778" s="1"/>
  <c r="AJ777" s="1"/>
  <c r="AI779"/>
  <c r="AI778" s="1"/>
  <c r="AI777" s="1"/>
  <c r="AH779"/>
  <c r="AH778" s="1"/>
  <c r="AH777" s="1"/>
  <c r="AG779"/>
  <c r="AG778" s="1"/>
  <c r="AG777" s="1"/>
  <c r="AJ756"/>
  <c r="AJ755" s="1"/>
  <c r="AJ754" s="1"/>
  <c r="AI756"/>
  <c r="AI755" s="1"/>
  <c r="AI754" s="1"/>
  <c r="AH756"/>
  <c r="AH755" s="1"/>
  <c r="AH754" s="1"/>
  <c r="AG756"/>
  <c r="AG755" s="1"/>
  <c r="AG754" s="1"/>
  <c r="AJ752"/>
  <c r="AJ751" s="1"/>
  <c r="AI752"/>
  <c r="AI751" s="1"/>
  <c r="AH752"/>
  <c r="AH751" s="1"/>
  <c r="AG752"/>
  <c r="AG751" s="1"/>
  <c r="AJ749"/>
  <c r="AI749"/>
  <c r="AI748" s="1"/>
  <c r="AH749"/>
  <c r="AH748" s="1"/>
  <c r="AG749"/>
  <c r="AG748" s="1"/>
  <c r="AG747" s="1"/>
  <c r="AJ748"/>
  <c r="AJ747" s="1"/>
  <c r="AJ745"/>
  <c r="AI745"/>
  <c r="AI744" s="1"/>
  <c r="AI743" s="1"/>
  <c r="AH745"/>
  <c r="AH744" s="1"/>
  <c r="AH743" s="1"/>
  <c r="AG745"/>
  <c r="AG744" s="1"/>
  <c r="AG743" s="1"/>
  <c r="AJ744"/>
  <c r="AJ743" s="1"/>
  <c r="AJ741"/>
  <c r="AI741"/>
  <c r="AI740" s="1"/>
  <c r="AI739" s="1"/>
  <c r="AH741"/>
  <c r="AH740" s="1"/>
  <c r="AH739" s="1"/>
  <c r="AG741"/>
  <c r="AG740" s="1"/>
  <c r="AG739" s="1"/>
  <c r="AJ740"/>
  <c r="AJ739" s="1"/>
  <c r="AJ731"/>
  <c r="AI731"/>
  <c r="AI730" s="1"/>
  <c r="AH731"/>
  <c r="AH730" s="1"/>
  <c r="AG731"/>
  <c r="AG730" s="1"/>
  <c r="AJ730"/>
  <c r="AJ728"/>
  <c r="AJ727" s="1"/>
  <c r="AJ726" s="1"/>
  <c r="AI728"/>
  <c r="AI727" s="1"/>
  <c r="AI726" s="1"/>
  <c r="AH728"/>
  <c r="AH727" s="1"/>
  <c r="AH726" s="1"/>
  <c r="AG728"/>
  <c r="AG727" s="1"/>
  <c r="AG726" s="1"/>
  <c r="AJ723"/>
  <c r="AI723"/>
  <c r="AI722" s="1"/>
  <c r="AH723"/>
  <c r="AH722" s="1"/>
  <c r="AG723"/>
  <c r="AG722" s="1"/>
  <c r="AJ722"/>
  <c r="AJ720"/>
  <c r="AJ719" s="1"/>
  <c r="AI720"/>
  <c r="AI719" s="1"/>
  <c r="AH720"/>
  <c r="AH719" s="1"/>
  <c r="AG720"/>
  <c r="AG719" s="1"/>
  <c r="AJ717"/>
  <c r="AI717"/>
  <c r="AI716" s="1"/>
  <c r="AH717"/>
  <c r="AH716" s="1"/>
  <c r="AG717"/>
  <c r="AG716" s="1"/>
  <c r="AJ716"/>
  <c r="AJ713"/>
  <c r="AI713"/>
  <c r="AI712" s="1"/>
  <c r="AH713"/>
  <c r="AH712" s="1"/>
  <c r="AG713"/>
  <c r="AG712" s="1"/>
  <c r="AJ712"/>
  <c r="AJ710"/>
  <c r="AJ709" s="1"/>
  <c r="AI710"/>
  <c r="AI709" s="1"/>
  <c r="AH710"/>
  <c r="AH709" s="1"/>
  <c r="AG710"/>
  <c r="AG709" s="1"/>
  <c r="AJ706"/>
  <c r="AJ705" s="1"/>
  <c r="AJ704" s="1"/>
  <c r="AI706"/>
  <c r="AI705" s="1"/>
  <c r="AI704" s="1"/>
  <c r="AH706"/>
  <c r="AH705" s="1"/>
  <c r="AH704" s="1"/>
  <c r="AG706"/>
  <c r="AG705" s="1"/>
  <c r="AG704" s="1"/>
  <c r="AJ702"/>
  <c r="AJ701" s="1"/>
  <c r="AJ700" s="1"/>
  <c r="AI702"/>
  <c r="AI701" s="1"/>
  <c r="AI700" s="1"/>
  <c r="AH702"/>
  <c r="AH701" s="1"/>
  <c r="AH700" s="1"/>
  <c r="AG702"/>
  <c r="AG701" s="1"/>
  <c r="AG700" s="1"/>
  <c r="AJ698"/>
  <c r="AJ697" s="1"/>
  <c r="AJ696" s="1"/>
  <c r="AI698"/>
  <c r="AI697" s="1"/>
  <c r="AI696" s="1"/>
  <c r="AH698"/>
  <c r="AH697" s="1"/>
  <c r="AH696" s="1"/>
  <c r="AG698"/>
  <c r="AG697" s="1"/>
  <c r="AG696" s="1"/>
  <c r="AJ691"/>
  <c r="AJ690" s="1"/>
  <c r="AJ689" s="1"/>
  <c r="AJ688" s="1"/>
  <c r="AI691"/>
  <c r="AI690" s="1"/>
  <c r="AI689" s="1"/>
  <c r="AI688" s="1"/>
  <c r="AH691"/>
  <c r="AH690" s="1"/>
  <c r="AH689" s="1"/>
  <c r="AH688" s="1"/>
  <c r="AG691"/>
  <c r="AG690" s="1"/>
  <c r="AG689" s="1"/>
  <c r="AG688" s="1"/>
  <c r="AJ681"/>
  <c r="AI681"/>
  <c r="AH681"/>
  <c r="AH680" s="1"/>
  <c r="AG681"/>
  <c r="AG680" s="1"/>
  <c r="AJ680"/>
  <c r="AI680"/>
  <c r="AJ677"/>
  <c r="AI677"/>
  <c r="AH677"/>
  <c r="AH676" s="1"/>
  <c r="AG677"/>
  <c r="AG676" s="1"/>
  <c r="AJ676"/>
  <c r="AI676"/>
  <c r="AJ673"/>
  <c r="AI673"/>
  <c r="AH673"/>
  <c r="AH672" s="1"/>
  <c r="AH671" s="1"/>
  <c r="AG673"/>
  <c r="AG672" s="1"/>
  <c r="AG671" s="1"/>
  <c r="AJ672"/>
  <c r="AJ671" s="1"/>
  <c r="AI672"/>
  <c r="AI671" s="1"/>
  <c r="AJ668"/>
  <c r="AJ667" s="1"/>
  <c r="AJ666" s="1"/>
  <c r="AI668"/>
  <c r="AI667" s="1"/>
  <c r="AI666" s="1"/>
  <c r="AH668"/>
  <c r="AH667" s="1"/>
  <c r="AH666" s="1"/>
  <c r="AG668"/>
  <c r="AG667" s="1"/>
  <c r="AG666" s="1"/>
  <c r="AJ663"/>
  <c r="AI663"/>
  <c r="AH663"/>
  <c r="AH662" s="1"/>
  <c r="AH661" s="1"/>
  <c r="AG663"/>
  <c r="AG662" s="1"/>
  <c r="AG661" s="1"/>
  <c r="AJ662"/>
  <c r="AJ661" s="1"/>
  <c r="AI662"/>
  <c r="AI661" s="1"/>
  <c r="AJ654"/>
  <c r="AJ653" s="1"/>
  <c r="AJ652" s="1"/>
  <c r="AJ651" s="1"/>
  <c r="AJ650" s="1"/>
  <c r="AI654"/>
  <c r="AI653" s="1"/>
  <c r="AI652" s="1"/>
  <c r="AI651" s="1"/>
  <c r="AI650" s="1"/>
  <c r="AH654"/>
  <c r="AH653" s="1"/>
  <c r="AH652" s="1"/>
  <c r="AH651" s="1"/>
  <c r="AH650" s="1"/>
  <c r="AG654"/>
  <c r="AG653" s="1"/>
  <c r="AG652" s="1"/>
  <c r="AG651" s="1"/>
  <c r="AG650" s="1"/>
  <c r="AJ647"/>
  <c r="AJ646" s="1"/>
  <c r="AJ645" s="1"/>
  <c r="AJ644" s="1"/>
  <c r="AI647"/>
  <c r="AI646" s="1"/>
  <c r="AI645" s="1"/>
  <c r="AI644" s="1"/>
  <c r="AH647"/>
  <c r="AH646" s="1"/>
  <c r="AH645" s="1"/>
  <c r="AH644" s="1"/>
  <c r="AG647"/>
  <c r="AG646" s="1"/>
  <c r="AG645" s="1"/>
  <c r="AG644" s="1"/>
  <c r="AJ641"/>
  <c r="AJ640" s="1"/>
  <c r="AI641"/>
  <c r="AI640" s="1"/>
  <c r="AH641"/>
  <c r="AH640" s="1"/>
  <c r="AG641"/>
  <c r="AG640" s="1"/>
  <c r="AL638"/>
  <c r="AL637" s="1"/>
  <c r="AK638"/>
  <c r="AK637" s="1"/>
  <c r="AJ638"/>
  <c r="AJ637" s="1"/>
  <c r="AI638"/>
  <c r="AI637" s="1"/>
  <c r="AH638"/>
  <c r="AH637" s="1"/>
  <c r="AG638"/>
  <c r="AG637" s="1"/>
  <c r="AL635"/>
  <c r="AL634" s="1"/>
  <c r="AK635"/>
  <c r="AK634" s="1"/>
  <c r="AJ635"/>
  <c r="AJ634" s="1"/>
  <c r="AI635"/>
  <c r="AI634" s="1"/>
  <c r="AH635"/>
  <c r="AH634" s="1"/>
  <c r="AG635"/>
  <c r="AG634" s="1"/>
  <c r="AJ624"/>
  <c r="AI624"/>
  <c r="AH624"/>
  <c r="AH623" s="1"/>
  <c r="AG624"/>
  <c r="AG623" s="1"/>
  <c r="AJ623"/>
  <c r="AI623"/>
  <c r="AJ620"/>
  <c r="AI620"/>
  <c r="AH620"/>
  <c r="AH619" s="1"/>
  <c r="AG620"/>
  <c r="AG619" s="1"/>
  <c r="AJ619"/>
  <c r="AI619"/>
  <c r="AJ616"/>
  <c r="AI616"/>
  <c r="AI615" s="1"/>
  <c r="AI614" s="1"/>
  <c r="AH616"/>
  <c r="AH615" s="1"/>
  <c r="AH614" s="1"/>
  <c r="AG616"/>
  <c r="AG615" s="1"/>
  <c r="AG614" s="1"/>
  <c r="AJ615"/>
  <c r="AJ614" s="1"/>
  <c r="AJ608"/>
  <c r="AI608"/>
  <c r="AH608"/>
  <c r="AH607" s="1"/>
  <c r="AG608"/>
  <c r="AG607" s="1"/>
  <c r="AJ607"/>
  <c r="AI607"/>
  <c r="AJ600"/>
  <c r="AI600"/>
  <c r="AH600"/>
  <c r="AH599" s="1"/>
  <c r="AG600"/>
  <c r="AG599" s="1"/>
  <c r="AJ599"/>
  <c r="AI599"/>
  <c r="AJ596"/>
  <c r="AI596"/>
  <c r="AH596"/>
  <c r="AH595" s="1"/>
  <c r="AG596"/>
  <c r="AG595" s="1"/>
  <c r="AJ595"/>
  <c r="AI595"/>
  <c r="AJ593"/>
  <c r="AJ592" s="1"/>
  <c r="AI593"/>
  <c r="AI592" s="1"/>
  <c r="AH593"/>
  <c r="AH592" s="1"/>
  <c r="AG593"/>
  <c r="AG592" s="1"/>
  <c r="AJ589"/>
  <c r="AJ588" s="1"/>
  <c r="AI589"/>
  <c r="AI588" s="1"/>
  <c r="AH589"/>
  <c r="AH588" s="1"/>
  <c r="AG589"/>
  <c r="AG588" s="1"/>
  <c r="AJ586"/>
  <c r="AI586"/>
  <c r="AH586"/>
  <c r="AH585" s="1"/>
  <c r="AG586"/>
  <c r="AG585" s="1"/>
  <c r="AJ585"/>
  <c r="AI585"/>
  <c r="AJ581"/>
  <c r="AJ580" s="1"/>
  <c r="AI581"/>
  <c r="AI580" s="1"/>
  <c r="AH581"/>
  <c r="AH580" s="1"/>
  <c r="AG581"/>
  <c r="AG580" s="1"/>
  <c r="AJ577"/>
  <c r="AJ576" s="1"/>
  <c r="AI577"/>
  <c r="AI576" s="1"/>
  <c r="AH577"/>
  <c r="AG577"/>
  <c r="AG576" s="1"/>
  <c r="AH576"/>
  <c r="AJ574"/>
  <c r="AI574"/>
  <c r="AH574"/>
  <c r="AH573" s="1"/>
  <c r="AG574"/>
  <c r="AG573" s="1"/>
  <c r="AJ573"/>
  <c r="AI573"/>
  <c r="AJ570"/>
  <c r="AI570"/>
  <c r="AH570"/>
  <c r="AH569" s="1"/>
  <c r="AG570"/>
  <c r="AG569" s="1"/>
  <c r="AJ569"/>
  <c r="AI569"/>
  <c r="AJ567"/>
  <c r="AJ566" s="1"/>
  <c r="AI567"/>
  <c r="AI566" s="1"/>
  <c r="AH567"/>
  <c r="AH566" s="1"/>
  <c r="AG567"/>
  <c r="AG566" s="1"/>
  <c r="AJ555"/>
  <c r="AJ554" s="1"/>
  <c r="AI555"/>
  <c r="AI554" s="1"/>
  <c r="AH555"/>
  <c r="AH554" s="1"/>
  <c r="AG555"/>
  <c r="AG554" s="1"/>
  <c r="AJ552"/>
  <c r="AI552"/>
  <c r="AH552"/>
  <c r="AH551" s="1"/>
  <c r="AH550" s="1"/>
  <c r="AG552"/>
  <c r="AG551" s="1"/>
  <c r="AG550" s="1"/>
  <c r="AJ551"/>
  <c r="AJ550" s="1"/>
  <c r="AI551"/>
  <c r="AI550" s="1"/>
  <c r="AL548"/>
  <c r="AL547" s="1"/>
  <c r="AL546" s="1"/>
  <c r="AK548"/>
  <c r="AK547" s="1"/>
  <c r="AK546" s="1"/>
  <c r="AJ548"/>
  <c r="AJ547" s="1"/>
  <c r="AJ546" s="1"/>
  <c r="AJ545" s="1"/>
  <c r="AJ544" s="1"/>
  <c r="AI548"/>
  <c r="AI547" s="1"/>
  <c r="AI546" s="1"/>
  <c r="AH548"/>
  <c r="AH547" s="1"/>
  <c r="AH546" s="1"/>
  <c r="AG548"/>
  <c r="AG547" s="1"/>
  <c r="AG546" s="1"/>
  <c r="AJ541"/>
  <c r="AJ540" s="1"/>
  <c r="AJ539" s="1"/>
  <c r="AJ538" s="1"/>
  <c r="AI541"/>
  <c r="AI540" s="1"/>
  <c r="AI539" s="1"/>
  <c r="AI538" s="1"/>
  <c r="AH541"/>
  <c r="AH540" s="1"/>
  <c r="AH539" s="1"/>
  <c r="AH538" s="1"/>
  <c r="AG541"/>
  <c r="AG540" s="1"/>
  <c r="AG539" s="1"/>
  <c r="AG538" s="1"/>
  <c r="AJ531"/>
  <c r="AI531"/>
  <c r="AH531"/>
  <c r="AH530" s="1"/>
  <c r="AG531"/>
  <c r="AG530" s="1"/>
  <c r="AJ530"/>
  <c r="AI530"/>
  <c r="AJ528"/>
  <c r="AJ527" s="1"/>
  <c r="AJ526" s="1"/>
  <c r="AI528"/>
  <c r="AI527" s="1"/>
  <c r="AI526" s="1"/>
  <c r="AH528"/>
  <c r="AH527" s="1"/>
  <c r="AH526" s="1"/>
  <c r="AG528"/>
  <c r="AG527" s="1"/>
  <c r="AG526" s="1"/>
  <c r="AJ524"/>
  <c r="AJ523" s="1"/>
  <c r="AJ522" s="1"/>
  <c r="AI524"/>
  <c r="AI523" s="1"/>
  <c r="AI522" s="1"/>
  <c r="AH524"/>
  <c r="AH523" s="1"/>
  <c r="AH522" s="1"/>
  <c r="AG524"/>
  <c r="AG523" s="1"/>
  <c r="AG522" s="1"/>
  <c r="AJ520"/>
  <c r="AJ519" s="1"/>
  <c r="AJ518" s="1"/>
  <c r="AI520"/>
  <c r="AI519" s="1"/>
  <c r="AI518" s="1"/>
  <c r="AH520"/>
  <c r="AH519" s="1"/>
  <c r="AH518" s="1"/>
  <c r="AG520"/>
  <c r="AG519" s="1"/>
  <c r="AG518" s="1"/>
  <c r="AJ494"/>
  <c r="AI494"/>
  <c r="AH494"/>
  <c r="AH493" s="1"/>
  <c r="AG494"/>
  <c r="AG493" s="1"/>
  <c r="AJ493"/>
  <c r="AI493"/>
  <c r="AJ488"/>
  <c r="AI488"/>
  <c r="AH488"/>
  <c r="AG488"/>
  <c r="AJ486"/>
  <c r="AI486"/>
  <c r="AI485" s="1"/>
  <c r="AI484" s="1"/>
  <c r="AH486"/>
  <c r="AH485" s="1"/>
  <c r="AH484" s="1"/>
  <c r="AG486"/>
  <c r="AG485" s="1"/>
  <c r="AG484" s="1"/>
  <c r="AJ482"/>
  <c r="AJ481" s="1"/>
  <c r="AJ480" s="1"/>
  <c r="AI482"/>
  <c r="AI481" s="1"/>
  <c r="AI480" s="1"/>
  <c r="AH482"/>
  <c r="AH481" s="1"/>
  <c r="AH480" s="1"/>
  <c r="AG482"/>
  <c r="AG481" s="1"/>
  <c r="AG480" s="1"/>
  <c r="AJ475"/>
  <c r="AI475"/>
  <c r="AH475"/>
  <c r="AG475"/>
  <c r="AJ473"/>
  <c r="AJ472" s="1"/>
  <c r="AJ471" s="1"/>
  <c r="AJ470" s="1"/>
  <c r="AI473"/>
  <c r="AH473"/>
  <c r="AH472" s="1"/>
  <c r="AH471" s="1"/>
  <c r="AH470" s="1"/>
  <c r="AG473"/>
  <c r="AG472" s="1"/>
  <c r="AG471" s="1"/>
  <c r="AG470" s="1"/>
  <c r="AJ468"/>
  <c r="AJ467" s="1"/>
  <c r="AJ466" s="1"/>
  <c r="AJ465" s="1"/>
  <c r="AI468"/>
  <c r="AI467" s="1"/>
  <c r="AI466" s="1"/>
  <c r="AI465" s="1"/>
  <c r="AH468"/>
  <c r="AH467" s="1"/>
  <c r="AH466" s="1"/>
  <c r="AH465" s="1"/>
  <c r="AG468"/>
  <c r="AG467" s="1"/>
  <c r="AG466" s="1"/>
  <c r="AG465" s="1"/>
  <c r="AJ463"/>
  <c r="AJ462" s="1"/>
  <c r="AJ461" s="1"/>
  <c r="AJ460" s="1"/>
  <c r="AI463"/>
  <c r="AI462" s="1"/>
  <c r="AI461" s="1"/>
  <c r="AI460" s="1"/>
  <c r="AH463"/>
  <c r="AH462" s="1"/>
  <c r="AH461" s="1"/>
  <c r="AH460" s="1"/>
  <c r="AG463"/>
  <c r="AG462" s="1"/>
  <c r="AG461" s="1"/>
  <c r="AG460" s="1"/>
  <c r="AJ450"/>
  <c r="AI450"/>
  <c r="AH450"/>
  <c r="AH449" s="1"/>
  <c r="AH448" s="1"/>
  <c r="AH447" s="1"/>
  <c r="AG450"/>
  <c r="AG449" s="1"/>
  <c r="AG448" s="1"/>
  <c r="AG447" s="1"/>
  <c r="AJ449"/>
  <c r="AJ448" s="1"/>
  <c r="AJ447" s="1"/>
  <c r="AI449"/>
  <c r="AI448" s="1"/>
  <c r="AI447" s="1"/>
  <c r="AJ442"/>
  <c r="AJ441" s="1"/>
  <c r="AJ440" s="1"/>
  <c r="AJ439" s="1"/>
  <c r="AJ438" s="1"/>
  <c r="AJ437" s="1"/>
  <c r="AI442"/>
  <c r="AI441" s="1"/>
  <c r="AI440" s="1"/>
  <c r="AI439" s="1"/>
  <c r="AI438" s="1"/>
  <c r="AI437" s="1"/>
  <c r="AH442"/>
  <c r="AH441" s="1"/>
  <c r="AH440" s="1"/>
  <c r="AH439" s="1"/>
  <c r="AH438" s="1"/>
  <c r="AH437" s="1"/>
  <c r="AG442"/>
  <c r="AG441" s="1"/>
  <c r="AG440" s="1"/>
  <c r="AG439" s="1"/>
  <c r="AG438" s="1"/>
  <c r="AG437" s="1"/>
  <c r="AJ433"/>
  <c r="AI433"/>
  <c r="AH433"/>
  <c r="AG433"/>
  <c r="AJ431"/>
  <c r="AI431"/>
  <c r="AH431"/>
  <c r="AG431"/>
  <c r="AJ429"/>
  <c r="AJ428" s="1"/>
  <c r="AJ427" s="1"/>
  <c r="AI429"/>
  <c r="AI428" s="1"/>
  <c r="AI427" s="1"/>
  <c r="AH429"/>
  <c r="AH428" s="1"/>
  <c r="AH427" s="1"/>
  <c r="AG429"/>
  <c r="AJ425"/>
  <c r="AJ424" s="1"/>
  <c r="AJ423" s="1"/>
  <c r="AI425"/>
  <c r="AI424" s="1"/>
  <c r="AI423" s="1"/>
  <c r="AI422" s="1"/>
  <c r="AH425"/>
  <c r="AH424" s="1"/>
  <c r="AH423" s="1"/>
  <c r="AG425"/>
  <c r="AG424" s="1"/>
  <c r="AG423" s="1"/>
  <c r="AJ415"/>
  <c r="AI415"/>
  <c r="AH415"/>
  <c r="AG415"/>
  <c r="AJ413"/>
  <c r="AI413"/>
  <c r="AH413"/>
  <c r="AH412" s="1"/>
  <c r="AG413"/>
  <c r="AG412" s="1"/>
  <c r="AJ412"/>
  <c r="AI412"/>
  <c r="AJ410"/>
  <c r="AI410"/>
  <c r="AH410"/>
  <c r="AG410"/>
  <c r="AJ408"/>
  <c r="AJ407" s="1"/>
  <c r="AI408"/>
  <c r="AI407" s="1"/>
  <c r="AH408"/>
  <c r="AH407" s="1"/>
  <c r="AG408"/>
  <c r="AG407" s="1"/>
  <c r="AJ405"/>
  <c r="AI405"/>
  <c r="AH405"/>
  <c r="AH404" s="1"/>
  <c r="AG405"/>
  <c r="AG404" s="1"/>
  <c r="AJ404"/>
  <c r="AI404"/>
  <c r="AJ402"/>
  <c r="AJ401" s="1"/>
  <c r="AI402"/>
  <c r="AI401" s="1"/>
  <c r="AH402"/>
  <c r="AH401" s="1"/>
  <c r="AG402"/>
  <c r="AG401" s="1"/>
  <c r="AJ397"/>
  <c r="AI397"/>
  <c r="AH397"/>
  <c r="AH396" s="1"/>
  <c r="AH395" s="1"/>
  <c r="AH394" s="1"/>
  <c r="AG397"/>
  <c r="AG396" s="1"/>
  <c r="AG395" s="1"/>
  <c r="AG394" s="1"/>
  <c r="AJ396"/>
  <c r="AJ395" s="1"/>
  <c r="AJ394" s="1"/>
  <c r="AI396"/>
  <c r="AI395" s="1"/>
  <c r="AI394" s="1"/>
  <c r="AJ391"/>
  <c r="AI391"/>
  <c r="AH391"/>
  <c r="AH390" s="1"/>
  <c r="AH389" s="1"/>
  <c r="AH388" s="1"/>
  <c r="AG391"/>
  <c r="AG390" s="1"/>
  <c r="AG389" s="1"/>
  <c r="AG388" s="1"/>
  <c r="AJ390"/>
  <c r="AJ389" s="1"/>
  <c r="AJ388" s="1"/>
  <c r="AI390"/>
  <c r="AI389" s="1"/>
  <c r="AI388" s="1"/>
  <c r="AJ384"/>
  <c r="AI384"/>
  <c r="AH384"/>
  <c r="AH383" s="1"/>
  <c r="AH382" s="1"/>
  <c r="AG384"/>
  <c r="AG383" s="1"/>
  <c r="AG382" s="1"/>
  <c r="AJ383"/>
  <c r="AJ382" s="1"/>
  <c r="AI383"/>
  <c r="AI382" s="1"/>
  <c r="AJ377"/>
  <c r="AI377"/>
  <c r="AH377"/>
  <c r="AH376" s="1"/>
  <c r="AG377"/>
  <c r="AG376" s="1"/>
  <c r="AJ376"/>
  <c r="AI376"/>
  <c r="AJ374"/>
  <c r="AJ373" s="1"/>
  <c r="AI374"/>
  <c r="AI373" s="1"/>
  <c r="AH374"/>
  <c r="AH373" s="1"/>
  <c r="AG374"/>
  <c r="AG373" s="1"/>
  <c r="AJ371"/>
  <c r="AJ370" s="1"/>
  <c r="AI371"/>
  <c r="AH371"/>
  <c r="AH370" s="1"/>
  <c r="AG371"/>
  <c r="AG370" s="1"/>
  <c r="AI370"/>
  <c r="AJ368"/>
  <c r="AJ367" s="1"/>
  <c r="AI368"/>
  <c r="AI367" s="1"/>
  <c r="AH368"/>
  <c r="AH367" s="1"/>
  <c r="AG368"/>
  <c r="AG367" s="1"/>
  <c r="AJ364"/>
  <c r="AJ363" s="1"/>
  <c r="AJ362" s="1"/>
  <c r="AI364"/>
  <c r="AI363" s="1"/>
  <c r="AI362" s="1"/>
  <c r="AH364"/>
  <c r="AH363" s="1"/>
  <c r="AH362" s="1"/>
  <c r="AG364"/>
  <c r="AG363" s="1"/>
  <c r="AG362" s="1"/>
  <c r="AJ355"/>
  <c r="AJ354" s="1"/>
  <c r="AJ353" s="1"/>
  <c r="AJ352" s="1"/>
  <c r="AJ351" s="1"/>
  <c r="AI355"/>
  <c r="AI354" s="1"/>
  <c r="AI353" s="1"/>
  <c r="AI352" s="1"/>
  <c r="AI351" s="1"/>
  <c r="AH355"/>
  <c r="AH354" s="1"/>
  <c r="AH353" s="1"/>
  <c r="AH352" s="1"/>
  <c r="AH351" s="1"/>
  <c r="AG355"/>
  <c r="AG354" s="1"/>
  <c r="AG353" s="1"/>
  <c r="AG352" s="1"/>
  <c r="AG351" s="1"/>
  <c r="AJ342"/>
  <c r="AI342"/>
  <c r="AH342"/>
  <c r="AH341" s="1"/>
  <c r="AH340" s="1"/>
  <c r="AH339" s="1"/>
  <c r="AH338" s="1"/>
  <c r="AG342"/>
  <c r="AG341" s="1"/>
  <c r="AG340" s="1"/>
  <c r="AG339" s="1"/>
  <c r="AG338" s="1"/>
  <c r="AJ341"/>
  <c r="AJ340" s="1"/>
  <c r="AJ339" s="1"/>
  <c r="AJ338" s="1"/>
  <c r="AI341"/>
  <c r="AI340" s="1"/>
  <c r="AI339" s="1"/>
  <c r="AI338" s="1"/>
  <c r="AJ335"/>
  <c r="AI335"/>
  <c r="AH335"/>
  <c r="AH334" s="1"/>
  <c r="AH333" s="1"/>
  <c r="AH332" s="1"/>
  <c r="AG335"/>
  <c r="AG334" s="1"/>
  <c r="AG333" s="1"/>
  <c r="AG332" s="1"/>
  <c r="AJ334"/>
  <c r="AJ333" s="1"/>
  <c r="AJ332" s="1"/>
  <c r="AI334"/>
  <c r="AI333" s="1"/>
  <c r="AI332" s="1"/>
  <c r="AJ330"/>
  <c r="AJ329" s="1"/>
  <c r="AI330"/>
  <c r="AI329" s="1"/>
  <c r="AH330"/>
  <c r="AH329" s="1"/>
  <c r="AG330"/>
  <c r="AG329" s="1"/>
  <c r="AJ326"/>
  <c r="AI326"/>
  <c r="AH326"/>
  <c r="AG326"/>
  <c r="AJ324"/>
  <c r="AI324"/>
  <c r="AH324"/>
  <c r="AG324"/>
  <c r="AJ322"/>
  <c r="AJ321" s="1"/>
  <c r="AJ320" s="1"/>
  <c r="AI322"/>
  <c r="AI321" s="1"/>
  <c r="AI320" s="1"/>
  <c r="AH322"/>
  <c r="AH321" s="1"/>
  <c r="AH320" s="1"/>
  <c r="AG322"/>
  <c r="AG321" s="1"/>
  <c r="AG320" s="1"/>
  <c r="AJ318"/>
  <c r="AJ317" s="1"/>
  <c r="AJ316" s="1"/>
  <c r="AI318"/>
  <c r="AI317" s="1"/>
  <c r="AI316" s="1"/>
  <c r="AH318"/>
  <c r="AH317" s="1"/>
  <c r="AH316" s="1"/>
  <c r="AG318"/>
  <c r="AG317" s="1"/>
  <c r="AG316" s="1"/>
  <c r="AL314"/>
  <c r="AL313" s="1"/>
  <c r="AK314"/>
  <c r="AK313" s="1"/>
  <c r="AJ314"/>
  <c r="AI314"/>
  <c r="AH314"/>
  <c r="AH313" s="1"/>
  <c r="AG314"/>
  <c r="AG313" s="1"/>
  <c r="AJ313"/>
  <c r="AJ312" s="1"/>
  <c r="AI313"/>
  <c r="AI312" s="1"/>
  <c r="AJ309"/>
  <c r="AJ308" s="1"/>
  <c r="AJ307" s="1"/>
  <c r="AJ306" s="1"/>
  <c r="AI309"/>
  <c r="AI308" s="1"/>
  <c r="AI307" s="1"/>
  <c r="AI306" s="1"/>
  <c r="AH309"/>
  <c r="AH308" s="1"/>
  <c r="AH307" s="1"/>
  <c r="AH306" s="1"/>
  <c r="AG309"/>
  <c r="AG308" s="1"/>
  <c r="AG307" s="1"/>
  <c r="AG306" s="1"/>
  <c r="AJ304"/>
  <c r="AI304"/>
  <c r="AH304"/>
  <c r="AG304"/>
  <c r="AG303" s="1"/>
  <c r="AG302" s="1"/>
  <c r="AG301" s="1"/>
  <c r="AJ303"/>
  <c r="AJ302" s="1"/>
  <c r="AJ301" s="1"/>
  <c r="AI303"/>
  <c r="AI302" s="1"/>
  <c r="AI301" s="1"/>
  <c r="AH303"/>
  <c r="AH302" s="1"/>
  <c r="AH301" s="1"/>
  <c r="AJ297"/>
  <c r="AI297"/>
  <c r="AH297"/>
  <c r="AG297"/>
  <c r="AG296" s="1"/>
  <c r="AG295" s="1"/>
  <c r="AG294" s="1"/>
  <c r="AG293" s="1"/>
  <c r="AJ296"/>
  <c r="AJ295" s="1"/>
  <c r="AJ294" s="1"/>
  <c r="AJ293" s="1"/>
  <c r="AI296"/>
  <c r="AI295" s="1"/>
  <c r="AI294" s="1"/>
  <c r="AI293" s="1"/>
  <c r="AH296"/>
  <c r="AH295" s="1"/>
  <c r="AH294" s="1"/>
  <c r="AH293" s="1"/>
  <c r="AJ289"/>
  <c r="AI289"/>
  <c r="AH289"/>
  <c r="AG289"/>
  <c r="AJ287"/>
  <c r="AI287"/>
  <c r="AH287"/>
  <c r="AG287"/>
  <c r="AJ285"/>
  <c r="AI285"/>
  <c r="AH285"/>
  <c r="AG285"/>
  <c r="AG284" s="1"/>
  <c r="AG283" s="1"/>
  <c r="AG282" s="1"/>
  <c r="AG281" s="1"/>
  <c r="AJ284"/>
  <c r="AJ283" s="1"/>
  <c r="AJ282" s="1"/>
  <c r="AJ281" s="1"/>
  <c r="AJ276"/>
  <c r="AI276"/>
  <c r="AI275" s="1"/>
  <c r="AH276"/>
  <c r="AH275" s="1"/>
  <c r="AG276"/>
  <c r="AG275" s="1"/>
  <c r="AJ275"/>
  <c r="AJ273"/>
  <c r="AI273"/>
  <c r="AH273"/>
  <c r="AG273"/>
  <c r="AJ272"/>
  <c r="AI272"/>
  <c r="AH272"/>
  <c r="AG272"/>
  <c r="AJ270"/>
  <c r="AI270"/>
  <c r="AI269" s="1"/>
  <c r="AH270"/>
  <c r="AH269" s="1"/>
  <c r="AG270"/>
  <c r="AG269" s="1"/>
  <c r="AJ269"/>
  <c r="AJ266"/>
  <c r="AI266"/>
  <c r="AH266"/>
  <c r="AG266"/>
  <c r="AG265" s="1"/>
  <c r="AJ265"/>
  <c r="AI265"/>
  <c r="AH265"/>
  <c r="AJ263"/>
  <c r="AI263"/>
  <c r="AI262" s="1"/>
  <c r="AH263"/>
  <c r="AH262" s="1"/>
  <c r="AG263"/>
  <c r="AG262" s="1"/>
  <c r="AJ262"/>
  <c r="AJ257"/>
  <c r="AJ256" s="1"/>
  <c r="AI257"/>
  <c r="AI256" s="1"/>
  <c r="AH257"/>
  <c r="AH256" s="1"/>
  <c r="AG257"/>
  <c r="AG256" s="1"/>
  <c r="AJ254"/>
  <c r="AI254"/>
  <c r="AI253" s="1"/>
  <c r="AH254"/>
  <c r="AH253" s="1"/>
  <c r="AG254"/>
  <c r="AG253" s="1"/>
  <c r="AJ253"/>
  <c r="AJ251"/>
  <c r="AJ250" s="1"/>
  <c r="AJ249" s="1"/>
  <c r="AI251"/>
  <c r="AI250" s="1"/>
  <c r="AI249" s="1"/>
  <c r="AH251"/>
  <c r="AH250" s="1"/>
  <c r="AH249" s="1"/>
  <c r="AG251"/>
  <c r="AG250" s="1"/>
  <c r="AG249" s="1"/>
  <c r="AJ247"/>
  <c r="AJ246" s="1"/>
  <c r="AI247"/>
  <c r="AI246" s="1"/>
  <c r="AH247"/>
  <c r="AH246" s="1"/>
  <c r="AG247"/>
  <c r="AG246" s="1"/>
  <c r="AJ244"/>
  <c r="AI244"/>
  <c r="AI243" s="1"/>
  <c r="AH244"/>
  <c r="AH243" s="1"/>
  <c r="AG244"/>
  <c r="AG243" s="1"/>
  <c r="AJ243"/>
  <c r="AJ241"/>
  <c r="AJ240" s="1"/>
  <c r="AI241"/>
  <c r="AI240" s="1"/>
  <c r="AH241"/>
  <c r="AH240" s="1"/>
  <c r="AG241"/>
  <c r="AG240" s="1"/>
  <c r="AJ237"/>
  <c r="AJ236" s="1"/>
  <c r="AI237"/>
  <c r="AI236" s="1"/>
  <c r="AH237"/>
  <c r="AH236" s="1"/>
  <c r="AG237"/>
  <c r="AG236" s="1"/>
  <c r="AJ234"/>
  <c r="AI234"/>
  <c r="AI233" s="1"/>
  <c r="AI232" s="1"/>
  <c r="AH234"/>
  <c r="AH233" s="1"/>
  <c r="AH232" s="1"/>
  <c r="AG234"/>
  <c r="AG233" s="1"/>
  <c r="AG232" s="1"/>
  <c r="AJ233"/>
  <c r="AJ232" s="1"/>
  <c r="AJ220"/>
  <c r="AI220"/>
  <c r="AI219" s="1"/>
  <c r="AI218" s="1"/>
  <c r="AI217" s="1"/>
  <c r="AI216" s="1"/>
  <c r="AH220"/>
  <c r="AH219" s="1"/>
  <c r="AH218" s="1"/>
  <c r="AH217" s="1"/>
  <c r="AH216" s="1"/>
  <c r="AG220"/>
  <c r="AG219" s="1"/>
  <c r="AG218" s="1"/>
  <c r="AG217" s="1"/>
  <c r="AG216" s="1"/>
  <c r="AJ219"/>
  <c r="AJ218" s="1"/>
  <c r="AJ217" s="1"/>
  <c r="AJ216" s="1"/>
  <c r="AJ213"/>
  <c r="AI213"/>
  <c r="AI212" s="1"/>
  <c r="AI211" s="1"/>
  <c r="AI210" s="1"/>
  <c r="AI209" s="1"/>
  <c r="AH213"/>
  <c r="AH212" s="1"/>
  <c r="AH211" s="1"/>
  <c r="AH210" s="1"/>
  <c r="AH209" s="1"/>
  <c r="AG213"/>
  <c r="AG212" s="1"/>
  <c r="AG211" s="1"/>
  <c r="AG210" s="1"/>
  <c r="AG209" s="1"/>
  <c r="AJ212"/>
  <c r="AJ211" s="1"/>
  <c r="AJ210" s="1"/>
  <c r="AJ209" s="1"/>
  <c r="AJ206"/>
  <c r="AI206"/>
  <c r="AI205" s="1"/>
  <c r="AI204" s="1"/>
  <c r="AI203" s="1"/>
  <c r="AI202" s="1"/>
  <c r="AH206"/>
  <c r="AH205" s="1"/>
  <c r="AH204" s="1"/>
  <c r="AH203" s="1"/>
  <c r="AH202" s="1"/>
  <c r="AG206"/>
  <c r="AG205" s="1"/>
  <c r="AG204" s="1"/>
  <c r="AG203" s="1"/>
  <c r="AG202" s="1"/>
  <c r="AJ205"/>
  <c r="AJ204" s="1"/>
  <c r="AJ203" s="1"/>
  <c r="AJ202" s="1"/>
  <c r="AJ199"/>
  <c r="AI199"/>
  <c r="AI198" s="1"/>
  <c r="AI197" s="1"/>
  <c r="AI196" s="1"/>
  <c r="AI195" s="1"/>
  <c r="AH199"/>
  <c r="AH198" s="1"/>
  <c r="AH197" s="1"/>
  <c r="AH196" s="1"/>
  <c r="AH195" s="1"/>
  <c r="AG199"/>
  <c r="AG198" s="1"/>
  <c r="AG197" s="1"/>
  <c r="AG196" s="1"/>
  <c r="AG195" s="1"/>
  <c r="AJ198"/>
  <c r="AJ197" s="1"/>
  <c r="AJ196" s="1"/>
  <c r="AJ195" s="1"/>
  <c r="AJ191"/>
  <c r="AJ190" s="1"/>
  <c r="AJ189" s="1"/>
  <c r="AJ188" s="1"/>
  <c r="AI191"/>
  <c r="AI190" s="1"/>
  <c r="AI189" s="1"/>
  <c r="AI188" s="1"/>
  <c r="AH191"/>
  <c r="AH190" s="1"/>
  <c r="AH189" s="1"/>
  <c r="AH188" s="1"/>
  <c r="AG191"/>
  <c r="AG190" s="1"/>
  <c r="AG189" s="1"/>
  <c r="AG188" s="1"/>
  <c r="AJ186"/>
  <c r="AI186"/>
  <c r="AI185" s="1"/>
  <c r="AH186"/>
  <c r="AH185" s="1"/>
  <c r="AG186"/>
  <c r="AG185" s="1"/>
  <c r="AJ185"/>
  <c r="AJ183"/>
  <c r="AI183"/>
  <c r="AH183"/>
  <c r="AG183"/>
  <c r="AJ181"/>
  <c r="AJ180" s="1"/>
  <c r="AI181"/>
  <c r="AI180" s="1"/>
  <c r="AH181"/>
  <c r="AH180" s="1"/>
  <c r="AG181"/>
  <c r="AG180" s="1"/>
  <c r="AJ172"/>
  <c r="AI172"/>
  <c r="AH172"/>
  <c r="AH171" s="1"/>
  <c r="AH170" s="1"/>
  <c r="AG172"/>
  <c r="AG171" s="1"/>
  <c r="AG170" s="1"/>
  <c r="AJ171"/>
  <c r="AJ170" s="1"/>
  <c r="AI171"/>
  <c r="AI170" s="1"/>
  <c r="AJ168"/>
  <c r="AI168"/>
  <c r="AH168"/>
  <c r="AG168"/>
  <c r="AJ167"/>
  <c r="AI167"/>
  <c r="AH167"/>
  <c r="AG167"/>
  <c r="AJ157"/>
  <c r="AI157"/>
  <c r="AH157"/>
  <c r="AG157"/>
  <c r="AJ155"/>
  <c r="AI155"/>
  <c r="AH155"/>
  <c r="AG155"/>
  <c r="AJ154"/>
  <c r="AJ153" s="1"/>
  <c r="AJ152" s="1"/>
  <c r="AJ151" s="1"/>
  <c r="AI154"/>
  <c r="AI153" s="1"/>
  <c r="AI152" s="1"/>
  <c r="AI151" s="1"/>
  <c r="AJ148"/>
  <c r="AI148"/>
  <c r="AH148"/>
  <c r="AG148"/>
  <c r="AJ147"/>
  <c r="AI147"/>
  <c r="AH147"/>
  <c r="AG147"/>
  <c r="AJ146"/>
  <c r="AI146"/>
  <c r="AH146"/>
  <c r="AG146"/>
  <c r="AJ145"/>
  <c r="AI145"/>
  <c r="AH145"/>
  <c r="AG145"/>
  <c r="AJ144"/>
  <c r="AI144"/>
  <c r="AH144"/>
  <c r="AG144"/>
  <c r="AJ141"/>
  <c r="AI141"/>
  <c r="AH141"/>
  <c r="AG141"/>
  <c r="AJ139"/>
  <c r="AI139"/>
  <c r="AH139"/>
  <c r="AG139"/>
  <c r="AJ137"/>
  <c r="AJ136" s="1"/>
  <c r="AJ135" s="1"/>
  <c r="AI137"/>
  <c r="AI136" s="1"/>
  <c r="AI135" s="1"/>
  <c r="AH137"/>
  <c r="AH136" s="1"/>
  <c r="AG137"/>
  <c r="AJ128"/>
  <c r="AJ127" s="1"/>
  <c r="AJ126" s="1"/>
  <c r="AJ125" s="1"/>
  <c r="AI128"/>
  <c r="AI127" s="1"/>
  <c r="AI126" s="1"/>
  <c r="AI125" s="1"/>
  <c r="AH128"/>
  <c r="AH127" s="1"/>
  <c r="AH126" s="1"/>
  <c r="AH125" s="1"/>
  <c r="AG128"/>
  <c r="AG127" s="1"/>
  <c r="AG126" s="1"/>
  <c r="AG125" s="1"/>
  <c r="AJ119"/>
  <c r="AI119"/>
  <c r="AH119"/>
  <c r="AH118" s="1"/>
  <c r="AH117" s="1"/>
  <c r="AH116" s="1"/>
  <c r="AH115" s="1"/>
  <c r="AG119"/>
  <c r="AG118" s="1"/>
  <c r="AG117" s="1"/>
  <c r="AG116" s="1"/>
  <c r="AG115" s="1"/>
  <c r="AJ118"/>
  <c r="AJ117" s="1"/>
  <c r="AJ116" s="1"/>
  <c r="AJ115" s="1"/>
  <c r="AI118"/>
  <c r="AI117" s="1"/>
  <c r="AI116" s="1"/>
  <c r="AI115" s="1"/>
  <c r="AI114" s="1"/>
  <c r="AJ111"/>
  <c r="AJ110" s="1"/>
  <c r="AJ109" s="1"/>
  <c r="AI111"/>
  <c r="AI110" s="1"/>
  <c r="AI109" s="1"/>
  <c r="AH111"/>
  <c r="AH110" s="1"/>
  <c r="AH109" s="1"/>
  <c r="AG111"/>
  <c r="AG110" s="1"/>
  <c r="AG109" s="1"/>
  <c r="AJ107"/>
  <c r="AJ106" s="1"/>
  <c r="AI107"/>
  <c r="AI106" s="1"/>
  <c r="AH107"/>
  <c r="AH106" s="1"/>
  <c r="AG107"/>
  <c r="AG106" s="1"/>
  <c r="AJ104"/>
  <c r="AI104"/>
  <c r="AH104"/>
  <c r="AH103" s="1"/>
  <c r="AG104"/>
  <c r="AG103" s="1"/>
  <c r="AJ103"/>
  <c r="AI103"/>
  <c r="AJ101"/>
  <c r="AJ100" s="1"/>
  <c r="AI101"/>
  <c r="AI100" s="1"/>
  <c r="AH101"/>
  <c r="AH100" s="1"/>
  <c r="AG101"/>
  <c r="AG100" s="1"/>
  <c r="AJ96"/>
  <c r="AI96"/>
  <c r="AH96"/>
  <c r="AH95" s="1"/>
  <c r="AG96"/>
  <c r="AG95" s="1"/>
  <c r="AJ95"/>
  <c r="AI95"/>
  <c r="AJ93"/>
  <c r="AJ92" s="1"/>
  <c r="AI93"/>
  <c r="AI92" s="1"/>
  <c r="AH93"/>
  <c r="AH92" s="1"/>
  <c r="AG93"/>
  <c r="AG92" s="1"/>
  <c r="AJ90"/>
  <c r="AI90"/>
  <c r="AI89" s="1"/>
  <c r="AH90"/>
  <c r="AH89" s="1"/>
  <c r="AG90"/>
  <c r="AG89" s="1"/>
  <c r="AJ89"/>
  <c r="AJ87"/>
  <c r="AJ86" s="1"/>
  <c r="AI87"/>
  <c r="AI86" s="1"/>
  <c r="AH87"/>
  <c r="AH86" s="1"/>
  <c r="AG87"/>
  <c r="AG86" s="1"/>
  <c r="AJ84"/>
  <c r="AI84"/>
  <c r="AH84"/>
  <c r="AH83" s="1"/>
  <c r="AG84"/>
  <c r="AG83" s="1"/>
  <c r="AJ83"/>
  <c r="AI83"/>
  <c r="AJ80"/>
  <c r="AI80"/>
  <c r="AH80"/>
  <c r="AG80"/>
  <c r="AJ78"/>
  <c r="AI78"/>
  <c r="AH78"/>
  <c r="AG78"/>
  <c r="AJ76"/>
  <c r="AI76"/>
  <c r="AH76"/>
  <c r="AG76"/>
  <c r="AJ74"/>
  <c r="AI74"/>
  <c r="AH74"/>
  <c r="AH73" s="1"/>
  <c r="AH72" s="1"/>
  <c r="AG74"/>
  <c r="AG73" s="1"/>
  <c r="AG72" s="1"/>
  <c r="AJ73"/>
  <c r="AJ72" s="1"/>
  <c r="AI73"/>
  <c r="AI72" s="1"/>
  <c r="AJ67"/>
  <c r="AI67"/>
  <c r="AI66" s="1"/>
  <c r="AI65" s="1"/>
  <c r="AI64" s="1"/>
  <c r="AI63" s="1"/>
  <c r="AH67"/>
  <c r="AH66" s="1"/>
  <c r="AH65" s="1"/>
  <c r="AH64" s="1"/>
  <c r="AH63" s="1"/>
  <c r="AG67"/>
  <c r="AG66" s="1"/>
  <c r="AG65" s="1"/>
  <c r="AG64" s="1"/>
  <c r="AG63" s="1"/>
  <c r="AJ66"/>
  <c r="AJ65" s="1"/>
  <c r="AJ64" s="1"/>
  <c r="AJ63" s="1"/>
  <c r="AJ58"/>
  <c r="AJ57" s="1"/>
  <c r="AI58"/>
  <c r="AI57" s="1"/>
  <c r="AH58"/>
  <c r="AH57" s="1"/>
  <c r="AG58"/>
  <c r="AG57" s="1"/>
  <c r="AJ55"/>
  <c r="AI55"/>
  <c r="AH55"/>
  <c r="AG55"/>
  <c r="AJ53"/>
  <c r="AI53"/>
  <c r="AH53"/>
  <c r="AG53"/>
  <c r="AJ51"/>
  <c r="AJ50" s="1"/>
  <c r="AI51"/>
  <c r="AH51"/>
  <c r="AG51"/>
  <c r="AJ46"/>
  <c r="AJ45" s="1"/>
  <c r="AJ44" s="1"/>
  <c r="AJ43" s="1"/>
  <c r="AJ42" s="1"/>
  <c r="AI46"/>
  <c r="AI45" s="1"/>
  <c r="AI44" s="1"/>
  <c r="AI43" s="1"/>
  <c r="AI42" s="1"/>
  <c r="AH46"/>
  <c r="AH45" s="1"/>
  <c r="AH44" s="1"/>
  <c r="AH43" s="1"/>
  <c r="AH42" s="1"/>
  <c r="AG46"/>
  <c r="AG45" s="1"/>
  <c r="AG44" s="1"/>
  <c r="AG43" s="1"/>
  <c r="AG42" s="1"/>
  <c r="AJ37"/>
  <c r="AI37"/>
  <c r="AH37"/>
  <c r="AG37"/>
  <c r="AJ35"/>
  <c r="AI35"/>
  <c r="AH35"/>
  <c r="AG35"/>
  <c r="AJ33"/>
  <c r="AJ32" s="1"/>
  <c r="AJ31" s="1"/>
  <c r="AJ30" s="1"/>
  <c r="AJ29" s="1"/>
  <c r="AI33"/>
  <c r="AI32" s="1"/>
  <c r="AI31" s="1"/>
  <c r="AI30" s="1"/>
  <c r="AI29" s="1"/>
  <c r="AH33"/>
  <c r="AH32" s="1"/>
  <c r="AH31" s="1"/>
  <c r="AH30" s="1"/>
  <c r="AH29" s="1"/>
  <c r="AG33"/>
  <c r="AG32" s="1"/>
  <c r="AG31" s="1"/>
  <c r="AG30" s="1"/>
  <c r="AG29" s="1"/>
  <c r="AJ25"/>
  <c r="AI25"/>
  <c r="AH25"/>
  <c r="AG25"/>
  <c r="AJ23"/>
  <c r="AI23"/>
  <c r="AH23"/>
  <c r="AG23"/>
  <c r="AJ21"/>
  <c r="AI21"/>
  <c r="AH21"/>
  <c r="AG21"/>
  <c r="AJ19"/>
  <c r="AJ18" s="1"/>
  <c r="AI19"/>
  <c r="AI18" s="1"/>
  <c r="AH19"/>
  <c r="AH18" s="1"/>
  <c r="AG19"/>
  <c r="AG18" s="1"/>
  <c r="AJ16"/>
  <c r="AJ15" s="1"/>
  <c r="AI16"/>
  <c r="AI15" s="1"/>
  <c r="AH16"/>
  <c r="AH15" s="1"/>
  <c r="AG16"/>
  <c r="AG15" s="1"/>
  <c r="AJ13"/>
  <c r="AJ12" s="1"/>
  <c r="AI13"/>
  <c r="AI12" s="1"/>
  <c r="AH13"/>
  <c r="AH12" s="1"/>
  <c r="AG13"/>
  <c r="AG12" s="1"/>
  <c r="AB850"/>
  <c r="AB849" s="1"/>
  <c r="AB848" s="1"/>
  <c r="AC850"/>
  <c r="AC849" s="1"/>
  <c r="AC848" s="1"/>
  <c r="AD850"/>
  <c r="AD849" s="1"/>
  <c r="AD848" s="1"/>
  <c r="AA850"/>
  <c r="AA849" s="1"/>
  <c r="AA848" s="1"/>
  <c r="AA847" s="1"/>
  <c r="AA846" s="1"/>
  <c r="AB1605"/>
  <c r="AB1604" s="1"/>
  <c r="AB1603" s="1"/>
  <c r="AB1602" s="1"/>
  <c r="AC1605"/>
  <c r="AC1604" s="1"/>
  <c r="AC1603" s="1"/>
  <c r="AC1602" s="1"/>
  <c r="AD1605"/>
  <c r="AD1604" s="1"/>
  <c r="AD1603" s="1"/>
  <c r="AD1602" s="1"/>
  <c r="AA1605"/>
  <c r="AA1604" s="1"/>
  <c r="AA1603" s="1"/>
  <c r="AA1602" s="1"/>
  <c r="AC405"/>
  <c r="AC404" s="1"/>
  <c r="AD405"/>
  <c r="AD404" s="1"/>
  <c r="AF434"/>
  <c r="AL434" s="1"/>
  <c r="AR434" s="1"/>
  <c r="AE434"/>
  <c r="AK434" s="1"/>
  <c r="AQ434" s="1"/>
  <c r="AF357"/>
  <c r="AL357" s="1"/>
  <c r="AR357" s="1"/>
  <c r="AX357" s="1"/>
  <c r="AE357"/>
  <c r="AK357" s="1"/>
  <c r="AQ357" s="1"/>
  <c r="AW357" s="1"/>
  <c r="BA357" s="1"/>
  <c r="AB355"/>
  <c r="AC355"/>
  <c r="AD355"/>
  <c r="AA355"/>
  <c r="AB943"/>
  <c r="AF955"/>
  <c r="AL955" s="1"/>
  <c r="AE955"/>
  <c r="AB954"/>
  <c r="AB953" s="1"/>
  <c r="AC954"/>
  <c r="AC953" s="1"/>
  <c r="AD954"/>
  <c r="AD953" s="1"/>
  <c r="AA954"/>
  <c r="AA953" s="1"/>
  <c r="AF936"/>
  <c r="AL936" s="1"/>
  <c r="AE936"/>
  <c r="AB935"/>
  <c r="AB934" s="1"/>
  <c r="AC935"/>
  <c r="AC934" s="1"/>
  <c r="AD935"/>
  <c r="AD934" s="1"/>
  <c r="AA935"/>
  <c r="AA934" s="1"/>
  <c r="AF933"/>
  <c r="AE933"/>
  <c r="AB932"/>
  <c r="AB931" s="1"/>
  <c r="AB930" s="1"/>
  <c r="AC932"/>
  <c r="AC931" s="1"/>
  <c r="AC930" s="1"/>
  <c r="AD932"/>
  <c r="AD931" s="1"/>
  <c r="AD930" s="1"/>
  <c r="AA932"/>
  <c r="AA931" s="1"/>
  <c r="AA930" s="1"/>
  <c r="AF907"/>
  <c r="AL907" s="1"/>
  <c r="AE907"/>
  <c r="AK907" s="1"/>
  <c r="AF892"/>
  <c r="AE892"/>
  <c r="AB891"/>
  <c r="AB890" s="1"/>
  <c r="AC891"/>
  <c r="AC890" s="1"/>
  <c r="AD891"/>
  <c r="AD890" s="1"/>
  <c r="AA891"/>
  <c r="AA890" s="1"/>
  <c r="AF851"/>
  <c r="AL851" s="1"/>
  <c r="AE851"/>
  <c r="AK851" s="1"/>
  <c r="AF1220"/>
  <c r="AE1220"/>
  <c r="AB1219"/>
  <c r="AB1218" s="1"/>
  <c r="AC1219"/>
  <c r="AC1218" s="1"/>
  <c r="AD1219"/>
  <c r="AD1218" s="1"/>
  <c r="AA1219"/>
  <c r="AA1218" s="1"/>
  <c r="AB1099"/>
  <c r="AC1099"/>
  <c r="AD1099"/>
  <c r="AF1101"/>
  <c r="AL1101" s="1"/>
  <c r="AR1101" s="1"/>
  <c r="AX1101" s="1"/>
  <c r="AE1101"/>
  <c r="AK1101" s="1"/>
  <c r="AQ1101" s="1"/>
  <c r="AW1101" s="1"/>
  <c r="BA1101" s="1"/>
  <c r="AA1099"/>
  <c r="AB1235"/>
  <c r="AC1235"/>
  <c r="AD1235"/>
  <c r="AF1238"/>
  <c r="AE1238"/>
  <c r="AF1236"/>
  <c r="AE1236"/>
  <c r="AB1237"/>
  <c r="AC1237"/>
  <c r="AD1237"/>
  <c r="AA1237"/>
  <c r="AA1235"/>
  <c r="AG136" l="1"/>
  <c r="AU1187"/>
  <c r="AU1091" s="1"/>
  <c r="AS1493"/>
  <c r="AS1482" s="1"/>
  <c r="AS1457" s="1"/>
  <c r="AS957"/>
  <c r="AN514"/>
  <c r="AM457"/>
  <c r="AT1585"/>
  <c r="AT457"/>
  <c r="AV71"/>
  <c r="AV70" s="1"/>
  <c r="AT131"/>
  <c r="AV279"/>
  <c r="AN1051"/>
  <c r="AN1001" s="1"/>
  <c r="AI50"/>
  <c r="AX1294"/>
  <c r="BB1295"/>
  <c r="AW510"/>
  <c r="BA511"/>
  <c r="AX312"/>
  <c r="BB312" s="1"/>
  <c r="BB313"/>
  <c r="AX510"/>
  <c r="AX1347"/>
  <c r="BB1347" s="1"/>
  <c r="AW1222"/>
  <c r="BA1222" s="1"/>
  <c r="BA1223"/>
  <c r="AW312"/>
  <c r="BA312" s="1"/>
  <c r="BA313"/>
  <c r="AS1187"/>
  <c r="AW1309"/>
  <c r="BA1309" s="1"/>
  <c r="BA1310"/>
  <c r="AX1309"/>
  <c r="AX1472"/>
  <c r="BB1472" s="1"/>
  <c r="BB1473"/>
  <c r="AX1222"/>
  <c r="BB1222" s="1"/>
  <c r="BB1223"/>
  <c r="BA1348"/>
  <c r="AW1347"/>
  <c r="BA1347" s="1"/>
  <c r="AW1248"/>
  <c r="BA1249"/>
  <c r="AW345"/>
  <c r="BA346"/>
  <c r="AW546"/>
  <c r="BA546" s="1"/>
  <c r="BA547"/>
  <c r="AX345"/>
  <c r="AX546"/>
  <c r="BB546" s="1"/>
  <c r="BB547"/>
  <c r="AS349"/>
  <c r="AT853"/>
  <c r="AU1493"/>
  <c r="AU1482" s="1"/>
  <c r="AU1300"/>
  <c r="AU1299" s="1"/>
  <c r="AU1297" s="1"/>
  <c r="AS1585"/>
  <c r="AM1187"/>
  <c r="AS1001"/>
  <c r="AI1503"/>
  <c r="AN1297"/>
  <c r="AP399"/>
  <c r="AP393" s="1"/>
  <c r="AP387" s="1"/>
  <c r="AP61"/>
  <c r="AU563"/>
  <c r="AU514" s="1"/>
  <c r="AN1457"/>
  <c r="AM7"/>
  <c r="AP1493"/>
  <c r="AP1482" s="1"/>
  <c r="AP1457" s="1"/>
  <c r="AO514"/>
  <c r="AS1300"/>
  <c r="AS1299" s="1"/>
  <c r="AS1297" s="1"/>
  <c r="AT71"/>
  <c r="AT70" s="1"/>
  <c r="AU61"/>
  <c r="AV1517"/>
  <c r="AV1493" s="1"/>
  <c r="AV1482" s="1"/>
  <c r="AV399"/>
  <c r="AP131"/>
  <c r="AN61"/>
  <c r="AU1051"/>
  <c r="AS260"/>
  <c r="AT230"/>
  <c r="AO1457"/>
  <c r="AT1300"/>
  <c r="AT1299" s="1"/>
  <c r="AT564"/>
  <c r="AT563" s="1"/>
  <c r="AP1051"/>
  <c r="AV844"/>
  <c r="AI1590"/>
  <c r="AI1589" s="1"/>
  <c r="AS279"/>
  <c r="AM1297"/>
  <c r="AM61"/>
  <c r="AV1221"/>
  <c r="AS853"/>
  <c r="AU260"/>
  <c r="AU175" s="1"/>
  <c r="AS694"/>
  <c r="AS657" s="1"/>
  <c r="AM131"/>
  <c r="AM230"/>
  <c r="AH725"/>
  <c r="AI1057"/>
  <c r="AJ1010"/>
  <c r="AJ1009" s="1"/>
  <c r="AG400"/>
  <c r="AG399" s="1"/>
  <c r="AI675"/>
  <c r="AJ725"/>
  <c r="AI882"/>
  <c r="AI881" s="1"/>
  <c r="AG1010"/>
  <c r="AG1009" s="1"/>
  <c r="AG1004" s="1"/>
  <c r="AG1003" s="1"/>
  <c r="AJ1517"/>
  <c r="AJ1590"/>
  <c r="AJ1589" s="1"/>
  <c r="AP1297"/>
  <c r="AU7"/>
  <c r="AV393"/>
  <c r="AV387" s="1"/>
  <c r="AV349" s="1"/>
  <c r="AM1585"/>
  <c r="AO1221"/>
  <c r="AO1187" s="1"/>
  <c r="AO1091" s="1"/>
  <c r="AG479"/>
  <c r="AG478" s="1"/>
  <c r="AH1502"/>
  <c r="AS564"/>
  <c r="AH517"/>
  <c r="AH516" s="1"/>
  <c r="AS7"/>
  <c r="AS844"/>
  <c r="AU349"/>
  <c r="AT61"/>
  <c r="AJ929"/>
  <c r="AJ928" s="1"/>
  <c r="AU844"/>
  <c r="AS563"/>
  <c r="AS514" s="1"/>
  <c r="AF954"/>
  <c r="AF953" s="1"/>
  <c r="AI82"/>
  <c r="AH179"/>
  <c r="AH178" s="1"/>
  <c r="AI261"/>
  <c r="AJ400"/>
  <c r="AI479"/>
  <c r="AI478" s="1"/>
  <c r="AJ675"/>
  <c r="AI1517"/>
  <c r="AS1091"/>
  <c r="AT1091"/>
  <c r="AV1187"/>
  <c r="AT844"/>
  <c r="AU1585"/>
  <c r="AG179"/>
  <c r="AG178" s="1"/>
  <c r="AG177" s="1"/>
  <c r="AH261"/>
  <c r="AH268"/>
  <c r="AG1314"/>
  <c r="AT349"/>
  <c r="AT175"/>
  <c r="AG1517"/>
  <c r="AP844"/>
  <c r="AO7"/>
  <c r="AT1001"/>
  <c r="AV61"/>
  <c r="AT694"/>
  <c r="AT657" s="1"/>
  <c r="AT279"/>
  <c r="AM1493"/>
  <c r="AM1482" s="1"/>
  <c r="AM393"/>
  <c r="AM387" s="1"/>
  <c r="AH366"/>
  <c r="AH361" s="1"/>
  <c r="AH360" s="1"/>
  <c r="AH359" s="1"/>
  <c r="AK906"/>
  <c r="AK905" s="1"/>
  <c r="AK904" s="1"/>
  <c r="AQ907"/>
  <c r="AL935"/>
  <c r="AL934" s="1"/>
  <c r="AR936"/>
  <c r="AL850"/>
  <c r="AL849" s="1"/>
  <c r="AL848" s="1"/>
  <c r="AL847" s="1"/>
  <c r="AL846" s="1"/>
  <c r="AR851"/>
  <c r="AL906"/>
  <c r="AL905" s="1"/>
  <c r="AL904" s="1"/>
  <c r="AR907"/>
  <c r="AL954"/>
  <c r="AL953" s="1"/>
  <c r="AR955"/>
  <c r="AW434"/>
  <c r="BA434" s="1"/>
  <c r="AU478"/>
  <c r="AU457" s="1"/>
  <c r="AI11"/>
  <c r="AI10" s="1"/>
  <c r="AI9" s="1"/>
  <c r="AF935"/>
  <c r="AF934" s="1"/>
  <c r="AJ49"/>
  <c r="AJ48" s="1"/>
  <c r="AJ41" s="1"/>
  <c r="AI134"/>
  <c r="AI133" s="1"/>
  <c r="AI166"/>
  <c r="AI165" s="1"/>
  <c r="AI179"/>
  <c r="AI178" s="1"/>
  <c r="AI177" s="1"/>
  <c r="AJ261"/>
  <c r="AI268"/>
  <c r="AJ459"/>
  <c r="AI517"/>
  <c r="AG545"/>
  <c r="AG544" s="1"/>
  <c r="AI633"/>
  <c r="AI632" s="1"/>
  <c r="AI660"/>
  <c r="AI659" s="1"/>
  <c r="AG675"/>
  <c r="AG776"/>
  <c r="AG775" s="1"/>
  <c r="AJ832"/>
  <c r="AJ831" s="1"/>
  <c r="AJ830" s="1"/>
  <c r="AH929"/>
  <c r="AH928" s="1"/>
  <c r="AI1010"/>
  <c r="AI1009" s="1"/>
  <c r="AI1004" s="1"/>
  <c r="AI1003" s="1"/>
  <c r="AH1057"/>
  <c r="AH1052" s="1"/>
  <c r="AG1165"/>
  <c r="AJ1260"/>
  <c r="AI1314"/>
  <c r="AI1300" s="1"/>
  <c r="AI1299" s="1"/>
  <c r="AJ1465"/>
  <c r="AJ1460" s="1"/>
  <c r="AJ1459" s="1"/>
  <c r="AH1517"/>
  <c r="AG1588"/>
  <c r="AG1587" s="1"/>
  <c r="AM844"/>
  <c r="AM657"/>
  <c r="AP349"/>
  <c r="AV1300"/>
  <c r="AV1299" s="1"/>
  <c r="AV1297" s="1"/>
  <c r="AV1001"/>
  <c r="AV564"/>
  <c r="AV563" s="1"/>
  <c r="AV514" s="1"/>
  <c r="AS175"/>
  <c r="AU131"/>
  <c r="AN393"/>
  <c r="AN387" s="1"/>
  <c r="AN349" s="1"/>
  <c r="AH1288"/>
  <c r="AH1287" s="1"/>
  <c r="AI260"/>
  <c r="AJ1004"/>
  <c r="AJ1003" s="1"/>
  <c r="AI1165"/>
  <c r="AI1502"/>
  <c r="AI1588"/>
  <c r="AM1457"/>
  <c r="AK850"/>
  <c r="AK849" s="1"/>
  <c r="AK848" s="1"/>
  <c r="AK847" s="1"/>
  <c r="AK846" s="1"/>
  <c r="AQ851"/>
  <c r="AI1288"/>
  <c r="AI1287" s="1"/>
  <c r="AG1288"/>
  <c r="AG1287" s="1"/>
  <c r="AQ1294"/>
  <c r="AQ1293" s="1"/>
  <c r="AW1295"/>
  <c r="AH82"/>
  <c r="AH71" s="1"/>
  <c r="AH70" s="1"/>
  <c r="AH231"/>
  <c r="AH422"/>
  <c r="AJ422"/>
  <c r="AI725"/>
  <c r="AI776"/>
  <c r="AI775" s="1"/>
  <c r="AH832"/>
  <c r="AH831" s="1"/>
  <c r="AH830" s="1"/>
  <c r="AH882"/>
  <c r="AH881" s="1"/>
  <c r="AJ1057"/>
  <c r="AO844"/>
  <c r="AN175"/>
  <c r="AT1297"/>
  <c r="AV1091"/>
  <c r="AT957"/>
  <c r="AV957"/>
  <c r="AP1585"/>
  <c r="AO1001"/>
  <c r="AX434"/>
  <c r="AJ1288"/>
  <c r="AJ1287" s="1"/>
  <c r="AJ134"/>
  <c r="AJ133" s="1"/>
  <c r="AJ166"/>
  <c r="AJ165" s="1"/>
  <c r="AJ179"/>
  <c r="AJ178" s="1"/>
  <c r="AJ177" s="1"/>
  <c r="AJ366"/>
  <c r="AJ361" s="1"/>
  <c r="AJ360" s="1"/>
  <c r="AJ359" s="1"/>
  <c r="AI400"/>
  <c r="AI399" s="1"/>
  <c r="AI393" s="1"/>
  <c r="AI387" s="1"/>
  <c r="AJ517"/>
  <c r="AJ516" s="1"/>
  <c r="AH545"/>
  <c r="AH544" s="1"/>
  <c r="AH675"/>
  <c r="AH660" s="1"/>
  <c r="AH659" s="1"/>
  <c r="AI929"/>
  <c r="AI928" s="1"/>
  <c r="AO1297"/>
  <c r="AN657"/>
  <c r="AM1091"/>
  <c r="AM349"/>
  <c r="AO175"/>
  <c r="AT7"/>
  <c r="AM1001"/>
  <c r="AU135"/>
  <c r="AT1457"/>
  <c r="AU1457"/>
  <c r="AU1001"/>
  <c r="AU694"/>
  <c r="AU657" s="1"/>
  <c r="AT514"/>
  <c r="AV1457"/>
  <c r="AV694"/>
  <c r="AV657" s="1"/>
  <c r="AN1091"/>
  <c r="AN844"/>
  <c r="AO1585"/>
  <c r="AO657"/>
  <c r="AO393"/>
  <c r="AO387" s="1"/>
  <c r="AO349" s="1"/>
  <c r="AP1001"/>
  <c r="AP175"/>
  <c r="AM514"/>
  <c r="AP1091"/>
  <c r="AP657"/>
  <c r="AP564"/>
  <c r="AP563" s="1"/>
  <c r="AP514" s="1"/>
  <c r="AM175"/>
  <c r="AH1010"/>
  <c r="AH1009" s="1"/>
  <c r="AI1111"/>
  <c r="AI1110" s="1"/>
  <c r="AG114"/>
  <c r="AH859"/>
  <c r="AH854" s="1"/>
  <c r="AH853" s="1"/>
  <c r="AH1465"/>
  <c r="AH1460" s="1"/>
  <c r="AH1459" s="1"/>
  <c r="AA929"/>
  <c r="AI584"/>
  <c r="AG1086"/>
  <c r="AI284"/>
  <c r="AI283" s="1"/>
  <c r="AI282" s="1"/>
  <c r="AI281" s="1"/>
  <c r="AG725"/>
  <c r="AJ993"/>
  <c r="AJ992" s="1"/>
  <c r="AJ991" s="1"/>
  <c r="AG1085"/>
  <c r="AG1084" s="1"/>
  <c r="AG1082" s="1"/>
  <c r="AG1300"/>
  <c r="AG1299" s="1"/>
  <c r="AH1314"/>
  <c r="AH284"/>
  <c r="AH283" s="1"/>
  <c r="AH282" s="1"/>
  <c r="AH281" s="1"/>
  <c r="AH459"/>
  <c r="AG268"/>
  <c r="AI859"/>
  <c r="AJ1234"/>
  <c r="AJ1314"/>
  <c r="AJ1300" s="1"/>
  <c r="AJ1299" s="1"/>
  <c r="AF1235"/>
  <c r="AL1236"/>
  <c r="AE1219"/>
  <c r="AE1218" s="1"/>
  <c r="AK1220"/>
  <c r="AE891"/>
  <c r="AE890" s="1"/>
  <c r="AK892"/>
  <c r="AE932"/>
  <c r="AE931" s="1"/>
  <c r="AE930" s="1"/>
  <c r="AK933"/>
  <c r="AE935"/>
  <c r="AE934" s="1"/>
  <c r="AK936"/>
  <c r="AE954"/>
  <c r="AE953" s="1"/>
  <c r="AK955"/>
  <c r="AG50"/>
  <c r="AG49" s="1"/>
  <c r="AG48" s="1"/>
  <c r="AG41" s="1"/>
  <c r="AG154"/>
  <c r="AG153" s="1"/>
  <c r="AG152" s="1"/>
  <c r="AG151" s="1"/>
  <c r="AG903"/>
  <c r="AG902" s="1"/>
  <c r="AE1235"/>
  <c r="AK1236"/>
  <c r="AE850"/>
  <c r="AE849" s="1"/>
  <c r="AE848" s="1"/>
  <c r="AH166"/>
  <c r="AH165" s="1"/>
  <c r="AF850"/>
  <c r="AF849" s="1"/>
  <c r="AF848" s="1"/>
  <c r="AF847" s="1"/>
  <c r="AF846" s="1"/>
  <c r="AG166"/>
  <c r="AG165" s="1"/>
  <c r="AG239"/>
  <c r="AH260"/>
  <c r="AF1237"/>
  <c r="AL1238"/>
  <c r="AE1237"/>
  <c r="AK1238"/>
  <c r="AF1219"/>
  <c r="AF1218" s="1"/>
  <c r="AL1220"/>
  <c r="AF891"/>
  <c r="AF890" s="1"/>
  <c r="AL892"/>
  <c r="AF932"/>
  <c r="AF931" s="1"/>
  <c r="AF930" s="1"/>
  <c r="AF929" s="1"/>
  <c r="AF928" s="1"/>
  <c r="AL933"/>
  <c r="AH50"/>
  <c r="AH49" s="1"/>
  <c r="AH48" s="1"/>
  <c r="AH154"/>
  <c r="AH153" s="1"/>
  <c r="AH152" s="1"/>
  <c r="AH151" s="1"/>
  <c r="AJ311"/>
  <c r="AJ300" s="1"/>
  <c r="AJ279" s="1"/>
  <c r="AH1300"/>
  <c r="AH565"/>
  <c r="AJ565"/>
  <c r="AH633"/>
  <c r="AH632" s="1"/>
  <c r="AH747"/>
  <c r="AH798"/>
  <c r="AH797" s="1"/>
  <c r="AI903"/>
  <c r="AI902" s="1"/>
  <c r="AH961"/>
  <c r="AH960" s="1"/>
  <c r="AH959" s="1"/>
  <c r="AG1111"/>
  <c r="AG1110" s="1"/>
  <c r="AG1502"/>
  <c r="AG565"/>
  <c r="AG633"/>
  <c r="AG632" s="1"/>
  <c r="AJ776"/>
  <c r="AJ775" s="1"/>
  <c r="AJ808"/>
  <c r="AJ807" s="1"/>
  <c r="AJ798" s="1"/>
  <c r="AJ797" s="1"/>
  <c r="AI832"/>
  <c r="AI831" s="1"/>
  <c r="AI830" s="1"/>
  <c r="AI993"/>
  <c r="AI992" s="1"/>
  <c r="AI991" s="1"/>
  <c r="AG1057"/>
  <c r="AG1052" s="1"/>
  <c r="AH1260"/>
  <c r="AI1367"/>
  <c r="AI1366" s="1"/>
  <c r="AI1365" s="1"/>
  <c r="AJ1502"/>
  <c r="AJ1493" s="1"/>
  <c r="AJ1482" s="1"/>
  <c r="AJ1457" s="1"/>
  <c r="AG428"/>
  <c r="AG427" s="1"/>
  <c r="AG422" s="1"/>
  <c r="AG393" s="1"/>
  <c r="AG387" s="1"/>
  <c r="AI472"/>
  <c r="AI471" s="1"/>
  <c r="AI470" s="1"/>
  <c r="AI459" s="1"/>
  <c r="AI457" s="1"/>
  <c r="AH738"/>
  <c r="AH737" s="1"/>
  <c r="AG832"/>
  <c r="AG831" s="1"/>
  <c r="AG830" s="1"/>
  <c r="AG882"/>
  <c r="AG881" s="1"/>
  <c r="AI939"/>
  <c r="AI938" s="1"/>
  <c r="AH993"/>
  <c r="AH992" s="1"/>
  <c r="AH991" s="1"/>
  <c r="AG993"/>
  <c r="AG992" s="1"/>
  <c r="AG991" s="1"/>
  <c r="AH1065"/>
  <c r="AH1064" s="1"/>
  <c r="AJ1633"/>
  <c r="AJ1631" s="1"/>
  <c r="AH479"/>
  <c r="AH478" s="1"/>
  <c r="AH457" s="1"/>
  <c r="AJ485"/>
  <c r="AJ484" s="1"/>
  <c r="AJ479" s="1"/>
  <c r="AJ478" s="1"/>
  <c r="AJ457" s="1"/>
  <c r="AI747"/>
  <c r="AG1065"/>
  <c r="AG1064" s="1"/>
  <c r="AJ1085"/>
  <c r="AJ1084" s="1"/>
  <c r="AJ1082" s="1"/>
  <c r="AH1493"/>
  <c r="AH1482" s="1"/>
  <c r="AH1457" s="1"/>
  <c r="AH1590"/>
  <c r="AH1589" s="1"/>
  <c r="AH1588" s="1"/>
  <c r="AH1587" s="1"/>
  <c r="AJ1597"/>
  <c r="AJ1588" s="1"/>
  <c r="AJ1587" s="1"/>
  <c r="AI1633"/>
  <c r="AI1631" s="1"/>
  <c r="AG231"/>
  <c r="AI231"/>
  <c r="AG1367"/>
  <c r="AG1366" s="1"/>
  <c r="AG1365" s="1"/>
  <c r="AG1297" s="1"/>
  <c r="AH1221"/>
  <c r="AH1187" s="1"/>
  <c r="AI1226"/>
  <c r="AI1221" s="1"/>
  <c r="AI1187" s="1"/>
  <c r="AJ1226"/>
  <c r="AJ1221" s="1"/>
  <c r="AJ1187" s="1"/>
  <c r="AG1234"/>
  <c r="AG1221" s="1"/>
  <c r="AG1187" s="1"/>
  <c r="AH1096"/>
  <c r="AH1095" s="1"/>
  <c r="AH1094" s="1"/>
  <c r="AH1093" s="1"/>
  <c r="AG1096"/>
  <c r="AG1095" s="1"/>
  <c r="AG1094" s="1"/>
  <c r="AG1093" s="1"/>
  <c r="AH903"/>
  <c r="AH902" s="1"/>
  <c r="AJ882"/>
  <c r="AJ881" s="1"/>
  <c r="AJ708"/>
  <c r="AJ695" s="1"/>
  <c r="AJ694" s="1"/>
  <c r="AJ268"/>
  <c r="AJ260" s="1"/>
  <c r="AG261"/>
  <c r="AH239"/>
  <c r="AH230" s="1"/>
  <c r="AH177"/>
  <c r="AH114"/>
  <c r="AH11"/>
  <c r="AH10" s="1"/>
  <c r="AH9" s="1"/>
  <c r="AG135"/>
  <c r="AG134"/>
  <c r="AG133" s="1"/>
  <c r="AG131" s="1"/>
  <c r="AG11"/>
  <c r="AG10" s="1"/>
  <c r="AG9" s="1"/>
  <c r="AG7" s="1"/>
  <c r="AI49"/>
  <c r="AI48" s="1"/>
  <c r="AI41" s="1"/>
  <c r="AI7" s="1"/>
  <c r="AI71"/>
  <c r="AI70" s="1"/>
  <c r="AI61" s="1"/>
  <c r="AG82"/>
  <c r="AG71" s="1"/>
  <c r="AG70" s="1"/>
  <c r="AI131"/>
  <c r="AI239"/>
  <c r="AJ239"/>
  <c r="AJ11"/>
  <c r="AJ10" s="1"/>
  <c r="AJ9" s="1"/>
  <c r="AH41"/>
  <c r="AJ82"/>
  <c r="AJ71" s="1"/>
  <c r="AJ70" s="1"/>
  <c r="AJ114"/>
  <c r="AJ231"/>
  <c r="AH135"/>
  <c r="AH134"/>
  <c r="AH133" s="1"/>
  <c r="AH131" s="1"/>
  <c r="AG446"/>
  <c r="AG445"/>
  <c r="AI311"/>
  <c r="AI300" s="1"/>
  <c r="AG366"/>
  <c r="AG361" s="1"/>
  <c r="AG360" s="1"/>
  <c r="AG359" s="1"/>
  <c r="AI366"/>
  <c r="AI361" s="1"/>
  <c r="AI360" s="1"/>
  <c r="AI359" s="1"/>
  <c r="AG459"/>
  <c r="AG457" s="1"/>
  <c r="AG517"/>
  <c r="AG516" s="1"/>
  <c r="AI516"/>
  <c r="AI545"/>
  <c r="AI544" s="1"/>
  <c r="AI565"/>
  <c r="AG660"/>
  <c r="AG659" s="1"/>
  <c r="AG708"/>
  <c r="AG695" s="1"/>
  <c r="AG694" s="1"/>
  <c r="AJ738"/>
  <c r="AJ737" s="1"/>
  <c r="AH776"/>
  <c r="AH775" s="1"/>
  <c r="AG798"/>
  <c r="AG797" s="1"/>
  <c r="AH312"/>
  <c r="AH311"/>
  <c r="AH300" s="1"/>
  <c r="AH279" s="1"/>
  <c r="AL312"/>
  <c r="AJ445"/>
  <c r="AJ446"/>
  <c r="AH400"/>
  <c r="AH399" s="1"/>
  <c r="AH393" s="1"/>
  <c r="AH387" s="1"/>
  <c r="AJ399"/>
  <c r="AJ584"/>
  <c r="AH584"/>
  <c r="AJ633"/>
  <c r="AJ632" s="1"/>
  <c r="AJ660"/>
  <c r="AJ659" s="1"/>
  <c r="AI708"/>
  <c r="AI695" s="1"/>
  <c r="AI694" s="1"/>
  <c r="AG738"/>
  <c r="AG737" s="1"/>
  <c r="AI738"/>
  <c r="AI737" s="1"/>
  <c r="AI798"/>
  <c r="AI797" s="1"/>
  <c r="AG859"/>
  <c r="AG854" s="1"/>
  <c r="AG853" s="1"/>
  <c r="AG312"/>
  <c r="AG311"/>
  <c r="AG300" s="1"/>
  <c r="AG279" s="1"/>
  <c r="AK312"/>
  <c r="AI445"/>
  <c r="AI446"/>
  <c r="AG584"/>
  <c r="AG564" s="1"/>
  <c r="AG563" s="1"/>
  <c r="AH708"/>
  <c r="AH695" s="1"/>
  <c r="AH694" s="1"/>
  <c r="AI854"/>
  <c r="AI853" s="1"/>
  <c r="AI844" s="1"/>
  <c r="AH446"/>
  <c r="AH445"/>
  <c r="AG929"/>
  <c r="AG928" s="1"/>
  <c r="AG939"/>
  <c r="AG938" s="1"/>
  <c r="AJ961"/>
  <c r="AJ960" s="1"/>
  <c r="AJ959" s="1"/>
  <c r="AH1004"/>
  <c r="AH1003" s="1"/>
  <c r="AI1052"/>
  <c r="AI1051" s="1"/>
  <c r="AJ1052"/>
  <c r="AJ1051" s="1"/>
  <c r="AG1143"/>
  <c r="AI1143"/>
  <c r="AH1165"/>
  <c r="AJ859"/>
  <c r="AJ854" s="1"/>
  <c r="AJ853" s="1"/>
  <c r="AJ903"/>
  <c r="AJ902" s="1"/>
  <c r="AJ939"/>
  <c r="AJ938" s="1"/>
  <c r="AG961"/>
  <c r="AG960" s="1"/>
  <c r="AG959" s="1"/>
  <c r="AI961"/>
  <c r="AI960" s="1"/>
  <c r="AI959" s="1"/>
  <c r="AI957" s="1"/>
  <c r="AJ1111"/>
  <c r="AJ1110" s="1"/>
  <c r="AH1143"/>
  <c r="AH939"/>
  <c r="AH938" s="1"/>
  <c r="AH1111"/>
  <c r="AH1110" s="1"/>
  <c r="AJ1143"/>
  <c r="AJ1165"/>
  <c r="AI1085"/>
  <c r="AI1084" s="1"/>
  <c r="AI1082" s="1"/>
  <c r="AJ1367"/>
  <c r="AJ1366" s="1"/>
  <c r="AJ1365" s="1"/>
  <c r="AG1465"/>
  <c r="AG1460" s="1"/>
  <c r="AG1459" s="1"/>
  <c r="AI1587"/>
  <c r="AH1614"/>
  <c r="AH1609" s="1"/>
  <c r="AH1608" s="1"/>
  <c r="AJ1614"/>
  <c r="AJ1609" s="1"/>
  <c r="AJ1608" s="1"/>
  <c r="AH1085"/>
  <c r="AH1084" s="1"/>
  <c r="AH1082" s="1"/>
  <c r="AI1260"/>
  <c r="AI1245" s="1"/>
  <c r="AH1367"/>
  <c r="AH1366" s="1"/>
  <c r="AH1365" s="1"/>
  <c r="AG1493"/>
  <c r="AG1482" s="1"/>
  <c r="AI1493"/>
  <c r="AI1482" s="1"/>
  <c r="AG1614"/>
  <c r="AG1609" s="1"/>
  <c r="AG1608" s="1"/>
  <c r="AG1585" s="1"/>
  <c r="AI1614"/>
  <c r="AI1609" s="1"/>
  <c r="AI1608" s="1"/>
  <c r="AG1260"/>
  <c r="AG1245" s="1"/>
  <c r="AJ1245"/>
  <c r="AH1299"/>
  <c r="AH1633"/>
  <c r="AH1631" s="1"/>
  <c r="AH1245"/>
  <c r="AI1465"/>
  <c r="AI1460" s="1"/>
  <c r="AI1459" s="1"/>
  <c r="AG1633"/>
  <c r="AG1631" s="1"/>
  <c r="AD847"/>
  <c r="AD846" s="1"/>
  <c r="AE847"/>
  <c r="AE846" s="1"/>
  <c r="AB847"/>
  <c r="AB846" s="1"/>
  <c r="AC847"/>
  <c r="AC846" s="1"/>
  <c r="AC929"/>
  <c r="AC928" s="1"/>
  <c r="AC1234"/>
  <c r="AE929"/>
  <c r="AE928" s="1"/>
  <c r="AB929"/>
  <c r="AB928" s="1"/>
  <c r="AD929"/>
  <c r="AD928" s="1"/>
  <c r="AA928"/>
  <c r="AA1234"/>
  <c r="AB1234"/>
  <c r="AD1234"/>
  <c r="AE1234"/>
  <c r="AJ1001" l="1"/>
  <c r="AJ957"/>
  <c r="AX1293"/>
  <c r="BB1293" s="1"/>
  <c r="BB1294"/>
  <c r="AW1247"/>
  <c r="BA1248"/>
  <c r="AX509"/>
  <c r="AW509"/>
  <c r="BA510"/>
  <c r="AW1294"/>
  <c r="BA1295"/>
  <c r="AX344"/>
  <c r="AW344"/>
  <c r="BA344" s="1"/>
  <c r="BA345"/>
  <c r="AF1234"/>
  <c r="AG957"/>
  <c r="AJ393"/>
  <c r="AJ387" s="1"/>
  <c r="AJ349" s="1"/>
  <c r="AI564"/>
  <c r="AI563" s="1"/>
  <c r="AI279"/>
  <c r="AH564"/>
  <c r="AH563" s="1"/>
  <c r="AH514" s="1"/>
  <c r="AJ7"/>
  <c r="AG61"/>
  <c r="AN1645"/>
  <c r="AS1645"/>
  <c r="AH844"/>
  <c r="AH7"/>
  <c r="AU1645"/>
  <c r="AT1645"/>
  <c r="AL891"/>
  <c r="AL890" s="1"/>
  <c r="AR892"/>
  <c r="AK1237"/>
  <c r="AQ1238"/>
  <c r="AK954"/>
  <c r="AK953" s="1"/>
  <c r="AQ955"/>
  <c r="AK932"/>
  <c r="AK931" s="1"/>
  <c r="AK930" s="1"/>
  <c r="AQ933"/>
  <c r="AK1219"/>
  <c r="AK1218" s="1"/>
  <c r="AQ1220"/>
  <c r="AI1297"/>
  <c r="AH657"/>
  <c r="AJ564"/>
  <c r="AJ563" s="1"/>
  <c r="AJ514" s="1"/>
  <c r="AH61"/>
  <c r="AI230"/>
  <c r="AI175" s="1"/>
  <c r="AG260"/>
  <c r="AG230"/>
  <c r="AM1645"/>
  <c r="AO1645"/>
  <c r="AK1235"/>
  <c r="AQ1236"/>
  <c r="AW851"/>
  <c r="AQ850"/>
  <c r="AQ849" s="1"/>
  <c r="AQ848" s="1"/>
  <c r="AQ847" s="1"/>
  <c r="AQ846" s="1"/>
  <c r="AX907"/>
  <c r="AR906"/>
  <c r="AR905" s="1"/>
  <c r="AR904" s="1"/>
  <c r="AR935"/>
  <c r="AR934" s="1"/>
  <c r="AX936"/>
  <c r="AJ61"/>
  <c r="AH175"/>
  <c r="AV1645"/>
  <c r="AL932"/>
  <c r="AL931" s="1"/>
  <c r="AL930" s="1"/>
  <c r="AL929" s="1"/>
  <c r="AL928" s="1"/>
  <c r="AR933"/>
  <c r="AL1219"/>
  <c r="AL1218" s="1"/>
  <c r="AR1220"/>
  <c r="AL1237"/>
  <c r="AR1238"/>
  <c r="AK935"/>
  <c r="AK934" s="1"/>
  <c r="AQ936"/>
  <c r="AK891"/>
  <c r="AK890" s="1"/>
  <c r="AQ892"/>
  <c r="AL1235"/>
  <c r="AR1236"/>
  <c r="AJ131"/>
  <c r="AR954"/>
  <c r="AR953" s="1"/>
  <c r="AX955"/>
  <c r="AR850"/>
  <c r="AR849" s="1"/>
  <c r="AR848" s="1"/>
  <c r="AR847" s="1"/>
  <c r="AR846" s="1"/>
  <c r="AX851"/>
  <c r="AQ906"/>
  <c r="AQ905" s="1"/>
  <c r="AQ904" s="1"/>
  <c r="AW907"/>
  <c r="AI1001"/>
  <c r="AP1645"/>
  <c r="AJ1585"/>
  <c r="AG1051"/>
  <c r="AG1001" s="1"/>
  <c r="AJ1297"/>
  <c r="AH349"/>
  <c r="AH1585"/>
  <c r="AH1297"/>
  <c r="AI1585"/>
  <c r="AI349"/>
  <c r="AI657"/>
  <c r="AI514"/>
  <c r="AH957"/>
  <c r="AG844"/>
  <c r="AH1051"/>
  <c r="AH1001" s="1"/>
  <c r="AI1091"/>
  <c r="AJ1091"/>
  <c r="AH1091"/>
  <c r="AG1091"/>
  <c r="AG349"/>
  <c r="AJ230"/>
  <c r="AJ175" s="1"/>
  <c r="AI1457"/>
  <c r="AJ657"/>
  <c r="AG657"/>
  <c r="AG514"/>
  <c r="AG1457"/>
  <c r="AJ844"/>
  <c r="AF277"/>
  <c r="AL277" s="1"/>
  <c r="AE277"/>
  <c r="AB276"/>
  <c r="AB275" s="1"/>
  <c r="AC276"/>
  <c r="AC275" s="1"/>
  <c r="AD276"/>
  <c r="AD275" s="1"/>
  <c r="AA276"/>
  <c r="AA275" s="1"/>
  <c r="AB273"/>
  <c r="AB272" s="1"/>
  <c r="AC273"/>
  <c r="AC272" s="1"/>
  <c r="AD273"/>
  <c r="AD272" s="1"/>
  <c r="AA273"/>
  <c r="AA272" s="1"/>
  <c r="AB270"/>
  <c r="AB269" s="1"/>
  <c r="AC270"/>
  <c r="AC269" s="1"/>
  <c r="AD270"/>
  <c r="AD269" s="1"/>
  <c r="AA270"/>
  <c r="AA269" s="1"/>
  <c r="AB266"/>
  <c r="AC266"/>
  <c r="AC265" s="1"/>
  <c r="AD266"/>
  <c r="AD265" s="1"/>
  <c r="AA266"/>
  <c r="AA265" s="1"/>
  <c r="AB265"/>
  <c r="AF274"/>
  <c r="AE274"/>
  <c r="AF271"/>
  <c r="AE271"/>
  <c r="AF267"/>
  <c r="AE267"/>
  <c r="AF264"/>
  <c r="AE264"/>
  <c r="AB263"/>
  <c r="AB262" s="1"/>
  <c r="AC263"/>
  <c r="AC262" s="1"/>
  <c r="AD263"/>
  <c r="AD262" s="1"/>
  <c r="AA263"/>
  <c r="AA262" s="1"/>
  <c r="AF258"/>
  <c r="AL258" s="1"/>
  <c r="AE258"/>
  <c r="AD257"/>
  <c r="AD256" s="1"/>
  <c r="AC257"/>
  <c r="AC256" s="1"/>
  <c r="AB257"/>
  <c r="AB256" s="1"/>
  <c r="AA257"/>
  <c r="AA256" s="1"/>
  <c r="AF252"/>
  <c r="AL252" s="1"/>
  <c r="AE252"/>
  <c r="AF255"/>
  <c r="AE255"/>
  <c r="AF248"/>
  <c r="AE248"/>
  <c r="AF245"/>
  <c r="AE245"/>
  <c r="AF242"/>
  <c r="AL242" s="1"/>
  <c r="AE242"/>
  <c r="AB254"/>
  <c r="AB253" s="1"/>
  <c r="AC254"/>
  <c r="AC253" s="1"/>
  <c r="AD254"/>
  <c r="AD253" s="1"/>
  <c r="AA254"/>
  <c r="AA253" s="1"/>
  <c r="AB241"/>
  <c r="AB240" s="1"/>
  <c r="AC241"/>
  <c r="AC240" s="1"/>
  <c r="AD241"/>
  <c r="AD240" s="1"/>
  <c r="AA241"/>
  <c r="AA240" s="1"/>
  <c r="AB244"/>
  <c r="AB243" s="1"/>
  <c r="AC244"/>
  <c r="AC243" s="1"/>
  <c r="AD244"/>
  <c r="AD243" s="1"/>
  <c r="AA244"/>
  <c r="AA243" s="1"/>
  <c r="AB247"/>
  <c r="AB246" s="1"/>
  <c r="AC247"/>
  <c r="AC246" s="1"/>
  <c r="AD247"/>
  <c r="AD246" s="1"/>
  <c r="AA247"/>
  <c r="AA246" s="1"/>
  <c r="AB251"/>
  <c r="AB250" s="1"/>
  <c r="AB249" s="1"/>
  <c r="AC251"/>
  <c r="AC250" s="1"/>
  <c r="AC249" s="1"/>
  <c r="AD251"/>
  <c r="AD250" s="1"/>
  <c r="AD249" s="1"/>
  <c r="AA251"/>
  <c r="AA250" s="1"/>
  <c r="AA249" s="1"/>
  <c r="AK929" l="1"/>
  <c r="AK928" s="1"/>
  <c r="AW906"/>
  <c r="BA907"/>
  <c r="AX954"/>
  <c r="BB955"/>
  <c r="AW1293"/>
  <c r="BA1293" s="1"/>
  <c r="BA1294"/>
  <c r="AX508"/>
  <c r="AW850"/>
  <c r="BA851"/>
  <c r="AX850"/>
  <c r="AX935"/>
  <c r="BB936"/>
  <c r="AW508"/>
  <c r="BA508" s="1"/>
  <c r="BA509"/>
  <c r="AW1246"/>
  <c r="BA1246" s="1"/>
  <c r="BA1247"/>
  <c r="AX906"/>
  <c r="AL1234"/>
  <c r="AG175"/>
  <c r="AA268"/>
  <c r="AK1234"/>
  <c r="AL276"/>
  <c r="AL275" s="1"/>
  <c r="AR277"/>
  <c r="AW892"/>
  <c r="AQ891"/>
  <c r="AQ890" s="1"/>
  <c r="AR1237"/>
  <c r="AX1238"/>
  <c r="AX933"/>
  <c r="AR932"/>
  <c r="AR931" s="1"/>
  <c r="AR930" s="1"/>
  <c r="AR929" s="1"/>
  <c r="AR928" s="1"/>
  <c r="AQ1235"/>
  <c r="AW1236"/>
  <c r="AW1220"/>
  <c r="AQ1219"/>
  <c r="AQ1218" s="1"/>
  <c r="AW955"/>
  <c r="AQ954"/>
  <c r="AQ953" s="1"/>
  <c r="AR891"/>
  <c r="AR890" s="1"/>
  <c r="AX892"/>
  <c r="AL241"/>
  <c r="AL240" s="1"/>
  <c r="AR242"/>
  <c r="AL251"/>
  <c r="AL250" s="1"/>
  <c r="AL249" s="1"/>
  <c r="AR252"/>
  <c r="AR1235"/>
  <c r="AR1234" s="1"/>
  <c r="AX1236"/>
  <c r="AW936"/>
  <c r="AQ935"/>
  <c r="AQ934" s="1"/>
  <c r="AX1220"/>
  <c r="AR1219"/>
  <c r="AR1218" s="1"/>
  <c r="AL257"/>
  <c r="AL256" s="1"/>
  <c r="AR258"/>
  <c r="AQ932"/>
  <c r="AQ931" s="1"/>
  <c r="AQ930" s="1"/>
  <c r="AW933"/>
  <c r="AQ1237"/>
  <c r="AW1238"/>
  <c r="AI1645"/>
  <c r="AF241"/>
  <c r="AF240" s="1"/>
  <c r="AF251"/>
  <c r="AF250" s="1"/>
  <c r="AF249" s="1"/>
  <c r="AF276"/>
  <c r="AF275" s="1"/>
  <c r="AE244"/>
  <c r="AE243" s="1"/>
  <c r="AK245"/>
  <c r="AE254"/>
  <c r="AE253" s="1"/>
  <c r="AK255"/>
  <c r="AE263"/>
  <c r="AE262" s="1"/>
  <c r="AK264"/>
  <c r="AE270"/>
  <c r="AE269" s="1"/>
  <c r="AK271"/>
  <c r="AH1645"/>
  <c r="AF247"/>
  <c r="AF246" s="1"/>
  <c r="AL248"/>
  <c r="AF266"/>
  <c r="AF265" s="1"/>
  <c r="AL267"/>
  <c r="AF273"/>
  <c r="AF272" s="1"/>
  <c r="AL274"/>
  <c r="AJ1645"/>
  <c r="AE241"/>
  <c r="AE240" s="1"/>
  <c r="AK242"/>
  <c r="AE247"/>
  <c r="AE246" s="1"/>
  <c r="AK248"/>
  <c r="AE251"/>
  <c r="AE250" s="1"/>
  <c r="AE249" s="1"/>
  <c r="AK252"/>
  <c r="AE257"/>
  <c r="AE256" s="1"/>
  <c r="AK258"/>
  <c r="AE266"/>
  <c r="AE265" s="1"/>
  <c r="AK267"/>
  <c r="AE273"/>
  <c r="AE272" s="1"/>
  <c r="AK274"/>
  <c r="AE276"/>
  <c r="AE275" s="1"/>
  <c r="AK277"/>
  <c r="AF244"/>
  <c r="AF243" s="1"/>
  <c r="AL245"/>
  <c r="AF254"/>
  <c r="AF253" s="1"/>
  <c r="AL255"/>
  <c r="AF263"/>
  <c r="AF262" s="1"/>
  <c r="AL264"/>
  <c r="AF270"/>
  <c r="AF269" s="1"/>
  <c r="AL271"/>
  <c r="AF257"/>
  <c r="AF256" s="1"/>
  <c r="AG1645"/>
  <c r="AA261"/>
  <c r="AC239"/>
  <c r="AD239"/>
  <c r="AB268"/>
  <c r="AA239"/>
  <c r="AB239"/>
  <c r="AD268"/>
  <c r="AC268"/>
  <c r="AB261"/>
  <c r="AC261"/>
  <c r="AD261"/>
  <c r="AX1219" l="1"/>
  <c r="BB1220"/>
  <c r="AW954"/>
  <c r="BA955"/>
  <c r="AX934"/>
  <c r="BB934" s="1"/>
  <c r="BB935"/>
  <c r="AW849"/>
  <c r="BA850"/>
  <c r="AW905"/>
  <c r="BA906"/>
  <c r="AW932"/>
  <c r="BA933"/>
  <c r="AX1235"/>
  <c r="BB1235" s="1"/>
  <c r="BB1236"/>
  <c r="AW1235"/>
  <c r="BA1235" s="1"/>
  <c r="BA1236"/>
  <c r="AX1237"/>
  <c r="BB1237" s="1"/>
  <c r="BB1238"/>
  <c r="AW935"/>
  <c r="BA936"/>
  <c r="AW1219"/>
  <c r="BA1220"/>
  <c r="AX932"/>
  <c r="AW891"/>
  <c r="BA892"/>
  <c r="AX905"/>
  <c r="AX849"/>
  <c r="AX953"/>
  <c r="BB953" s="1"/>
  <c r="BB954"/>
  <c r="AW1237"/>
  <c r="BA1237" s="1"/>
  <c r="BA1238"/>
  <c r="AX891"/>
  <c r="BB892"/>
  <c r="AA260"/>
  <c r="AF261"/>
  <c r="AE268"/>
  <c r="AE239"/>
  <c r="AE261"/>
  <c r="AQ929"/>
  <c r="AQ928" s="1"/>
  <c r="AQ1234"/>
  <c r="AL273"/>
  <c r="AL272" s="1"/>
  <c r="AR274"/>
  <c r="AL247"/>
  <c r="AL246" s="1"/>
  <c r="AR248"/>
  <c r="AX258"/>
  <c r="AX257" s="1"/>
  <c r="AX256" s="1"/>
  <c r="AR257"/>
  <c r="AR256" s="1"/>
  <c r="AL263"/>
  <c r="AL262" s="1"/>
  <c r="AR264"/>
  <c r="AL244"/>
  <c r="AL243" s="1"/>
  <c r="AR245"/>
  <c r="AK273"/>
  <c r="AK272" s="1"/>
  <c r="AQ274"/>
  <c r="AK257"/>
  <c r="AK256" s="1"/>
  <c r="AQ258"/>
  <c r="AK247"/>
  <c r="AK246" s="1"/>
  <c r="AQ248"/>
  <c r="AK270"/>
  <c r="AK269" s="1"/>
  <c r="AQ271"/>
  <c r="AK254"/>
  <c r="AK253" s="1"/>
  <c r="AQ255"/>
  <c r="AX242"/>
  <c r="AR241"/>
  <c r="AR240" s="1"/>
  <c r="AX277"/>
  <c r="AR276"/>
  <c r="AR275" s="1"/>
  <c r="AX1234"/>
  <c r="BB1234" s="1"/>
  <c r="AL266"/>
  <c r="AL265" s="1"/>
  <c r="AR267"/>
  <c r="AL270"/>
  <c r="AL269" s="1"/>
  <c r="AR271"/>
  <c r="AL254"/>
  <c r="AL253" s="1"/>
  <c r="AL239" s="1"/>
  <c r="AR255"/>
  <c r="AK276"/>
  <c r="AK275" s="1"/>
  <c r="AQ277"/>
  <c r="AK266"/>
  <c r="AK265" s="1"/>
  <c r="AQ267"/>
  <c r="AK251"/>
  <c r="AK250" s="1"/>
  <c r="AK249" s="1"/>
  <c r="AQ252"/>
  <c r="AK241"/>
  <c r="AK240" s="1"/>
  <c r="AQ242"/>
  <c r="AK263"/>
  <c r="AK262" s="1"/>
  <c r="AQ264"/>
  <c r="AK244"/>
  <c r="AK243" s="1"/>
  <c r="AQ245"/>
  <c r="AX252"/>
  <c r="AR251"/>
  <c r="AR250" s="1"/>
  <c r="AR249" s="1"/>
  <c r="AF268"/>
  <c r="AF260" s="1"/>
  <c r="AF239"/>
  <c r="AD260"/>
  <c r="AB260"/>
  <c r="AC260"/>
  <c r="AL268" l="1"/>
  <c r="AW1234"/>
  <c r="BA1234" s="1"/>
  <c r="AX251"/>
  <c r="BB252"/>
  <c r="AX241"/>
  <c r="BB242"/>
  <c r="AX848"/>
  <c r="AW890"/>
  <c r="BA890" s="1"/>
  <c r="BA891"/>
  <c r="AW1218"/>
  <c r="BA1218" s="1"/>
  <c r="BA1219"/>
  <c r="AW904"/>
  <c r="BA904" s="1"/>
  <c r="BA905"/>
  <c r="AX1218"/>
  <c r="BB1218" s="1"/>
  <c r="BB1219"/>
  <c r="AX276"/>
  <c r="BB277"/>
  <c r="AX890"/>
  <c r="BB890" s="1"/>
  <c r="BB891"/>
  <c r="AX904"/>
  <c r="AX931"/>
  <c r="AW934"/>
  <c r="BA934" s="1"/>
  <c r="BA935"/>
  <c r="AW931"/>
  <c r="BA932"/>
  <c r="AW848"/>
  <c r="BA849"/>
  <c r="AW953"/>
  <c r="BA953" s="1"/>
  <c r="BA954"/>
  <c r="AE260"/>
  <c r="AK261"/>
  <c r="AK239"/>
  <c r="AK268"/>
  <c r="AQ263"/>
  <c r="AQ262" s="1"/>
  <c r="AW264"/>
  <c r="AQ251"/>
  <c r="AQ250" s="1"/>
  <c r="AQ249" s="1"/>
  <c r="AW252"/>
  <c r="AW277"/>
  <c r="AQ276"/>
  <c r="AQ275" s="1"/>
  <c r="AX271"/>
  <c r="AR270"/>
  <c r="AR269" s="1"/>
  <c r="AW271"/>
  <c r="AQ270"/>
  <c r="AQ269" s="1"/>
  <c r="AQ257"/>
  <c r="AQ256" s="1"/>
  <c r="AW258"/>
  <c r="AR244"/>
  <c r="AR243" s="1"/>
  <c r="AX245"/>
  <c r="AR273"/>
  <c r="AR272" s="1"/>
  <c r="AX274"/>
  <c r="AQ244"/>
  <c r="AQ243" s="1"/>
  <c r="AW245"/>
  <c r="AQ241"/>
  <c r="AQ240" s="1"/>
  <c r="AW242"/>
  <c r="AW267"/>
  <c r="AQ266"/>
  <c r="AQ265" s="1"/>
  <c r="AR254"/>
  <c r="AR253" s="1"/>
  <c r="AX255"/>
  <c r="AX267"/>
  <c r="AX266" s="1"/>
  <c r="AX265" s="1"/>
  <c r="AR266"/>
  <c r="AR265" s="1"/>
  <c r="AQ254"/>
  <c r="AQ253" s="1"/>
  <c r="AW255"/>
  <c r="AQ247"/>
  <c r="AQ246" s="1"/>
  <c r="AW248"/>
  <c r="AQ273"/>
  <c r="AQ272" s="1"/>
  <c r="AW274"/>
  <c r="AR263"/>
  <c r="AR262" s="1"/>
  <c r="AX264"/>
  <c r="AX248"/>
  <c r="AR247"/>
  <c r="AR246" s="1"/>
  <c r="AL261"/>
  <c r="AL260" s="1"/>
  <c r="AA191"/>
  <c r="AA190" s="1"/>
  <c r="AA189" s="1"/>
  <c r="AA188" s="1"/>
  <c r="AC191"/>
  <c r="AC190" s="1"/>
  <c r="AC189" s="1"/>
  <c r="AC188" s="1"/>
  <c r="AD191"/>
  <c r="AD190" s="1"/>
  <c r="AD189" s="1"/>
  <c r="AD188" s="1"/>
  <c r="AB191"/>
  <c r="AB190" s="1"/>
  <c r="AB189" s="1"/>
  <c r="AB188" s="1"/>
  <c r="AE193"/>
  <c r="AK193" s="1"/>
  <c r="AQ193" s="1"/>
  <c r="AW193" s="1"/>
  <c r="BA193" s="1"/>
  <c r="AF192"/>
  <c r="AE192"/>
  <c r="AK192" s="1"/>
  <c r="AQ192" s="1"/>
  <c r="AK260" l="1"/>
  <c r="AX247"/>
  <c r="BB248"/>
  <c r="AX270"/>
  <c r="BB271"/>
  <c r="AW930"/>
  <c r="BA931"/>
  <c r="AX930"/>
  <c r="AX847"/>
  <c r="AX250"/>
  <c r="BB251"/>
  <c r="AW273"/>
  <c r="BA274"/>
  <c r="AW254"/>
  <c r="BA255"/>
  <c r="AX254"/>
  <c r="BB255"/>
  <c r="AW241"/>
  <c r="BA242"/>
  <c r="AX273"/>
  <c r="BB274"/>
  <c r="AW257"/>
  <c r="BA258"/>
  <c r="AW251"/>
  <c r="BA252"/>
  <c r="AW266"/>
  <c r="BA267"/>
  <c r="AW270"/>
  <c r="BA271"/>
  <c r="AW276"/>
  <c r="BA277"/>
  <c r="AW847"/>
  <c r="BA848"/>
  <c r="AX275"/>
  <c r="BB275" s="1"/>
  <c r="BB276"/>
  <c r="AX240"/>
  <c r="BB240" s="1"/>
  <c r="BB241"/>
  <c r="AX263"/>
  <c r="BB264"/>
  <c r="AW247"/>
  <c r="BA248"/>
  <c r="AW244"/>
  <c r="BA245"/>
  <c r="AX244"/>
  <c r="BB245"/>
  <c r="AW263"/>
  <c r="BA264"/>
  <c r="AR239"/>
  <c r="AQ268"/>
  <c r="AR261"/>
  <c r="AQ261"/>
  <c r="AR268"/>
  <c r="AQ239"/>
  <c r="AW192"/>
  <c r="AQ191"/>
  <c r="AQ190" s="1"/>
  <c r="AQ189" s="1"/>
  <c r="AQ188" s="1"/>
  <c r="AF191"/>
  <c r="AF190" s="1"/>
  <c r="AF189" s="1"/>
  <c r="AF188" s="1"/>
  <c r="AL192"/>
  <c r="AK191"/>
  <c r="AK190" s="1"/>
  <c r="AK189" s="1"/>
  <c r="AK188" s="1"/>
  <c r="AE191"/>
  <c r="AE190" s="1"/>
  <c r="AE189" s="1"/>
  <c r="AE188" s="1"/>
  <c r="AX243" l="1"/>
  <c r="BB244"/>
  <c r="AW246"/>
  <c r="BA246" s="1"/>
  <c r="BA247"/>
  <c r="AW846"/>
  <c r="BA846" s="1"/>
  <c r="BA847"/>
  <c r="AW269"/>
  <c r="BA270"/>
  <c r="AW250"/>
  <c r="BA251"/>
  <c r="AX272"/>
  <c r="BB272" s="1"/>
  <c r="BB273"/>
  <c r="AX253"/>
  <c r="BB253" s="1"/>
  <c r="BB254"/>
  <c r="AW272"/>
  <c r="BA272" s="1"/>
  <c r="BA273"/>
  <c r="AX846"/>
  <c r="BA930"/>
  <c r="AW929"/>
  <c r="AX246"/>
  <c r="BB246" s="1"/>
  <c r="BB247"/>
  <c r="AW262"/>
  <c r="BA263"/>
  <c r="AW243"/>
  <c r="BA243" s="1"/>
  <c r="BA244"/>
  <c r="AX262"/>
  <c r="BB263"/>
  <c r="AW275"/>
  <c r="BA275" s="1"/>
  <c r="BA276"/>
  <c r="AW265"/>
  <c r="BA265" s="1"/>
  <c r="BA266"/>
  <c r="AW256"/>
  <c r="BA256" s="1"/>
  <c r="BA257"/>
  <c r="AW240"/>
  <c r="BA241"/>
  <c r="AW253"/>
  <c r="BA253" s="1"/>
  <c r="BA254"/>
  <c r="AX249"/>
  <c r="BB249" s="1"/>
  <c r="BB250"/>
  <c r="AX929"/>
  <c r="AX269"/>
  <c r="BB270"/>
  <c r="AW191"/>
  <c r="BA192"/>
  <c r="AQ260"/>
  <c r="AR260"/>
  <c r="AL191"/>
  <c r="AL190" s="1"/>
  <c r="AL189" s="1"/>
  <c r="AL188" s="1"/>
  <c r="AR192"/>
  <c r="AF1049"/>
  <c r="AE1049"/>
  <c r="AB1048"/>
  <c r="AB1047" s="1"/>
  <c r="AB1046" s="1"/>
  <c r="AB1045" s="1"/>
  <c r="AC1048"/>
  <c r="AC1047" s="1"/>
  <c r="AC1046" s="1"/>
  <c r="AC1045" s="1"/>
  <c r="AD1048"/>
  <c r="AD1047" s="1"/>
  <c r="AD1046" s="1"/>
  <c r="AD1045" s="1"/>
  <c r="AA1048"/>
  <c r="AA1047" s="1"/>
  <c r="AA1046" s="1"/>
  <c r="AA1045" s="1"/>
  <c r="AF1601"/>
  <c r="AE1601"/>
  <c r="AF1599"/>
  <c r="AE1599"/>
  <c r="AB1600"/>
  <c r="AC1600"/>
  <c r="AD1600"/>
  <c r="AA1600"/>
  <c r="AB1598"/>
  <c r="AB1597" s="1"/>
  <c r="AC1598"/>
  <c r="AD1598"/>
  <c r="AA1598"/>
  <c r="AA1597" s="1"/>
  <c r="AF1606"/>
  <c r="AE1606"/>
  <c r="AB1594"/>
  <c r="AF495"/>
  <c r="AE495"/>
  <c r="AB494"/>
  <c r="AB493" s="1"/>
  <c r="AC494"/>
  <c r="AC493" s="1"/>
  <c r="AD494"/>
  <c r="AD493" s="1"/>
  <c r="AA494"/>
  <c r="AA493" s="1"/>
  <c r="AW190" l="1"/>
  <c r="BA191"/>
  <c r="AX928"/>
  <c r="BB928" s="1"/>
  <c r="BB929"/>
  <c r="AW249"/>
  <c r="BA249" s="1"/>
  <c r="BA250"/>
  <c r="BB243"/>
  <c r="AX239"/>
  <c r="BB239" s="1"/>
  <c r="BB269"/>
  <c r="AX268"/>
  <c r="BB268" s="1"/>
  <c r="BA240"/>
  <c r="BB262"/>
  <c r="AX261"/>
  <c r="BA262"/>
  <c r="AW261"/>
  <c r="BA269"/>
  <c r="AW268"/>
  <c r="BA268" s="1"/>
  <c r="AW928"/>
  <c r="BA928" s="1"/>
  <c r="BA929"/>
  <c r="AX192"/>
  <c r="AX191" s="1"/>
  <c r="AX190" s="1"/>
  <c r="AX189" s="1"/>
  <c r="AX188" s="1"/>
  <c r="AR191"/>
  <c r="AR190" s="1"/>
  <c r="AR189" s="1"/>
  <c r="AR188" s="1"/>
  <c r="AK1606"/>
  <c r="AE1605"/>
  <c r="AE1604" s="1"/>
  <c r="AE1603" s="1"/>
  <c r="AE1602" s="1"/>
  <c r="AF1598"/>
  <c r="AL1599"/>
  <c r="AF1048"/>
  <c r="AF1047" s="1"/>
  <c r="AF1046" s="1"/>
  <c r="AF1045" s="1"/>
  <c r="AL1049"/>
  <c r="AE1598"/>
  <c r="AK1599"/>
  <c r="AE1048"/>
  <c r="AE1047" s="1"/>
  <c r="AE1046" s="1"/>
  <c r="AE1045" s="1"/>
  <c r="AK1049"/>
  <c r="AF494"/>
  <c r="AF493" s="1"/>
  <c r="AL495"/>
  <c r="AF1600"/>
  <c r="AL1601"/>
  <c r="AE494"/>
  <c r="AE493" s="1"/>
  <c r="AK495"/>
  <c r="AL1606"/>
  <c r="AF1605"/>
  <c r="AF1604" s="1"/>
  <c r="AF1603" s="1"/>
  <c r="AF1602" s="1"/>
  <c r="AE1600"/>
  <c r="AE1597" s="1"/>
  <c r="AK1601"/>
  <c r="AC1597"/>
  <c r="AD1597"/>
  <c r="AW189" l="1"/>
  <c r="BA190"/>
  <c r="BB261"/>
  <c r="AX260"/>
  <c r="BB260" s="1"/>
  <c r="BA261"/>
  <c r="AW260"/>
  <c r="BA260" s="1"/>
  <c r="AW239"/>
  <c r="BA239" s="1"/>
  <c r="AF1597"/>
  <c r="AL1605"/>
  <c r="AL1604" s="1"/>
  <c r="AL1603" s="1"/>
  <c r="AL1602" s="1"/>
  <c r="AR1606"/>
  <c r="AK1600"/>
  <c r="AQ1601"/>
  <c r="AK1598"/>
  <c r="AQ1599"/>
  <c r="AL1598"/>
  <c r="AR1599"/>
  <c r="AK1605"/>
  <c r="AK1604" s="1"/>
  <c r="AK1603" s="1"/>
  <c r="AK1602" s="1"/>
  <c r="AQ1606"/>
  <c r="AL1600"/>
  <c r="AR1601"/>
  <c r="AK1048"/>
  <c r="AK1047" s="1"/>
  <c r="AK1046" s="1"/>
  <c r="AK1045" s="1"/>
  <c r="AQ1049"/>
  <c r="AL1048"/>
  <c r="AL1047" s="1"/>
  <c r="AL1046" s="1"/>
  <c r="AL1045" s="1"/>
  <c r="AR1049"/>
  <c r="AL494"/>
  <c r="AL493" s="1"/>
  <c r="AR495"/>
  <c r="AK494"/>
  <c r="AK493" s="1"/>
  <c r="AQ495"/>
  <c r="AL1597"/>
  <c r="AF56"/>
  <c r="AE56"/>
  <c r="AB55"/>
  <c r="AC55"/>
  <c r="AD55"/>
  <c r="AA55"/>
  <c r="AK1597" l="1"/>
  <c r="AW188"/>
  <c r="BA188" s="1"/>
  <c r="BA189"/>
  <c r="AQ1048"/>
  <c r="AQ1047" s="1"/>
  <c r="AQ1046" s="1"/>
  <c r="AQ1045" s="1"/>
  <c r="AW1049"/>
  <c r="AW1606"/>
  <c r="AQ1605"/>
  <c r="AQ1604" s="1"/>
  <c r="AQ1603" s="1"/>
  <c r="AQ1602" s="1"/>
  <c r="AQ1598"/>
  <c r="AW1599"/>
  <c r="AX1606"/>
  <c r="AR1605"/>
  <c r="AR1604" s="1"/>
  <c r="AR1603" s="1"/>
  <c r="AR1602" s="1"/>
  <c r="AR1048"/>
  <c r="AR1047" s="1"/>
  <c r="AR1046" s="1"/>
  <c r="AR1045" s="1"/>
  <c r="AX1049"/>
  <c r="AR1600"/>
  <c r="AX1601"/>
  <c r="AR1598"/>
  <c r="AX1599"/>
  <c r="AQ1600"/>
  <c r="AW1601"/>
  <c r="AR494"/>
  <c r="AR493" s="1"/>
  <c r="AX495"/>
  <c r="AW495"/>
  <c r="AQ494"/>
  <c r="AQ493" s="1"/>
  <c r="AF55"/>
  <c r="AL56"/>
  <c r="AE55"/>
  <c r="AK56"/>
  <c r="AD682"/>
  <c r="AF732"/>
  <c r="AE732"/>
  <c r="AB731"/>
  <c r="AB730" s="1"/>
  <c r="AC731"/>
  <c r="AC730" s="1"/>
  <c r="AD731"/>
  <c r="AD730" s="1"/>
  <c r="AA731"/>
  <c r="AA730" s="1"/>
  <c r="AD1642"/>
  <c r="AD1641" s="1"/>
  <c r="AD1640" s="1"/>
  <c r="AD1639" s="1"/>
  <c r="AC1642"/>
  <c r="AC1641" s="1"/>
  <c r="AC1640" s="1"/>
  <c r="AC1639" s="1"/>
  <c r="AB1642"/>
  <c r="AB1641" s="1"/>
  <c r="AB1640" s="1"/>
  <c r="AB1639" s="1"/>
  <c r="AA1642"/>
  <c r="AA1641" s="1"/>
  <c r="AA1640" s="1"/>
  <c r="AA1639" s="1"/>
  <c r="AD1637"/>
  <c r="AD1636" s="1"/>
  <c r="AD1635" s="1"/>
  <c r="AD1634" s="1"/>
  <c r="AC1637"/>
  <c r="AC1636" s="1"/>
  <c r="AC1635" s="1"/>
  <c r="AC1634" s="1"/>
  <c r="AB1637"/>
  <c r="AB1636" s="1"/>
  <c r="AB1635" s="1"/>
  <c r="AB1634" s="1"/>
  <c r="AA1637"/>
  <c r="AA1636" s="1"/>
  <c r="AA1635" s="1"/>
  <c r="AA1634" s="1"/>
  <c r="AD1628"/>
  <c r="AC1628"/>
  <c r="AC1627" s="1"/>
  <c r="AB1628"/>
  <c r="AB1627" s="1"/>
  <c r="AA1628"/>
  <c r="AA1627" s="1"/>
  <c r="AD1627"/>
  <c r="AD1625"/>
  <c r="AD1624" s="1"/>
  <c r="AC1625"/>
  <c r="AC1624" s="1"/>
  <c r="AB1625"/>
  <c r="AB1624" s="1"/>
  <c r="AA1625"/>
  <c r="AA1624" s="1"/>
  <c r="AD1622"/>
  <c r="AC1622"/>
  <c r="AC1621" s="1"/>
  <c r="AB1622"/>
  <c r="AB1621" s="1"/>
  <c r="AA1622"/>
  <c r="AA1621" s="1"/>
  <c r="AD1621"/>
  <c r="AD1619"/>
  <c r="AC1619"/>
  <c r="AB1619"/>
  <c r="AA1619"/>
  <c r="AA1618" s="1"/>
  <c r="AD1618"/>
  <c r="AC1618"/>
  <c r="AB1618"/>
  <c r="AD1616"/>
  <c r="AD1615" s="1"/>
  <c r="AC1616"/>
  <c r="AC1615" s="1"/>
  <c r="AB1616"/>
  <c r="AB1615" s="1"/>
  <c r="AA1616"/>
  <c r="AA1615" s="1"/>
  <c r="AD1612"/>
  <c r="AD1611" s="1"/>
  <c r="AD1610" s="1"/>
  <c r="AC1612"/>
  <c r="AC1611" s="1"/>
  <c r="AC1610" s="1"/>
  <c r="AB1612"/>
  <c r="AB1611" s="1"/>
  <c r="AB1610" s="1"/>
  <c r="AA1612"/>
  <c r="AA1611" s="1"/>
  <c r="AA1610" s="1"/>
  <c r="AD1595"/>
  <c r="AC1595"/>
  <c r="AB1595"/>
  <c r="AA1595"/>
  <c r="AD1593"/>
  <c r="AC1593"/>
  <c r="AB1593"/>
  <c r="AA1593"/>
  <c r="AD1591"/>
  <c r="AC1591"/>
  <c r="AC1590" s="1"/>
  <c r="AC1589" s="1"/>
  <c r="AC1588" s="1"/>
  <c r="AC1587" s="1"/>
  <c r="AB1591"/>
  <c r="AB1590" s="1"/>
  <c r="AB1589" s="1"/>
  <c r="AB1588" s="1"/>
  <c r="AB1587" s="1"/>
  <c r="AA1591"/>
  <c r="AA1590" s="1"/>
  <c r="AA1589" s="1"/>
  <c r="AA1588" s="1"/>
  <c r="AA1587" s="1"/>
  <c r="AD1590"/>
  <c r="AD1589" s="1"/>
  <c r="AD1588" s="1"/>
  <c r="AD1587" s="1"/>
  <c r="AD1582"/>
  <c r="AD1581" s="1"/>
  <c r="AD1580" s="1"/>
  <c r="AD1579" s="1"/>
  <c r="AD1578" s="1"/>
  <c r="AC1582"/>
  <c r="AC1581" s="1"/>
  <c r="AC1580" s="1"/>
  <c r="AC1579" s="1"/>
  <c r="AC1578" s="1"/>
  <c r="AB1582"/>
  <c r="AB1581" s="1"/>
  <c r="AB1580" s="1"/>
  <c r="AB1579" s="1"/>
  <c r="AB1578" s="1"/>
  <c r="AA1582"/>
  <c r="AA1581" s="1"/>
  <c r="AA1580" s="1"/>
  <c r="AA1579" s="1"/>
  <c r="AA1578" s="1"/>
  <c r="AD1575"/>
  <c r="AC1575"/>
  <c r="AB1575"/>
  <c r="AB1574" s="1"/>
  <c r="AB1573" s="1"/>
  <c r="AB1572" s="1"/>
  <c r="AB1571" s="1"/>
  <c r="AA1575"/>
  <c r="AA1574" s="1"/>
  <c r="AA1573" s="1"/>
  <c r="AA1572" s="1"/>
  <c r="AA1571" s="1"/>
  <c r="AD1574"/>
  <c r="AD1573" s="1"/>
  <c r="AD1572" s="1"/>
  <c r="AD1571" s="1"/>
  <c r="AC1574"/>
  <c r="AC1573" s="1"/>
  <c r="AC1572" s="1"/>
  <c r="AC1571" s="1"/>
  <c r="AD1568"/>
  <c r="AC1568"/>
  <c r="AB1568"/>
  <c r="AA1568"/>
  <c r="AA1567" s="1"/>
  <c r="AA1562" s="1"/>
  <c r="AD1567"/>
  <c r="AD1562" s="1"/>
  <c r="AC1567"/>
  <c r="AC1562" s="1"/>
  <c r="AB1567"/>
  <c r="AB1562" s="1"/>
  <c r="AD1556"/>
  <c r="AC1556"/>
  <c r="AB1556"/>
  <c r="AA1556"/>
  <c r="AA1555" s="1"/>
  <c r="AA1554" s="1"/>
  <c r="AA1553" s="1"/>
  <c r="AD1555"/>
  <c r="AD1554" s="1"/>
  <c r="AD1553" s="1"/>
  <c r="AC1555"/>
  <c r="AC1554" s="1"/>
  <c r="AC1553" s="1"/>
  <c r="AB1555"/>
  <c r="AB1554" s="1"/>
  <c r="AB1553" s="1"/>
  <c r="AD1551"/>
  <c r="AC1551"/>
  <c r="AB1551"/>
  <c r="AA1551"/>
  <c r="AD1549"/>
  <c r="AC1549"/>
  <c r="AC1548" s="1"/>
  <c r="AB1549"/>
  <c r="AB1548" s="1"/>
  <c r="AA1549"/>
  <c r="AA1548" s="1"/>
  <c r="AD1548"/>
  <c r="AD1546"/>
  <c r="AC1546"/>
  <c r="AB1546"/>
  <c r="AA1546"/>
  <c r="AD1544"/>
  <c r="AC1544"/>
  <c r="AB1544"/>
  <c r="AA1544"/>
  <c r="AD1542"/>
  <c r="AC1542"/>
  <c r="AB1542"/>
  <c r="AA1542"/>
  <c r="AA1541" s="1"/>
  <c r="AD1541"/>
  <c r="AC1541"/>
  <c r="AB1541"/>
  <c r="AD1539"/>
  <c r="AC1539"/>
  <c r="AB1539"/>
  <c r="AA1539"/>
  <c r="AD1537"/>
  <c r="AC1537"/>
  <c r="AB1537"/>
  <c r="AA1537"/>
  <c r="AD1535"/>
  <c r="AD1534" s="1"/>
  <c r="AC1535"/>
  <c r="AC1534" s="1"/>
  <c r="AB1535"/>
  <c r="AB1534" s="1"/>
  <c r="AA1535"/>
  <c r="AA1534" s="1"/>
  <c r="AD1532"/>
  <c r="AC1532"/>
  <c r="AB1532"/>
  <c r="AA1532"/>
  <c r="AA1531" s="1"/>
  <c r="AD1531"/>
  <c r="AC1531"/>
  <c r="AB1531"/>
  <c r="AD1529"/>
  <c r="AC1529"/>
  <c r="AB1529"/>
  <c r="AA1529"/>
  <c r="AD1527"/>
  <c r="AD1526" s="1"/>
  <c r="AC1527"/>
  <c r="AC1526" s="1"/>
  <c r="AB1527"/>
  <c r="AB1526" s="1"/>
  <c r="AA1527"/>
  <c r="AA1526" s="1"/>
  <c r="AD1524"/>
  <c r="AC1524"/>
  <c r="AB1524"/>
  <c r="AA1524"/>
  <c r="AD1522"/>
  <c r="AC1522"/>
  <c r="AB1522"/>
  <c r="AB1521" s="1"/>
  <c r="AA1522"/>
  <c r="AA1521" s="1"/>
  <c r="AD1521"/>
  <c r="AC1521"/>
  <c r="AD1519"/>
  <c r="AC1519"/>
  <c r="AC1518" s="1"/>
  <c r="AB1519"/>
  <c r="AB1518" s="1"/>
  <c r="AA1519"/>
  <c r="AA1518" s="1"/>
  <c r="AD1518"/>
  <c r="AD1515"/>
  <c r="AC1515"/>
  <c r="AB1515"/>
  <c r="AA1515"/>
  <c r="AD1513"/>
  <c r="AC1513"/>
  <c r="AB1513"/>
  <c r="AA1513"/>
  <c r="AD1511"/>
  <c r="AC1511"/>
  <c r="AC1510" s="1"/>
  <c r="AB1511"/>
  <c r="AB1510" s="1"/>
  <c r="AA1511"/>
  <c r="AA1510" s="1"/>
  <c r="AD1508"/>
  <c r="AC1508"/>
  <c r="AB1508"/>
  <c r="AA1508"/>
  <c r="AD1506"/>
  <c r="AC1506"/>
  <c r="AB1506"/>
  <c r="AA1506"/>
  <c r="AD1504"/>
  <c r="AC1504"/>
  <c r="AC1503" s="1"/>
  <c r="AB1504"/>
  <c r="AB1503" s="1"/>
  <c r="AA1504"/>
  <c r="AD1500"/>
  <c r="AC1500"/>
  <c r="AB1500"/>
  <c r="AA1500"/>
  <c r="AD1498"/>
  <c r="AC1498"/>
  <c r="AB1498"/>
  <c r="AA1498"/>
  <c r="AD1496"/>
  <c r="AC1496"/>
  <c r="AB1496"/>
  <c r="AA1496"/>
  <c r="AA1495" s="1"/>
  <c r="AA1494" s="1"/>
  <c r="AD1495"/>
  <c r="AD1494" s="1"/>
  <c r="AC1495"/>
  <c r="AC1494" s="1"/>
  <c r="AB1495"/>
  <c r="AB1494" s="1"/>
  <c r="AD1491"/>
  <c r="AD1490" s="1"/>
  <c r="AD1489" s="1"/>
  <c r="AD1488" s="1"/>
  <c r="AC1491"/>
  <c r="AC1490" s="1"/>
  <c r="AC1489" s="1"/>
  <c r="AC1488" s="1"/>
  <c r="AB1491"/>
  <c r="AB1490" s="1"/>
  <c r="AB1489" s="1"/>
  <c r="AB1488" s="1"/>
  <c r="AA1491"/>
  <c r="AA1490" s="1"/>
  <c r="AA1489" s="1"/>
  <c r="AA1488" s="1"/>
  <c r="AD1486"/>
  <c r="AC1486"/>
  <c r="AB1486"/>
  <c r="AA1486"/>
  <c r="AA1485" s="1"/>
  <c r="AA1484" s="1"/>
  <c r="AA1483" s="1"/>
  <c r="AD1485"/>
  <c r="AD1484" s="1"/>
  <c r="AD1483" s="1"/>
  <c r="AC1485"/>
  <c r="AC1484" s="1"/>
  <c r="AC1483" s="1"/>
  <c r="AB1485"/>
  <c r="AB1484" s="1"/>
  <c r="AB1483" s="1"/>
  <c r="AD1479"/>
  <c r="AC1479"/>
  <c r="AC1478" s="1"/>
  <c r="AB1479"/>
  <c r="AB1478" s="1"/>
  <c r="AA1479"/>
  <c r="AA1478" s="1"/>
  <c r="AD1478"/>
  <c r="AD1470"/>
  <c r="AC1470"/>
  <c r="AC1469" s="1"/>
  <c r="AB1470"/>
  <c r="AB1469" s="1"/>
  <c r="AA1470"/>
  <c r="AA1469" s="1"/>
  <c r="AD1469"/>
  <c r="AD1467"/>
  <c r="AC1467"/>
  <c r="AB1467"/>
  <c r="AA1467"/>
  <c r="AA1466" s="1"/>
  <c r="AD1466"/>
  <c r="AC1466"/>
  <c r="AB1466"/>
  <c r="AD1463"/>
  <c r="AD1462" s="1"/>
  <c r="AD1461" s="1"/>
  <c r="AC1463"/>
  <c r="AC1462" s="1"/>
  <c r="AC1461" s="1"/>
  <c r="AB1463"/>
  <c r="AB1462" s="1"/>
  <c r="AB1461" s="1"/>
  <c r="AA1463"/>
  <c r="AA1462" s="1"/>
  <c r="AA1461" s="1"/>
  <c r="AD1454"/>
  <c r="AC1454"/>
  <c r="AC1453" s="1"/>
  <c r="AC1452" s="1"/>
  <c r="AC1451" s="1"/>
  <c r="AC1450" s="1"/>
  <c r="AB1454"/>
  <c r="AB1453" s="1"/>
  <c r="AB1452" s="1"/>
  <c r="AB1451" s="1"/>
  <c r="AB1450" s="1"/>
  <c r="AA1454"/>
  <c r="AA1453" s="1"/>
  <c r="AA1452" s="1"/>
  <c r="AA1451" s="1"/>
  <c r="AA1450" s="1"/>
  <c r="AD1453"/>
  <c r="AD1452" s="1"/>
  <c r="AD1451" s="1"/>
  <c r="AD1450" s="1"/>
  <c r="AD1447"/>
  <c r="AC1447"/>
  <c r="AC1446" s="1"/>
  <c r="AB1447"/>
  <c r="AB1446" s="1"/>
  <c r="AA1447"/>
  <c r="AA1446" s="1"/>
  <c r="AD1446"/>
  <c r="AD1444"/>
  <c r="AD1443" s="1"/>
  <c r="AC1444"/>
  <c r="AC1443" s="1"/>
  <c r="AB1444"/>
  <c r="AB1443" s="1"/>
  <c r="AA1444"/>
  <c r="AA1443" s="1"/>
  <c r="AD1441"/>
  <c r="AD1440" s="1"/>
  <c r="AC1441"/>
  <c r="AC1440" s="1"/>
  <c r="AB1441"/>
  <c r="AB1440" s="1"/>
  <c r="AA1441"/>
  <c r="AA1440" s="1"/>
  <c r="AD1438"/>
  <c r="AC1438"/>
  <c r="AB1438"/>
  <c r="AB1437" s="1"/>
  <c r="AA1438"/>
  <c r="AA1437" s="1"/>
  <c r="AD1437"/>
  <c r="AC1437"/>
  <c r="AD1435"/>
  <c r="AD1434" s="1"/>
  <c r="AC1435"/>
  <c r="AC1434" s="1"/>
  <c r="AB1435"/>
  <c r="AB1434" s="1"/>
  <c r="AA1435"/>
  <c r="AA1434" s="1"/>
  <c r="AD1432"/>
  <c r="AC1432"/>
  <c r="AC1431" s="1"/>
  <c r="AB1432"/>
  <c r="AB1431" s="1"/>
  <c r="AA1432"/>
  <c r="AA1431" s="1"/>
  <c r="AD1431"/>
  <c r="AD1429"/>
  <c r="AC1429"/>
  <c r="AC1428" s="1"/>
  <c r="AB1429"/>
  <c r="AB1428" s="1"/>
  <c r="AA1429"/>
  <c r="AA1428" s="1"/>
  <c r="AD1428"/>
  <c r="AD1426"/>
  <c r="AD1425" s="1"/>
  <c r="AC1426"/>
  <c r="AC1425" s="1"/>
  <c r="AB1426"/>
  <c r="AB1425" s="1"/>
  <c r="AA1426"/>
  <c r="AA1425" s="1"/>
  <c r="AD1423"/>
  <c r="AC1423"/>
  <c r="AC1422" s="1"/>
  <c r="AB1423"/>
  <c r="AB1422" s="1"/>
  <c r="AA1423"/>
  <c r="AA1422" s="1"/>
  <c r="AD1422"/>
  <c r="AD1420"/>
  <c r="AD1419" s="1"/>
  <c r="AC1420"/>
  <c r="AC1419" s="1"/>
  <c r="AB1420"/>
  <c r="AB1419" s="1"/>
  <c r="AA1420"/>
  <c r="AA1419" s="1"/>
  <c r="AD1417"/>
  <c r="AC1417"/>
  <c r="AB1417"/>
  <c r="AB1416" s="1"/>
  <c r="AA1417"/>
  <c r="AA1416" s="1"/>
  <c r="AD1416"/>
  <c r="AC1416"/>
  <c r="AD1414"/>
  <c r="AD1413" s="1"/>
  <c r="AC1414"/>
  <c r="AC1413" s="1"/>
  <c r="AB1414"/>
  <c r="AB1413" s="1"/>
  <c r="AA1414"/>
  <c r="AA1413" s="1"/>
  <c r="AD1411"/>
  <c r="AD1410" s="1"/>
  <c r="AC1411"/>
  <c r="AC1410" s="1"/>
  <c r="AB1411"/>
  <c r="AB1410" s="1"/>
  <c r="AA1411"/>
  <c r="AA1410" s="1"/>
  <c r="AD1408"/>
  <c r="AD1407" s="1"/>
  <c r="AC1408"/>
  <c r="AC1407" s="1"/>
  <c r="AB1408"/>
  <c r="AB1407" s="1"/>
  <c r="AA1408"/>
  <c r="AA1407" s="1"/>
  <c r="AD1405"/>
  <c r="AC1405"/>
  <c r="AB1405"/>
  <c r="AB1404" s="1"/>
  <c r="AA1405"/>
  <c r="AA1404" s="1"/>
  <c r="AD1404"/>
  <c r="AC1404"/>
  <c r="AD1402"/>
  <c r="AD1401" s="1"/>
  <c r="AC1402"/>
  <c r="AC1401" s="1"/>
  <c r="AB1402"/>
  <c r="AB1401" s="1"/>
  <c r="AA1402"/>
  <c r="AA1401" s="1"/>
  <c r="AD1399"/>
  <c r="AC1399"/>
  <c r="AB1399"/>
  <c r="AB1398" s="1"/>
  <c r="AA1399"/>
  <c r="AA1398" s="1"/>
  <c r="AD1398"/>
  <c r="AC1398"/>
  <c r="AD1396"/>
  <c r="AD1395" s="1"/>
  <c r="AC1396"/>
  <c r="AC1395" s="1"/>
  <c r="AB1396"/>
  <c r="AB1395" s="1"/>
  <c r="AA1396"/>
  <c r="AA1395" s="1"/>
  <c r="AD1393"/>
  <c r="AD1392" s="1"/>
  <c r="AC1393"/>
  <c r="AC1392" s="1"/>
  <c r="AB1393"/>
  <c r="AB1392" s="1"/>
  <c r="AA1393"/>
  <c r="AA1392" s="1"/>
  <c r="AD1390"/>
  <c r="AD1389" s="1"/>
  <c r="AC1390"/>
  <c r="AC1389" s="1"/>
  <c r="AB1390"/>
  <c r="AB1389" s="1"/>
  <c r="AA1390"/>
  <c r="AA1389" s="1"/>
  <c r="AD1387"/>
  <c r="AD1386" s="1"/>
  <c r="AC1387"/>
  <c r="AC1386" s="1"/>
  <c r="AB1387"/>
  <c r="AB1386" s="1"/>
  <c r="AA1387"/>
  <c r="AA1386" s="1"/>
  <c r="AD1384"/>
  <c r="AD1383" s="1"/>
  <c r="AC1384"/>
  <c r="AC1383" s="1"/>
  <c r="AB1384"/>
  <c r="AB1383" s="1"/>
  <c r="AA1384"/>
  <c r="AA1383" s="1"/>
  <c r="AD1381"/>
  <c r="AD1380" s="1"/>
  <c r="AC1381"/>
  <c r="AC1380" s="1"/>
  <c r="AB1381"/>
  <c r="AB1380" s="1"/>
  <c r="AA1381"/>
  <c r="AA1380" s="1"/>
  <c r="AD1378"/>
  <c r="AD1377" s="1"/>
  <c r="AC1378"/>
  <c r="AC1377" s="1"/>
  <c r="AB1378"/>
  <c r="AB1377" s="1"/>
  <c r="AA1378"/>
  <c r="AA1377" s="1"/>
  <c r="AD1375"/>
  <c r="AD1374" s="1"/>
  <c r="AC1375"/>
  <c r="AC1374" s="1"/>
  <c r="AB1375"/>
  <c r="AB1374" s="1"/>
  <c r="AA1375"/>
  <c r="AA1374" s="1"/>
  <c r="AD1372"/>
  <c r="AD1371" s="1"/>
  <c r="AC1372"/>
  <c r="AC1371" s="1"/>
  <c r="AB1372"/>
  <c r="AB1371" s="1"/>
  <c r="AA1372"/>
  <c r="AA1371" s="1"/>
  <c r="AD1369"/>
  <c r="AC1369"/>
  <c r="AB1369"/>
  <c r="AB1368" s="1"/>
  <c r="AA1369"/>
  <c r="AA1368" s="1"/>
  <c r="AD1368"/>
  <c r="AC1368"/>
  <c r="AD1362"/>
  <c r="AC1362"/>
  <c r="AB1362"/>
  <c r="AA1362"/>
  <c r="AD1360"/>
  <c r="AC1360"/>
  <c r="AB1360"/>
  <c r="AB1359" s="1"/>
  <c r="AB1358" s="1"/>
  <c r="AB1357" s="1"/>
  <c r="AB1356" s="1"/>
  <c r="AA1360"/>
  <c r="AA1359" s="1"/>
  <c r="AA1358" s="1"/>
  <c r="AA1357" s="1"/>
  <c r="AA1356" s="1"/>
  <c r="AD1359"/>
  <c r="AD1358" s="1"/>
  <c r="AD1357" s="1"/>
  <c r="AD1356" s="1"/>
  <c r="AC1359"/>
  <c r="AC1358" s="1"/>
  <c r="AC1357" s="1"/>
  <c r="AC1356" s="1"/>
  <c r="AD1341"/>
  <c r="AC1341"/>
  <c r="AC1340" s="1"/>
  <c r="AC1339" s="1"/>
  <c r="AC1338" s="1"/>
  <c r="AC1337" s="1"/>
  <c r="AB1341"/>
  <c r="AB1340" s="1"/>
  <c r="AB1339" s="1"/>
  <c r="AB1338" s="1"/>
  <c r="AB1337" s="1"/>
  <c r="AA1341"/>
  <c r="AA1340" s="1"/>
  <c r="AA1339" s="1"/>
  <c r="AA1338" s="1"/>
  <c r="AA1337" s="1"/>
  <c r="AD1340"/>
  <c r="AD1339" s="1"/>
  <c r="AD1338" s="1"/>
  <c r="AD1337" s="1"/>
  <c r="AD1330"/>
  <c r="AC1330"/>
  <c r="AB1330"/>
  <c r="AB1329" s="1"/>
  <c r="AB1328" s="1"/>
  <c r="AB1327" s="1"/>
  <c r="AA1330"/>
  <c r="AA1329" s="1"/>
  <c r="AA1328" s="1"/>
  <c r="AA1327" s="1"/>
  <c r="AD1329"/>
  <c r="AD1328" s="1"/>
  <c r="AD1327" s="1"/>
  <c r="AC1329"/>
  <c r="AC1328" s="1"/>
  <c r="AC1327" s="1"/>
  <c r="AD1325"/>
  <c r="AD1324" s="1"/>
  <c r="AC1325"/>
  <c r="AC1324" s="1"/>
  <c r="AB1325"/>
  <c r="AB1324" s="1"/>
  <c r="AA1325"/>
  <c r="AA1324" s="1"/>
  <c r="AD1322"/>
  <c r="AC1322"/>
  <c r="AC1321" s="1"/>
  <c r="AB1322"/>
  <c r="AB1321" s="1"/>
  <c r="AA1322"/>
  <c r="AA1321" s="1"/>
  <c r="AD1321"/>
  <c r="AD1319"/>
  <c r="AD1318" s="1"/>
  <c r="AC1319"/>
  <c r="AC1318" s="1"/>
  <c r="AB1319"/>
  <c r="AB1318" s="1"/>
  <c r="AA1319"/>
  <c r="AA1318" s="1"/>
  <c r="AD1316"/>
  <c r="AC1316"/>
  <c r="AB1316"/>
  <c r="AB1315" s="1"/>
  <c r="AA1316"/>
  <c r="AA1315" s="1"/>
  <c r="AD1315"/>
  <c r="AC1315"/>
  <c r="AD1312"/>
  <c r="AD1311" s="1"/>
  <c r="AC1312"/>
  <c r="AC1311" s="1"/>
  <c r="AB1312"/>
  <c r="AB1311" s="1"/>
  <c r="AA1312"/>
  <c r="AA1311" s="1"/>
  <c r="AD1307"/>
  <c r="AD1306" s="1"/>
  <c r="AC1307"/>
  <c r="AC1306" s="1"/>
  <c r="AB1307"/>
  <c r="AB1306" s="1"/>
  <c r="AA1307"/>
  <c r="AA1306" s="1"/>
  <c r="AD1303"/>
  <c r="AD1302" s="1"/>
  <c r="AD1301" s="1"/>
  <c r="AC1303"/>
  <c r="AC1302" s="1"/>
  <c r="AC1301" s="1"/>
  <c r="AB1303"/>
  <c r="AB1302" s="1"/>
  <c r="AB1301" s="1"/>
  <c r="AA1303"/>
  <c r="AA1302" s="1"/>
  <c r="AA1301" s="1"/>
  <c r="AD1291"/>
  <c r="AC1291"/>
  <c r="AB1291"/>
  <c r="AB1290" s="1"/>
  <c r="AB1289" s="1"/>
  <c r="AB1288" s="1"/>
  <c r="AB1287" s="1"/>
  <c r="AA1291"/>
  <c r="AA1290" s="1"/>
  <c r="AA1289" s="1"/>
  <c r="AA1288" s="1"/>
  <c r="AA1287" s="1"/>
  <c r="AD1290"/>
  <c r="AD1289" s="1"/>
  <c r="AD1288" s="1"/>
  <c r="AD1287" s="1"/>
  <c r="AC1290"/>
  <c r="AC1289" s="1"/>
  <c r="AC1288" s="1"/>
  <c r="AC1287" s="1"/>
  <c r="AD1284"/>
  <c r="AC1284"/>
  <c r="AC1283" s="1"/>
  <c r="AC1282" s="1"/>
  <c r="AC1281" s="1"/>
  <c r="AC1280" s="1"/>
  <c r="AB1284"/>
  <c r="AB1283" s="1"/>
  <c r="AB1282" s="1"/>
  <c r="AB1281" s="1"/>
  <c r="AB1280" s="1"/>
  <c r="AA1284"/>
  <c r="AA1283" s="1"/>
  <c r="AA1282" s="1"/>
  <c r="AA1281" s="1"/>
  <c r="AA1280" s="1"/>
  <c r="AD1283"/>
  <c r="AD1282" s="1"/>
  <c r="AD1281" s="1"/>
  <c r="AD1280" s="1"/>
  <c r="AD1277"/>
  <c r="AC1277"/>
  <c r="AB1277"/>
  <c r="AB1276" s="1"/>
  <c r="AB1275" s="1"/>
  <c r="AB1274" s="1"/>
  <c r="AA1277"/>
  <c r="AA1276" s="1"/>
  <c r="AA1275" s="1"/>
  <c r="AA1274" s="1"/>
  <c r="AD1276"/>
  <c r="AD1275" s="1"/>
  <c r="AD1274" s="1"/>
  <c r="AC1276"/>
  <c r="AC1275" s="1"/>
  <c r="AC1274" s="1"/>
  <c r="AD1272"/>
  <c r="AD1271" s="1"/>
  <c r="AD1270" s="1"/>
  <c r="AD1269" s="1"/>
  <c r="AC1272"/>
  <c r="AC1271" s="1"/>
  <c r="AC1270" s="1"/>
  <c r="AC1269" s="1"/>
  <c r="AB1272"/>
  <c r="AB1271" s="1"/>
  <c r="AB1270" s="1"/>
  <c r="AB1269" s="1"/>
  <c r="AA1272"/>
  <c r="AA1271" s="1"/>
  <c r="AA1270" s="1"/>
  <c r="AA1269" s="1"/>
  <c r="AD1267"/>
  <c r="AC1267"/>
  <c r="AB1267"/>
  <c r="AB1266" s="1"/>
  <c r="AB1265" s="1"/>
  <c r="AA1267"/>
  <c r="AA1266" s="1"/>
  <c r="AA1265" s="1"/>
  <c r="AD1266"/>
  <c r="AD1265" s="1"/>
  <c r="AC1266"/>
  <c r="AC1265" s="1"/>
  <c r="AD1263"/>
  <c r="AC1263"/>
  <c r="AC1262" s="1"/>
  <c r="AC1261" s="1"/>
  <c r="AB1263"/>
  <c r="AB1262" s="1"/>
  <c r="AB1261" s="1"/>
  <c r="AA1263"/>
  <c r="AA1262" s="1"/>
  <c r="AA1261" s="1"/>
  <c r="AD1262"/>
  <c r="AD1261" s="1"/>
  <c r="AD1254"/>
  <c r="AD1253" s="1"/>
  <c r="AD1252" s="1"/>
  <c r="AD1251" s="1"/>
  <c r="AC1254"/>
  <c r="AC1253" s="1"/>
  <c r="AC1252" s="1"/>
  <c r="AC1251" s="1"/>
  <c r="AB1254"/>
  <c r="AB1253" s="1"/>
  <c r="AB1252" s="1"/>
  <c r="AB1251" s="1"/>
  <c r="AA1254"/>
  <c r="AA1253" s="1"/>
  <c r="AA1252" s="1"/>
  <c r="AA1251" s="1"/>
  <c r="AF1250"/>
  <c r="AF1249" s="1"/>
  <c r="AF1248" s="1"/>
  <c r="AF1247" s="1"/>
  <c r="AF1246" s="1"/>
  <c r="AE1250"/>
  <c r="AE1249" s="1"/>
  <c r="AE1248" s="1"/>
  <c r="AE1247" s="1"/>
  <c r="AE1246" s="1"/>
  <c r="AD1250"/>
  <c r="AD1249" s="1"/>
  <c r="AD1248" s="1"/>
  <c r="AD1247" s="1"/>
  <c r="AD1246" s="1"/>
  <c r="AC1250"/>
  <c r="AB1250"/>
  <c r="AB1249" s="1"/>
  <c r="AB1248" s="1"/>
  <c r="AB1247" s="1"/>
  <c r="AB1246" s="1"/>
  <c r="AA1250"/>
  <c r="AA1249" s="1"/>
  <c r="AA1248" s="1"/>
  <c r="AA1247" s="1"/>
  <c r="AA1246" s="1"/>
  <c r="AC1249"/>
  <c r="AC1248" s="1"/>
  <c r="AC1247" s="1"/>
  <c r="AC1246" s="1"/>
  <c r="AD1242"/>
  <c r="AC1242"/>
  <c r="AC1241" s="1"/>
  <c r="AC1240" s="1"/>
  <c r="AC1239" s="1"/>
  <c r="AB1242"/>
  <c r="AB1241" s="1"/>
  <c r="AB1240" s="1"/>
  <c r="AB1239" s="1"/>
  <c r="AA1242"/>
  <c r="AA1241" s="1"/>
  <c r="AA1240" s="1"/>
  <c r="AA1239" s="1"/>
  <c r="AD1241"/>
  <c r="AD1240" s="1"/>
  <c r="AD1239" s="1"/>
  <c r="AD1232"/>
  <c r="AD1231" s="1"/>
  <c r="AC1232"/>
  <c r="AC1231" s="1"/>
  <c r="AB1232"/>
  <c r="AB1231" s="1"/>
  <c r="AA1232"/>
  <c r="AA1231" s="1"/>
  <c r="AD1229"/>
  <c r="AC1229"/>
  <c r="AB1229"/>
  <c r="AA1229"/>
  <c r="AD1227"/>
  <c r="AC1227"/>
  <c r="AC1226" s="1"/>
  <c r="AB1227"/>
  <c r="AB1226" s="1"/>
  <c r="AA1227"/>
  <c r="AA1226" s="1"/>
  <c r="AF1224"/>
  <c r="AF1223" s="1"/>
  <c r="AF1222" s="1"/>
  <c r="AE1224"/>
  <c r="AE1223" s="1"/>
  <c r="AE1222" s="1"/>
  <c r="AD1224"/>
  <c r="AD1223" s="1"/>
  <c r="AD1222" s="1"/>
  <c r="AC1224"/>
  <c r="AC1223" s="1"/>
  <c r="AC1222" s="1"/>
  <c r="AB1224"/>
  <c r="AB1223" s="1"/>
  <c r="AB1222" s="1"/>
  <c r="AA1224"/>
  <c r="AA1223" s="1"/>
  <c r="AA1222" s="1"/>
  <c r="AD1208"/>
  <c r="AC1208"/>
  <c r="AB1208"/>
  <c r="AA1208"/>
  <c r="AD1206"/>
  <c r="AC1206"/>
  <c r="AC1205" s="1"/>
  <c r="AC1204" s="1"/>
  <c r="AC1203" s="1"/>
  <c r="AB1206"/>
  <c r="AB1205" s="1"/>
  <c r="AB1204" s="1"/>
  <c r="AB1203" s="1"/>
  <c r="AA1206"/>
  <c r="AA1205" s="1"/>
  <c r="AA1204" s="1"/>
  <c r="AA1203" s="1"/>
  <c r="AD1201"/>
  <c r="AC1201"/>
  <c r="AB1201"/>
  <c r="AB1200" s="1"/>
  <c r="AB1199" s="1"/>
  <c r="AB1198" s="1"/>
  <c r="AA1201"/>
  <c r="AA1200" s="1"/>
  <c r="AA1199" s="1"/>
  <c r="AA1198" s="1"/>
  <c r="AD1200"/>
  <c r="AD1199" s="1"/>
  <c r="AD1198" s="1"/>
  <c r="AC1200"/>
  <c r="AC1199" s="1"/>
  <c r="AC1198" s="1"/>
  <c r="AD1196"/>
  <c r="AD1195" s="1"/>
  <c r="AD1194" s="1"/>
  <c r="AD1193" s="1"/>
  <c r="AC1196"/>
  <c r="AC1195" s="1"/>
  <c r="AC1194" s="1"/>
  <c r="AC1193" s="1"/>
  <c r="AB1196"/>
  <c r="AB1195" s="1"/>
  <c r="AB1194" s="1"/>
  <c r="AB1193" s="1"/>
  <c r="AA1196"/>
  <c r="AA1195" s="1"/>
  <c r="AA1194" s="1"/>
  <c r="AA1193" s="1"/>
  <c r="AD1191"/>
  <c r="AC1191"/>
  <c r="AB1191"/>
  <c r="AB1190" s="1"/>
  <c r="AB1189" s="1"/>
  <c r="AB1188" s="1"/>
  <c r="AA1191"/>
  <c r="AA1190" s="1"/>
  <c r="AA1189" s="1"/>
  <c r="AA1188" s="1"/>
  <c r="AD1190"/>
  <c r="AD1189" s="1"/>
  <c r="AD1188" s="1"/>
  <c r="AC1190"/>
  <c r="AC1189" s="1"/>
  <c r="AC1188" s="1"/>
  <c r="AD1184"/>
  <c r="AC1184"/>
  <c r="AB1184"/>
  <c r="AB1183" s="1"/>
  <c r="AB1182" s="1"/>
  <c r="AB1181" s="1"/>
  <c r="AA1184"/>
  <c r="AA1183" s="1"/>
  <c r="AA1182" s="1"/>
  <c r="AA1181" s="1"/>
  <c r="AD1183"/>
  <c r="AD1182" s="1"/>
  <c r="AD1181" s="1"/>
  <c r="AC1183"/>
  <c r="AC1182" s="1"/>
  <c r="AC1181" s="1"/>
  <c r="AD1179"/>
  <c r="AD1178" s="1"/>
  <c r="AD1177" s="1"/>
  <c r="AD1176" s="1"/>
  <c r="AC1179"/>
  <c r="AC1178" s="1"/>
  <c r="AC1177" s="1"/>
  <c r="AC1176" s="1"/>
  <c r="AB1179"/>
  <c r="AB1178" s="1"/>
  <c r="AB1177" s="1"/>
  <c r="AB1176" s="1"/>
  <c r="AA1179"/>
  <c r="AA1178" s="1"/>
  <c r="AA1177" s="1"/>
  <c r="AA1176" s="1"/>
  <c r="AD1174"/>
  <c r="AC1174"/>
  <c r="AB1174"/>
  <c r="AB1173" s="1"/>
  <c r="AB1172" s="1"/>
  <c r="AB1171" s="1"/>
  <c r="AA1174"/>
  <c r="AA1173" s="1"/>
  <c r="AA1172" s="1"/>
  <c r="AA1171" s="1"/>
  <c r="AD1173"/>
  <c r="AD1172" s="1"/>
  <c r="AD1171" s="1"/>
  <c r="AC1173"/>
  <c r="AC1172" s="1"/>
  <c r="AC1171" s="1"/>
  <c r="AD1169"/>
  <c r="AD1168" s="1"/>
  <c r="AD1167" s="1"/>
  <c r="AD1166" s="1"/>
  <c r="AC1169"/>
  <c r="AC1168" s="1"/>
  <c r="AC1167" s="1"/>
  <c r="AC1166" s="1"/>
  <c r="AB1169"/>
  <c r="AB1168" s="1"/>
  <c r="AB1167" s="1"/>
  <c r="AB1166" s="1"/>
  <c r="AA1169"/>
  <c r="AA1168" s="1"/>
  <c r="AA1167" s="1"/>
  <c r="AA1166" s="1"/>
  <c r="AD1162"/>
  <c r="AC1162"/>
  <c r="AC1161" s="1"/>
  <c r="AC1160" s="1"/>
  <c r="AC1159" s="1"/>
  <c r="AB1162"/>
  <c r="AB1161" s="1"/>
  <c r="AB1160" s="1"/>
  <c r="AB1159" s="1"/>
  <c r="AA1162"/>
  <c r="AA1161" s="1"/>
  <c r="AA1160" s="1"/>
  <c r="AA1159" s="1"/>
  <c r="AD1161"/>
  <c r="AD1160" s="1"/>
  <c r="AD1159" s="1"/>
  <c r="AD1157"/>
  <c r="AD1156" s="1"/>
  <c r="AD1155" s="1"/>
  <c r="AD1154" s="1"/>
  <c r="AC1157"/>
  <c r="AC1156" s="1"/>
  <c r="AC1155" s="1"/>
  <c r="AC1154" s="1"/>
  <c r="AB1157"/>
  <c r="AB1156" s="1"/>
  <c r="AB1155" s="1"/>
  <c r="AB1154" s="1"/>
  <c r="AA1157"/>
  <c r="AA1156" s="1"/>
  <c r="AA1155" s="1"/>
  <c r="AA1154" s="1"/>
  <c r="AD1152"/>
  <c r="AC1152"/>
  <c r="AC1151" s="1"/>
  <c r="AC1150" s="1"/>
  <c r="AC1149" s="1"/>
  <c r="AB1152"/>
  <c r="AB1151" s="1"/>
  <c r="AB1150" s="1"/>
  <c r="AB1149" s="1"/>
  <c r="AA1152"/>
  <c r="AA1151" s="1"/>
  <c r="AA1150" s="1"/>
  <c r="AA1149" s="1"/>
  <c r="AD1151"/>
  <c r="AD1150" s="1"/>
  <c r="AD1149" s="1"/>
  <c r="AD1147"/>
  <c r="AD1146" s="1"/>
  <c r="AD1145" s="1"/>
  <c r="AD1144" s="1"/>
  <c r="AC1147"/>
  <c r="AC1146" s="1"/>
  <c r="AC1145" s="1"/>
  <c r="AC1144" s="1"/>
  <c r="AB1147"/>
  <c r="AB1146" s="1"/>
  <c r="AB1145" s="1"/>
  <c r="AB1144" s="1"/>
  <c r="AA1147"/>
  <c r="AA1146" s="1"/>
  <c r="AA1145" s="1"/>
  <c r="AA1144" s="1"/>
  <c r="AD1130"/>
  <c r="AD1129" s="1"/>
  <c r="AC1130"/>
  <c r="AC1129" s="1"/>
  <c r="AB1130"/>
  <c r="AB1129" s="1"/>
  <c r="AA1130"/>
  <c r="AA1129" s="1"/>
  <c r="AD1127"/>
  <c r="AC1127"/>
  <c r="AB1127"/>
  <c r="AB1126" s="1"/>
  <c r="AA1127"/>
  <c r="AA1126" s="1"/>
  <c r="AD1126"/>
  <c r="AC1126"/>
  <c r="AD1124"/>
  <c r="AD1123" s="1"/>
  <c r="AC1124"/>
  <c r="AC1123" s="1"/>
  <c r="AB1124"/>
  <c r="AB1123" s="1"/>
  <c r="AA1124"/>
  <c r="AA1123" s="1"/>
  <c r="AD1121"/>
  <c r="AC1121"/>
  <c r="AB1121"/>
  <c r="AB1120" s="1"/>
  <c r="AA1121"/>
  <c r="AA1120" s="1"/>
  <c r="AD1120"/>
  <c r="AC1120"/>
  <c r="AD1118"/>
  <c r="AD1117" s="1"/>
  <c r="AD1116" s="1"/>
  <c r="AC1118"/>
  <c r="AC1117" s="1"/>
  <c r="AC1116" s="1"/>
  <c r="AB1118"/>
  <c r="AB1117" s="1"/>
  <c r="AB1116" s="1"/>
  <c r="AA1118"/>
  <c r="AA1117" s="1"/>
  <c r="AA1116" s="1"/>
  <c r="AD1114"/>
  <c r="AD1113" s="1"/>
  <c r="AD1112" s="1"/>
  <c r="AC1114"/>
  <c r="AC1113" s="1"/>
  <c r="AC1112" s="1"/>
  <c r="AB1114"/>
  <c r="AB1113" s="1"/>
  <c r="AB1112" s="1"/>
  <c r="AA1114"/>
  <c r="AA1113" s="1"/>
  <c r="AA1112" s="1"/>
  <c r="AD1107"/>
  <c r="AD1106" s="1"/>
  <c r="AD1105" s="1"/>
  <c r="AD1104" s="1"/>
  <c r="AD1103" s="1"/>
  <c r="AC1107"/>
  <c r="AC1106" s="1"/>
  <c r="AC1105" s="1"/>
  <c r="AC1104" s="1"/>
  <c r="AC1103" s="1"/>
  <c r="AB1107"/>
  <c r="AB1106" s="1"/>
  <c r="AB1105" s="1"/>
  <c r="AB1104" s="1"/>
  <c r="AB1103" s="1"/>
  <c r="AA1107"/>
  <c r="AA1106" s="1"/>
  <c r="AA1105" s="1"/>
  <c r="AA1104" s="1"/>
  <c r="AA1103" s="1"/>
  <c r="AD1097"/>
  <c r="AC1097"/>
  <c r="AB1097"/>
  <c r="AB1096" s="1"/>
  <c r="AB1095" s="1"/>
  <c r="AB1094" s="1"/>
  <c r="AB1093" s="1"/>
  <c r="AA1097"/>
  <c r="AA1096" s="1"/>
  <c r="AA1095" s="1"/>
  <c r="AA1094" s="1"/>
  <c r="AA1093" s="1"/>
  <c r="AD1088"/>
  <c r="AD1086" s="1"/>
  <c r="AC1088"/>
  <c r="AC1086" s="1"/>
  <c r="AB1088"/>
  <c r="AB1087" s="1"/>
  <c r="AA1088"/>
  <c r="AA1087" s="1"/>
  <c r="AD1087"/>
  <c r="AC1087"/>
  <c r="AD1079"/>
  <c r="AD1078" s="1"/>
  <c r="AD1077" s="1"/>
  <c r="AD1076" s="1"/>
  <c r="AD1075" s="1"/>
  <c r="AC1079"/>
  <c r="AC1078" s="1"/>
  <c r="AC1077" s="1"/>
  <c r="AC1076" s="1"/>
  <c r="AC1075" s="1"/>
  <c r="AB1079"/>
  <c r="AB1078" s="1"/>
  <c r="AB1077" s="1"/>
  <c r="AB1076" s="1"/>
  <c r="AB1075" s="1"/>
  <c r="AA1079"/>
  <c r="AA1078" s="1"/>
  <c r="AA1077" s="1"/>
  <c r="AA1076" s="1"/>
  <c r="AA1075" s="1"/>
  <c r="AD1067"/>
  <c r="AD1066" s="1"/>
  <c r="AC1067"/>
  <c r="AC1066" s="1"/>
  <c r="AB1067"/>
  <c r="AB1066" s="1"/>
  <c r="AA1067"/>
  <c r="AA1066" s="1"/>
  <c r="AD1062"/>
  <c r="AC1062"/>
  <c r="AB1062"/>
  <c r="AB1061" s="1"/>
  <c r="AA1062"/>
  <c r="AA1061" s="1"/>
  <c r="AD1061"/>
  <c r="AC1061"/>
  <c r="AD1059"/>
  <c r="AD1058" s="1"/>
  <c r="AC1059"/>
  <c r="AC1058" s="1"/>
  <c r="AB1059"/>
  <c r="AB1058" s="1"/>
  <c r="AA1059"/>
  <c r="AA1058" s="1"/>
  <c r="AD1055"/>
  <c r="AD1054" s="1"/>
  <c r="AD1053" s="1"/>
  <c r="AC1055"/>
  <c r="AC1054" s="1"/>
  <c r="AC1053" s="1"/>
  <c r="AB1055"/>
  <c r="AB1054" s="1"/>
  <c r="AB1053" s="1"/>
  <c r="AA1055"/>
  <c r="AA1054" s="1"/>
  <c r="AA1053" s="1"/>
  <c r="AD1039"/>
  <c r="AD1038" s="1"/>
  <c r="AD1037" s="1"/>
  <c r="AD1036" s="1"/>
  <c r="AC1039"/>
  <c r="AC1038" s="1"/>
  <c r="AC1037" s="1"/>
  <c r="AC1036" s="1"/>
  <c r="AB1039"/>
  <c r="AB1038" s="1"/>
  <c r="AB1037" s="1"/>
  <c r="AB1036" s="1"/>
  <c r="AA1039"/>
  <c r="AA1038" s="1"/>
  <c r="AA1037" s="1"/>
  <c r="AA1036" s="1"/>
  <c r="AD1023"/>
  <c r="AC1023"/>
  <c r="AB1023"/>
  <c r="AB1022" s="1"/>
  <c r="AA1023"/>
  <c r="AA1022" s="1"/>
  <c r="AD1022"/>
  <c r="AC1022"/>
  <c r="AD1020"/>
  <c r="AD1019" s="1"/>
  <c r="AC1020"/>
  <c r="AC1019" s="1"/>
  <c r="AB1020"/>
  <c r="AB1019" s="1"/>
  <c r="AA1020"/>
  <c r="AA1019" s="1"/>
  <c r="AD1017"/>
  <c r="AC1017"/>
  <c r="AB1017"/>
  <c r="AB1016" s="1"/>
  <c r="AB1015" s="1"/>
  <c r="AA1017"/>
  <c r="AA1016" s="1"/>
  <c r="AA1015" s="1"/>
  <c r="AD1016"/>
  <c r="AD1015" s="1"/>
  <c r="AC1016"/>
  <c r="AC1015" s="1"/>
  <c r="AD1013"/>
  <c r="AC1013"/>
  <c r="AB1013"/>
  <c r="AA1013"/>
  <c r="AF1011"/>
  <c r="AE1011"/>
  <c r="AD1011"/>
  <c r="AC1011"/>
  <c r="AB1011"/>
  <c r="AA1011"/>
  <c r="AD1007"/>
  <c r="AD1006" s="1"/>
  <c r="AD1005" s="1"/>
  <c r="AC1007"/>
  <c r="AC1006" s="1"/>
  <c r="AC1005" s="1"/>
  <c r="AB1007"/>
  <c r="AB1006" s="1"/>
  <c r="AB1005" s="1"/>
  <c r="AA1007"/>
  <c r="AA1006" s="1"/>
  <c r="AA1005" s="1"/>
  <c r="AD998"/>
  <c r="AC998"/>
  <c r="AB998"/>
  <c r="AB997" s="1"/>
  <c r="AA998"/>
  <c r="AA997" s="1"/>
  <c r="AD997"/>
  <c r="AC997"/>
  <c r="AD995"/>
  <c r="AD994" s="1"/>
  <c r="AC995"/>
  <c r="AC994" s="1"/>
  <c r="AB995"/>
  <c r="AB994" s="1"/>
  <c r="AA995"/>
  <c r="AA994" s="1"/>
  <c r="AD988"/>
  <c r="AD987" s="1"/>
  <c r="AD986" s="1"/>
  <c r="AD985" s="1"/>
  <c r="AD984" s="1"/>
  <c r="AC988"/>
  <c r="AC987" s="1"/>
  <c r="AC986" s="1"/>
  <c r="AC985" s="1"/>
  <c r="AC984" s="1"/>
  <c r="AB988"/>
  <c r="AB987" s="1"/>
  <c r="AB986" s="1"/>
  <c r="AB985" s="1"/>
  <c r="AB984" s="1"/>
  <c r="AA988"/>
  <c r="AA987" s="1"/>
  <c r="AA986" s="1"/>
  <c r="AA985" s="1"/>
  <c r="AA984" s="1"/>
  <c r="AD981"/>
  <c r="AD980" s="1"/>
  <c r="AC981"/>
  <c r="AC980" s="1"/>
  <c r="AB981"/>
  <c r="AB980" s="1"/>
  <c r="AA981"/>
  <c r="AA980" s="1"/>
  <c r="AD978"/>
  <c r="AC978"/>
  <c r="AB978"/>
  <c r="AB977" s="1"/>
  <c r="AA978"/>
  <c r="AA977" s="1"/>
  <c r="AD977"/>
  <c r="AC977"/>
  <c r="AD975"/>
  <c r="AD974" s="1"/>
  <c r="AC975"/>
  <c r="AC974" s="1"/>
  <c r="AB975"/>
  <c r="AB974" s="1"/>
  <c r="AA975"/>
  <c r="AA974" s="1"/>
  <c r="AD972"/>
  <c r="AC972"/>
  <c r="AB972"/>
  <c r="AB971" s="1"/>
  <c r="AA972"/>
  <c r="AA971" s="1"/>
  <c r="AD971"/>
  <c r="AC971"/>
  <c r="AD969"/>
  <c r="AD968" s="1"/>
  <c r="AC969"/>
  <c r="AC968" s="1"/>
  <c r="AB969"/>
  <c r="AB968" s="1"/>
  <c r="AA969"/>
  <c r="AA968" s="1"/>
  <c r="AD966"/>
  <c r="AC966"/>
  <c r="AB966"/>
  <c r="AB965" s="1"/>
  <c r="AA966"/>
  <c r="AA965" s="1"/>
  <c r="AD965"/>
  <c r="AC965"/>
  <c r="AD963"/>
  <c r="AD962" s="1"/>
  <c r="AC963"/>
  <c r="AC962" s="1"/>
  <c r="AB963"/>
  <c r="AB962" s="1"/>
  <c r="AA963"/>
  <c r="AA962" s="1"/>
  <c r="AD951"/>
  <c r="AC951"/>
  <c r="AB951"/>
  <c r="AB950" s="1"/>
  <c r="AA951"/>
  <c r="AA950" s="1"/>
  <c r="AD950"/>
  <c r="AC950"/>
  <c r="AD948"/>
  <c r="AD947" s="1"/>
  <c r="AC948"/>
  <c r="AC947" s="1"/>
  <c r="AB948"/>
  <c r="AB947" s="1"/>
  <c r="AA948"/>
  <c r="AA947" s="1"/>
  <c r="AD945"/>
  <c r="AC945"/>
  <c r="AB945"/>
  <c r="AB944" s="1"/>
  <c r="AA945"/>
  <c r="AA944" s="1"/>
  <c r="AD944"/>
  <c r="AC944"/>
  <c r="AD942"/>
  <c r="AD941" s="1"/>
  <c r="AD940" s="1"/>
  <c r="AC942"/>
  <c r="AC941" s="1"/>
  <c r="AC940" s="1"/>
  <c r="AB942"/>
  <c r="AB941" s="1"/>
  <c r="AB940" s="1"/>
  <c r="AA942"/>
  <c r="AA941" s="1"/>
  <c r="AA940" s="1"/>
  <c r="AD925"/>
  <c r="AD924" s="1"/>
  <c r="AD923" s="1"/>
  <c r="AD922" s="1"/>
  <c r="AD921" s="1"/>
  <c r="AC925"/>
  <c r="AC924" s="1"/>
  <c r="AC923" s="1"/>
  <c r="AC922" s="1"/>
  <c r="AC921" s="1"/>
  <c r="AB925"/>
  <c r="AB924" s="1"/>
  <c r="AB923" s="1"/>
  <c r="AB922" s="1"/>
  <c r="AB921" s="1"/>
  <c r="AA925"/>
  <c r="AA924" s="1"/>
  <c r="AA923" s="1"/>
  <c r="AA922" s="1"/>
  <c r="AA921" s="1"/>
  <c r="AD918"/>
  <c r="AD917" s="1"/>
  <c r="AC918"/>
  <c r="AC917" s="1"/>
  <c r="AB918"/>
  <c r="AB917" s="1"/>
  <c r="AA918"/>
  <c r="AA917" s="1"/>
  <c r="AD915"/>
  <c r="AC915"/>
  <c r="AC914" s="1"/>
  <c r="AB915"/>
  <c r="AB914" s="1"/>
  <c r="AA915"/>
  <c r="AA914" s="1"/>
  <c r="AD914"/>
  <c r="AD912"/>
  <c r="AD911" s="1"/>
  <c r="AC912"/>
  <c r="AC911" s="1"/>
  <c r="AB912"/>
  <c r="AB911" s="1"/>
  <c r="AA912"/>
  <c r="AA911" s="1"/>
  <c r="AD909"/>
  <c r="AC909"/>
  <c r="AC908" s="1"/>
  <c r="AB909"/>
  <c r="AB908" s="1"/>
  <c r="AA909"/>
  <c r="AA908" s="1"/>
  <c r="AD908"/>
  <c r="AF906"/>
  <c r="AF905" s="1"/>
  <c r="AF904" s="1"/>
  <c r="AE906"/>
  <c r="AE905" s="1"/>
  <c r="AE904" s="1"/>
  <c r="AD906"/>
  <c r="AC906"/>
  <c r="AB906"/>
  <c r="AB905" s="1"/>
  <c r="AB904" s="1"/>
  <c r="AA906"/>
  <c r="AA905" s="1"/>
  <c r="AA904" s="1"/>
  <c r="AD905"/>
  <c r="AD904" s="1"/>
  <c r="AC905"/>
  <c r="AC904" s="1"/>
  <c r="AD894"/>
  <c r="AC894"/>
  <c r="AB894"/>
  <c r="AB893" s="1"/>
  <c r="AA894"/>
  <c r="AA893" s="1"/>
  <c r="AD893"/>
  <c r="AC893"/>
  <c r="AD888"/>
  <c r="AD887" s="1"/>
  <c r="AC888"/>
  <c r="AC887" s="1"/>
  <c r="AB888"/>
  <c r="AB887" s="1"/>
  <c r="AA888"/>
  <c r="AA887" s="1"/>
  <c r="AD885"/>
  <c r="AC885"/>
  <c r="AB885"/>
  <c r="AB884" s="1"/>
  <c r="AB883" s="1"/>
  <c r="AA885"/>
  <c r="AA884" s="1"/>
  <c r="AA883" s="1"/>
  <c r="AD884"/>
  <c r="AD883" s="1"/>
  <c r="AC884"/>
  <c r="AC883" s="1"/>
  <c r="AD869"/>
  <c r="AC869"/>
  <c r="AB869"/>
  <c r="AB868" s="1"/>
  <c r="AB867" s="1"/>
  <c r="AB866" s="1"/>
  <c r="AA869"/>
  <c r="AA868" s="1"/>
  <c r="AA867" s="1"/>
  <c r="AA866" s="1"/>
  <c r="AD868"/>
  <c r="AD867" s="1"/>
  <c r="AD866" s="1"/>
  <c r="AC868"/>
  <c r="AC867" s="1"/>
  <c r="AC866" s="1"/>
  <c r="AD864"/>
  <c r="AD863" s="1"/>
  <c r="AC864"/>
  <c r="AC863" s="1"/>
  <c r="AB864"/>
  <c r="AB863" s="1"/>
  <c r="AA864"/>
  <c r="AA863" s="1"/>
  <c r="AD861"/>
  <c r="AC861"/>
  <c r="AB861"/>
  <c r="AB860" s="1"/>
  <c r="AA861"/>
  <c r="AA860" s="1"/>
  <c r="AD860"/>
  <c r="AC860"/>
  <c r="AD857"/>
  <c r="AC857"/>
  <c r="AB857"/>
  <c r="AB856" s="1"/>
  <c r="AB855" s="1"/>
  <c r="AA857"/>
  <c r="AA856" s="1"/>
  <c r="AA855" s="1"/>
  <c r="AD856"/>
  <c r="AD855" s="1"/>
  <c r="AC856"/>
  <c r="AC855" s="1"/>
  <c r="AD841"/>
  <c r="AD840" s="1"/>
  <c r="AD839" s="1"/>
  <c r="AC841"/>
  <c r="AC840" s="1"/>
  <c r="AC839" s="1"/>
  <c r="AB841"/>
  <c r="AB840" s="1"/>
  <c r="AB839" s="1"/>
  <c r="AA841"/>
  <c r="AA840" s="1"/>
  <c r="AA839" s="1"/>
  <c r="AD837"/>
  <c r="AD836" s="1"/>
  <c r="AC837"/>
  <c r="AC836" s="1"/>
  <c r="AB837"/>
  <c r="AB836" s="1"/>
  <c r="AA837"/>
  <c r="AA836" s="1"/>
  <c r="AD834"/>
  <c r="AC834"/>
  <c r="AB834"/>
  <c r="AB833" s="1"/>
  <c r="AA834"/>
  <c r="AA833" s="1"/>
  <c r="AD833"/>
  <c r="AD832" s="1"/>
  <c r="AC833"/>
  <c r="AC832" s="1"/>
  <c r="AD827"/>
  <c r="AC827"/>
  <c r="AB827"/>
  <c r="AB826" s="1"/>
  <c r="AA827"/>
  <c r="AA826" s="1"/>
  <c r="AD826"/>
  <c r="AC826"/>
  <c r="AD824"/>
  <c r="AD823" s="1"/>
  <c r="AC824"/>
  <c r="AC823" s="1"/>
  <c r="AB824"/>
  <c r="AB823" s="1"/>
  <c r="AA824"/>
  <c r="AA823" s="1"/>
  <c r="AD821"/>
  <c r="AC821"/>
  <c r="AB821"/>
  <c r="AB820" s="1"/>
  <c r="AA821"/>
  <c r="AA820" s="1"/>
  <c r="AD820"/>
  <c r="AC820"/>
  <c r="AD818"/>
  <c r="AD817" s="1"/>
  <c r="AC818"/>
  <c r="AC817" s="1"/>
  <c r="AB818"/>
  <c r="AB817" s="1"/>
  <c r="AA818"/>
  <c r="AA817" s="1"/>
  <c r="AD815"/>
  <c r="AC815"/>
  <c r="AB815"/>
  <c r="AA815"/>
  <c r="AD811"/>
  <c r="AC811"/>
  <c r="AB811"/>
  <c r="AA811"/>
  <c r="AD809"/>
  <c r="AC809"/>
  <c r="AC808" s="1"/>
  <c r="AC807" s="1"/>
  <c r="AB809"/>
  <c r="AB808" s="1"/>
  <c r="AB807" s="1"/>
  <c r="AA809"/>
  <c r="AA808" s="1"/>
  <c r="AA807" s="1"/>
  <c r="AD808"/>
  <c r="AD807" s="1"/>
  <c r="AD805"/>
  <c r="AD804" s="1"/>
  <c r="AD803" s="1"/>
  <c r="AC805"/>
  <c r="AC804" s="1"/>
  <c r="AC803" s="1"/>
  <c r="AB805"/>
  <c r="AB804" s="1"/>
  <c r="AB803" s="1"/>
  <c r="AD801"/>
  <c r="AD800" s="1"/>
  <c r="AD799" s="1"/>
  <c r="AC801"/>
  <c r="AC800" s="1"/>
  <c r="AC799" s="1"/>
  <c r="AB801"/>
  <c r="AB800" s="1"/>
  <c r="AB799" s="1"/>
  <c r="AA801"/>
  <c r="AA800" s="1"/>
  <c r="AA799" s="1"/>
  <c r="AD783"/>
  <c r="AC783"/>
  <c r="AC782" s="1"/>
  <c r="AC781" s="1"/>
  <c r="AB783"/>
  <c r="AB782" s="1"/>
  <c r="AB781" s="1"/>
  <c r="AA783"/>
  <c r="AA782" s="1"/>
  <c r="AA781" s="1"/>
  <c r="AD782"/>
  <c r="AD781" s="1"/>
  <c r="AD779"/>
  <c r="AC779"/>
  <c r="AC778" s="1"/>
  <c r="AC777" s="1"/>
  <c r="AB779"/>
  <c r="AB778" s="1"/>
  <c r="AB777" s="1"/>
  <c r="AA779"/>
  <c r="AA778" s="1"/>
  <c r="AA777" s="1"/>
  <c r="AD778"/>
  <c r="AD777" s="1"/>
  <c r="AD756"/>
  <c r="AD755" s="1"/>
  <c r="AD754" s="1"/>
  <c r="AC756"/>
  <c r="AC755" s="1"/>
  <c r="AC754" s="1"/>
  <c r="AB756"/>
  <c r="AB755" s="1"/>
  <c r="AB754" s="1"/>
  <c r="AA756"/>
  <c r="AA755" s="1"/>
  <c r="AA754" s="1"/>
  <c r="AD752"/>
  <c r="AD751" s="1"/>
  <c r="AC752"/>
  <c r="AC751" s="1"/>
  <c r="AB752"/>
  <c r="AB751" s="1"/>
  <c r="AA752"/>
  <c r="AA751" s="1"/>
  <c r="AD749"/>
  <c r="AC749"/>
  <c r="AB749"/>
  <c r="AB748" s="1"/>
  <c r="AA749"/>
  <c r="AA748" s="1"/>
  <c r="AD748"/>
  <c r="AD747" s="1"/>
  <c r="AC748"/>
  <c r="AD745"/>
  <c r="AC745"/>
  <c r="AB745"/>
  <c r="AB744" s="1"/>
  <c r="AB743" s="1"/>
  <c r="AA745"/>
  <c r="AA744" s="1"/>
  <c r="AA743" s="1"/>
  <c r="AD744"/>
  <c r="AD743" s="1"/>
  <c r="AC744"/>
  <c r="AC743" s="1"/>
  <c r="AD741"/>
  <c r="AC741"/>
  <c r="AB741"/>
  <c r="AB740" s="1"/>
  <c r="AB739" s="1"/>
  <c r="AA741"/>
  <c r="AA740" s="1"/>
  <c r="AA739" s="1"/>
  <c r="AD740"/>
  <c r="AD739" s="1"/>
  <c r="AC740"/>
  <c r="AC739" s="1"/>
  <c r="AD728"/>
  <c r="AC728"/>
  <c r="AB728"/>
  <c r="AB727" s="1"/>
  <c r="AB726" s="1"/>
  <c r="AA728"/>
  <c r="AA727" s="1"/>
  <c r="AA726" s="1"/>
  <c r="AD727"/>
  <c r="AD726" s="1"/>
  <c r="AC727"/>
  <c r="AC726" s="1"/>
  <c r="AD723"/>
  <c r="AD722" s="1"/>
  <c r="AC723"/>
  <c r="AC722" s="1"/>
  <c r="AB723"/>
  <c r="AB722" s="1"/>
  <c r="AA723"/>
  <c r="AA722" s="1"/>
  <c r="AD720"/>
  <c r="AC720"/>
  <c r="AC719" s="1"/>
  <c r="AB720"/>
  <c r="AB719" s="1"/>
  <c r="AA720"/>
  <c r="AA719" s="1"/>
  <c r="AD719"/>
  <c r="AD717"/>
  <c r="AD716" s="1"/>
  <c r="AC717"/>
  <c r="AC716" s="1"/>
  <c r="AB717"/>
  <c r="AB716" s="1"/>
  <c r="AA717"/>
  <c r="AA716" s="1"/>
  <c r="AD713"/>
  <c r="AD712" s="1"/>
  <c r="AC713"/>
  <c r="AC712" s="1"/>
  <c r="AB713"/>
  <c r="AB712" s="1"/>
  <c r="AA713"/>
  <c r="AA712" s="1"/>
  <c r="AD710"/>
  <c r="AC710"/>
  <c r="AB710"/>
  <c r="AB709" s="1"/>
  <c r="AA710"/>
  <c r="AA709" s="1"/>
  <c r="AD709"/>
  <c r="AC709"/>
  <c r="AD706"/>
  <c r="AC706"/>
  <c r="AC705" s="1"/>
  <c r="AC704" s="1"/>
  <c r="AB706"/>
  <c r="AB705" s="1"/>
  <c r="AB704" s="1"/>
  <c r="AA706"/>
  <c r="AA705" s="1"/>
  <c r="AA704" s="1"/>
  <c r="AD705"/>
  <c r="AD704" s="1"/>
  <c r="AD702"/>
  <c r="AD701" s="1"/>
  <c r="AD700" s="1"/>
  <c r="AC702"/>
  <c r="AC701" s="1"/>
  <c r="AC700" s="1"/>
  <c r="AB702"/>
  <c r="AB701" s="1"/>
  <c r="AB700" s="1"/>
  <c r="AA702"/>
  <c r="AA701" s="1"/>
  <c r="AA700" s="1"/>
  <c r="AD698"/>
  <c r="AC698"/>
  <c r="AB698"/>
  <c r="AB697" s="1"/>
  <c r="AB696" s="1"/>
  <c r="AA698"/>
  <c r="AA697" s="1"/>
  <c r="AA696" s="1"/>
  <c r="AD697"/>
  <c r="AD696" s="1"/>
  <c r="AC697"/>
  <c r="AC696" s="1"/>
  <c r="AD691"/>
  <c r="AC691"/>
  <c r="AB691"/>
  <c r="AB690" s="1"/>
  <c r="AB689" s="1"/>
  <c r="AB688" s="1"/>
  <c r="AA691"/>
  <c r="AA690" s="1"/>
  <c r="AA689" s="1"/>
  <c r="AA688" s="1"/>
  <c r="AD690"/>
  <c r="AD689" s="1"/>
  <c r="AD688" s="1"/>
  <c r="AC690"/>
  <c r="AC689" s="1"/>
  <c r="AC688" s="1"/>
  <c r="AD681"/>
  <c r="AC681"/>
  <c r="AC680" s="1"/>
  <c r="AB681"/>
  <c r="AB680" s="1"/>
  <c r="AA681"/>
  <c r="AA680" s="1"/>
  <c r="AD680"/>
  <c r="AD677"/>
  <c r="AC677"/>
  <c r="AB677"/>
  <c r="AB676" s="1"/>
  <c r="AA677"/>
  <c r="AA676" s="1"/>
  <c r="AD676"/>
  <c r="AC676"/>
  <c r="AD673"/>
  <c r="AC673"/>
  <c r="AB673"/>
  <c r="AB672" s="1"/>
  <c r="AB671" s="1"/>
  <c r="AA673"/>
  <c r="AA672" s="1"/>
  <c r="AA671" s="1"/>
  <c r="AD672"/>
  <c r="AD671" s="1"/>
  <c r="AC672"/>
  <c r="AC671" s="1"/>
  <c r="AD668"/>
  <c r="AD667" s="1"/>
  <c r="AD666" s="1"/>
  <c r="AC668"/>
  <c r="AC667" s="1"/>
  <c r="AC666" s="1"/>
  <c r="AB668"/>
  <c r="AB667" s="1"/>
  <c r="AB666" s="1"/>
  <c r="AA668"/>
  <c r="AA667" s="1"/>
  <c r="AA666" s="1"/>
  <c r="AD663"/>
  <c r="AC663"/>
  <c r="AB663"/>
  <c r="AB662" s="1"/>
  <c r="AB661" s="1"/>
  <c r="AA663"/>
  <c r="AA662" s="1"/>
  <c r="AA661" s="1"/>
  <c r="AD662"/>
  <c r="AD661" s="1"/>
  <c r="AC662"/>
  <c r="AC661" s="1"/>
  <c r="AD654"/>
  <c r="AD653" s="1"/>
  <c r="AD652" s="1"/>
  <c r="AD651" s="1"/>
  <c r="AD650" s="1"/>
  <c r="AC654"/>
  <c r="AC653" s="1"/>
  <c r="AC652" s="1"/>
  <c r="AC651" s="1"/>
  <c r="AC650" s="1"/>
  <c r="AB654"/>
  <c r="AB653" s="1"/>
  <c r="AB652" s="1"/>
  <c r="AB651" s="1"/>
  <c r="AB650" s="1"/>
  <c r="AA654"/>
  <c r="AA653" s="1"/>
  <c r="AA652" s="1"/>
  <c r="AA651" s="1"/>
  <c r="AA650" s="1"/>
  <c r="AD647"/>
  <c r="AD646" s="1"/>
  <c r="AD645" s="1"/>
  <c r="AD644" s="1"/>
  <c r="AC647"/>
  <c r="AC646" s="1"/>
  <c r="AC645" s="1"/>
  <c r="AC644" s="1"/>
  <c r="AB647"/>
  <c r="AB646" s="1"/>
  <c r="AB645" s="1"/>
  <c r="AB644" s="1"/>
  <c r="AA647"/>
  <c r="AA646" s="1"/>
  <c r="AA645" s="1"/>
  <c r="AA644" s="1"/>
  <c r="AD641"/>
  <c r="AD640" s="1"/>
  <c r="AC641"/>
  <c r="AC640" s="1"/>
  <c r="AB641"/>
  <c r="AB640" s="1"/>
  <c r="AA641"/>
  <c r="AA640" s="1"/>
  <c r="AF638"/>
  <c r="AF637" s="1"/>
  <c r="AE638"/>
  <c r="AE637" s="1"/>
  <c r="AD638"/>
  <c r="AD637" s="1"/>
  <c r="AC638"/>
  <c r="AC637" s="1"/>
  <c r="AB638"/>
  <c r="AB637" s="1"/>
  <c r="AA638"/>
  <c r="AA637" s="1"/>
  <c r="AF635"/>
  <c r="AF634" s="1"/>
  <c r="AE635"/>
  <c r="AE634" s="1"/>
  <c r="AD635"/>
  <c r="AD634" s="1"/>
  <c r="AC635"/>
  <c r="AC634" s="1"/>
  <c r="AB635"/>
  <c r="AB634" s="1"/>
  <c r="AA635"/>
  <c r="AA634" s="1"/>
  <c r="AD624"/>
  <c r="AD623" s="1"/>
  <c r="AC624"/>
  <c r="AC623" s="1"/>
  <c r="AB624"/>
  <c r="AB623" s="1"/>
  <c r="AA624"/>
  <c r="AA623" s="1"/>
  <c r="AD620"/>
  <c r="AC620"/>
  <c r="AB620"/>
  <c r="AB619" s="1"/>
  <c r="AA620"/>
  <c r="AA619" s="1"/>
  <c r="AD619"/>
  <c r="AC619"/>
  <c r="AD616"/>
  <c r="AC616"/>
  <c r="AC615" s="1"/>
  <c r="AC614" s="1"/>
  <c r="AB616"/>
  <c r="AB615" s="1"/>
  <c r="AB614" s="1"/>
  <c r="AA616"/>
  <c r="AA615" s="1"/>
  <c r="AA614" s="1"/>
  <c r="AD615"/>
  <c r="AD614" s="1"/>
  <c r="AD608"/>
  <c r="AD607" s="1"/>
  <c r="AC608"/>
  <c r="AC607" s="1"/>
  <c r="AB608"/>
  <c r="AB607" s="1"/>
  <c r="AA608"/>
  <c r="AA607" s="1"/>
  <c r="AD600"/>
  <c r="AC600"/>
  <c r="AB600"/>
  <c r="AB599" s="1"/>
  <c r="AA600"/>
  <c r="AA599" s="1"/>
  <c r="AD599"/>
  <c r="AC599"/>
  <c r="AD596"/>
  <c r="AC596"/>
  <c r="AB596"/>
  <c r="AB595" s="1"/>
  <c r="AA596"/>
  <c r="AA595" s="1"/>
  <c r="AD595"/>
  <c r="AC595"/>
  <c r="AD593"/>
  <c r="AD592" s="1"/>
  <c r="AC593"/>
  <c r="AC592" s="1"/>
  <c r="AB593"/>
  <c r="AB592" s="1"/>
  <c r="AA593"/>
  <c r="AA592" s="1"/>
  <c r="AD589"/>
  <c r="AD588" s="1"/>
  <c r="AC589"/>
  <c r="AC588" s="1"/>
  <c r="AB589"/>
  <c r="AB588" s="1"/>
  <c r="AA589"/>
  <c r="AA588" s="1"/>
  <c r="AD586"/>
  <c r="AC586"/>
  <c r="AB586"/>
  <c r="AB585" s="1"/>
  <c r="AA586"/>
  <c r="AA585" s="1"/>
  <c r="AD585"/>
  <c r="AC585"/>
  <c r="AD581"/>
  <c r="AD580" s="1"/>
  <c r="AC581"/>
  <c r="AC580" s="1"/>
  <c r="AB581"/>
  <c r="AB580" s="1"/>
  <c r="AA581"/>
  <c r="AA580" s="1"/>
  <c r="AD577"/>
  <c r="AD576" s="1"/>
  <c r="AC577"/>
  <c r="AC576" s="1"/>
  <c r="AB577"/>
  <c r="AB576" s="1"/>
  <c r="AA577"/>
  <c r="AA576" s="1"/>
  <c r="AD574"/>
  <c r="AD573" s="1"/>
  <c r="AC574"/>
  <c r="AC573" s="1"/>
  <c r="AB574"/>
  <c r="AB573" s="1"/>
  <c r="AA574"/>
  <c r="AA573" s="1"/>
  <c r="AD570"/>
  <c r="AC570"/>
  <c r="AC569" s="1"/>
  <c r="AB570"/>
  <c r="AB569" s="1"/>
  <c r="AA570"/>
  <c r="AA569" s="1"/>
  <c r="AD569"/>
  <c r="AD567"/>
  <c r="AD566" s="1"/>
  <c r="AC567"/>
  <c r="AC566" s="1"/>
  <c r="AB567"/>
  <c r="AB566" s="1"/>
  <c r="AA567"/>
  <c r="AA566" s="1"/>
  <c r="AD555"/>
  <c r="AD554" s="1"/>
  <c r="AC555"/>
  <c r="AC554" s="1"/>
  <c r="AB555"/>
  <c r="AB554" s="1"/>
  <c r="AA555"/>
  <c r="AA554" s="1"/>
  <c r="AD552"/>
  <c r="AD551" s="1"/>
  <c r="AD550" s="1"/>
  <c r="AC552"/>
  <c r="AC551" s="1"/>
  <c r="AC550" s="1"/>
  <c r="AB552"/>
  <c r="AB551" s="1"/>
  <c r="AB550" s="1"/>
  <c r="AA552"/>
  <c r="AA551" s="1"/>
  <c r="AA550" s="1"/>
  <c r="AF548"/>
  <c r="AF547" s="1"/>
  <c r="AF546" s="1"/>
  <c r="AE548"/>
  <c r="AE547" s="1"/>
  <c r="AE546" s="1"/>
  <c r="AD548"/>
  <c r="AD547" s="1"/>
  <c r="AD546" s="1"/>
  <c r="AC548"/>
  <c r="AC547" s="1"/>
  <c r="AC546" s="1"/>
  <c r="AB548"/>
  <c r="AB547" s="1"/>
  <c r="AB546" s="1"/>
  <c r="AA548"/>
  <c r="AA547" s="1"/>
  <c r="AA546" s="1"/>
  <c r="AD541"/>
  <c r="AD540" s="1"/>
  <c r="AD539" s="1"/>
  <c r="AD538" s="1"/>
  <c r="AC541"/>
  <c r="AC540" s="1"/>
  <c r="AC539" s="1"/>
  <c r="AC538" s="1"/>
  <c r="AB541"/>
  <c r="AB540" s="1"/>
  <c r="AB539" s="1"/>
  <c r="AB538" s="1"/>
  <c r="AA541"/>
  <c r="AA540" s="1"/>
  <c r="AA539" s="1"/>
  <c r="AA538" s="1"/>
  <c r="AD531"/>
  <c r="AD530" s="1"/>
  <c r="AC531"/>
  <c r="AC530" s="1"/>
  <c r="AB531"/>
  <c r="AB530" s="1"/>
  <c r="AA531"/>
  <c r="AA530" s="1"/>
  <c r="AD528"/>
  <c r="AD527" s="1"/>
  <c r="AD526" s="1"/>
  <c r="AC528"/>
  <c r="AC527" s="1"/>
  <c r="AC526" s="1"/>
  <c r="AB528"/>
  <c r="AB527" s="1"/>
  <c r="AB526" s="1"/>
  <c r="AA528"/>
  <c r="AA527" s="1"/>
  <c r="AA526" s="1"/>
  <c r="AD524"/>
  <c r="AD523" s="1"/>
  <c r="AD522" s="1"/>
  <c r="AC524"/>
  <c r="AC523" s="1"/>
  <c r="AC522" s="1"/>
  <c r="AB524"/>
  <c r="AB523" s="1"/>
  <c r="AB522" s="1"/>
  <c r="AA524"/>
  <c r="AA523" s="1"/>
  <c r="AA522" s="1"/>
  <c r="AD520"/>
  <c r="AD519" s="1"/>
  <c r="AD518" s="1"/>
  <c r="AC520"/>
  <c r="AC519" s="1"/>
  <c r="AC518" s="1"/>
  <c r="AB520"/>
  <c r="AB519" s="1"/>
  <c r="AB518" s="1"/>
  <c r="AA520"/>
  <c r="AA519" s="1"/>
  <c r="AA518" s="1"/>
  <c r="AD488"/>
  <c r="AC488"/>
  <c r="AB488"/>
  <c r="AA488"/>
  <c r="AD486"/>
  <c r="AC486"/>
  <c r="AC485" s="1"/>
  <c r="AC484" s="1"/>
  <c r="AB486"/>
  <c r="AB485" s="1"/>
  <c r="AB484" s="1"/>
  <c r="AA486"/>
  <c r="AA485" s="1"/>
  <c r="AA484" s="1"/>
  <c r="AD485"/>
  <c r="AD484" s="1"/>
  <c r="AD482"/>
  <c r="AC482"/>
  <c r="AB482"/>
  <c r="AB481" s="1"/>
  <c r="AB480" s="1"/>
  <c r="AA482"/>
  <c r="AA481" s="1"/>
  <c r="AA480" s="1"/>
  <c r="AD481"/>
  <c r="AD480" s="1"/>
  <c r="AC481"/>
  <c r="AC480" s="1"/>
  <c r="AD475"/>
  <c r="AC475"/>
  <c r="AB475"/>
  <c r="AA475"/>
  <c r="AD473"/>
  <c r="AC473"/>
  <c r="AB473"/>
  <c r="AB472" s="1"/>
  <c r="AB471" s="1"/>
  <c r="AB470" s="1"/>
  <c r="AA473"/>
  <c r="AA472" s="1"/>
  <c r="AA471" s="1"/>
  <c r="AA470" s="1"/>
  <c r="AD472"/>
  <c r="AD471" s="1"/>
  <c r="AD470" s="1"/>
  <c r="AC472"/>
  <c r="AC471" s="1"/>
  <c r="AC470" s="1"/>
  <c r="AD468"/>
  <c r="AD467" s="1"/>
  <c r="AD466" s="1"/>
  <c r="AD465" s="1"/>
  <c r="AC468"/>
  <c r="AC467" s="1"/>
  <c r="AC466" s="1"/>
  <c r="AC465" s="1"/>
  <c r="AB468"/>
  <c r="AB467" s="1"/>
  <c r="AB466" s="1"/>
  <c r="AB465" s="1"/>
  <c r="AA468"/>
  <c r="AA467" s="1"/>
  <c r="AA466" s="1"/>
  <c r="AA465" s="1"/>
  <c r="AD463"/>
  <c r="AC463"/>
  <c r="AB463"/>
  <c r="AB462" s="1"/>
  <c r="AB461" s="1"/>
  <c r="AB460" s="1"/>
  <c r="AA463"/>
  <c r="AA462" s="1"/>
  <c r="AA461" s="1"/>
  <c r="AA460" s="1"/>
  <c r="AD462"/>
  <c r="AD461" s="1"/>
  <c r="AD460" s="1"/>
  <c r="AC462"/>
  <c r="AC461" s="1"/>
  <c r="AC460" s="1"/>
  <c r="AD450"/>
  <c r="AD449" s="1"/>
  <c r="AD448" s="1"/>
  <c r="AD447" s="1"/>
  <c r="AC450"/>
  <c r="AC449" s="1"/>
  <c r="AC448" s="1"/>
  <c r="AC447" s="1"/>
  <c r="AB450"/>
  <c r="AB449" s="1"/>
  <c r="AB448" s="1"/>
  <c r="AB447" s="1"/>
  <c r="AA450"/>
  <c r="AA449" s="1"/>
  <c r="AA448" s="1"/>
  <c r="AA447" s="1"/>
  <c r="AD442"/>
  <c r="AC442"/>
  <c r="AB442"/>
  <c r="AB441" s="1"/>
  <c r="AB440" s="1"/>
  <c r="AB439" s="1"/>
  <c r="AB438" s="1"/>
  <c r="AB437" s="1"/>
  <c r="AA442"/>
  <c r="AA441" s="1"/>
  <c r="AA440" s="1"/>
  <c r="AA439" s="1"/>
  <c r="AA438" s="1"/>
  <c r="AA437" s="1"/>
  <c r="AD441"/>
  <c r="AD440" s="1"/>
  <c r="AD439" s="1"/>
  <c r="AD438" s="1"/>
  <c r="AD437" s="1"/>
  <c r="AC441"/>
  <c r="AC440" s="1"/>
  <c r="AC439" s="1"/>
  <c r="AC438" s="1"/>
  <c r="AC437" s="1"/>
  <c r="AD433"/>
  <c r="AC433"/>
  <c r="AB433"/>
  <c r="AA433"/>
  <c r="AD431"/>
  <c r="AC431"/>
  <c r="AB431"/>
  <c r="AA431"/>
  <c r="AD429"/>
  <c r="AC429"/>
  <c r="AB429"/>
  <c r="AB428" s="1"/>
  <c r="AB427" s="1"/>
  <c r="AA429"/>
  <c r="AA428" s="1"/>
  <c r="AA427" s="1"/>
  <c r="AD425"/>
  <c r="AD424" s="1"/>
  <c r="AC425"/>
  <c r="AC424" s="1"/>
  <c r="AC423" s="1"/>
  <c r="AB425"/>
  <c r="AB424" s="1"/>
  <c r="AB423" s="1"/>
  <c r="AA425"/>
  <c r="AA424" s="1"/>
  <c r="AA423" s="1"/>
  <c r="AA422" s="1"/>
  <c r="AD423"/>
  <c r="AD415"/>
  <c r="AC415"/>
  <c r="AB415"/>
  <c r="AA415"/>
  <c r="AD413"/>
  <c r="AC413"/>
  <c r="AC412" s="1"/>
  <c r="AB413"/>
  <c r="AB412" s="1"/>
  <c r="AA413"/>
  <c r="AA412" s="1"/>
  <c r="AD410"/>
  <c r="AC410"/>
  <c r="AB410"/>
  <c r="AA410"/>
  <c r="AD408"/>
  <c r="AC408"/>
  <c r="AB408"/>
  <c r="AB407" s="1"/>
  <c r="AA408"/>
  <c r="AA407" s="1"/>
  <c r="AB405"/>
  <c r="AB404" s="1"/>
  <c r="AA405"/>
  <c r="AA404" s="1"/>
  <c r="AD402"/>
  <c r="AD401" s="1"/>
  <c r="AC402"/>
  <c r="AC401" s="1"/>
  <c r="AC400" s="1"/>
  <c r="AB402"/>
  <c r="AB401" s="1"/>
  <c r="AA402"/>
  <c r="AA401" s="1"/>
  <c r="AD397"/>
  <c r="AC397"/>
  <c r="AB397"/>
  <c r="AB396" s="1"/>
  <c r="AB395" s="1"/>
  <c r="AB394" s="1"/>
  <c r="AA397"/>
  <c r="AA396" s="1"/>
  <c r="AA395" s="1"/>
  <c r="AA394" s="1"/>
  <c r="AD396"/>
  <c r="AD395" s="1"/>
  <c r="AD394" s="1"/>
  <c r="AC396"/>
  <c r="AC395" s="1"/>
  <c r="AC394" s="1"/>
  <c r="AD391"/>
  <c r="AC391"/>
  <c r="AB391"/>
  <c r="AB390" s="1"/>
  <c r="AB389" s="1"/>
  <c r="AB388" s="1"/>
  <c r="AA391"/>
  <c r="AA390" s="1"/>
  <c r="AA389" s="1"/>
  <c r="AA388" s="1"/>
  <c r="AD390"/>
  <c r="AD389" s="1"/>
  <c r="AD388" s="1"/>
  <c r="AC390"/>
  <c r="AC389" s="1"/>
  <c r="AC388" s="1"/>
  <c r="AD384"/>
  <c r="AC384"/>
  <c r="AB384"/>
  <c r="AB383" s="1"/>
  <c r="AB382" s="1"/>
  <c r="AA384"/>
  <c r="AA383" s="1"/>
  <c r="AA382" s="1"/>
  <c r="AD383"/>
  <c r="AD382" s="1"/>
  <c r="AC383"/>
  <c r="AC382" s="1"/>
  <c r="AD377"/>
  <c r="AC377"/>
  <c r="AB377"/>
  <c r="AB376" s="1"/>
  <c r="AA377"/>
  <c r="AA376" s="1"/>
  <c r="AD376"/>
  <c r="AC376"/>
  <c r="AD374"/>
  <c r="AD373" s="1"/>
  <c r="AC374"/>
  <c r="AC373" s="1"/>
  <c r="AB374"/>
  <c r="AB373" s="1"/>
  <c r="AA374"/>
  <c r="AA373" s="1"/>
  <c r="AD371"/>
  <c r="AC371"/>
  <c r="AB371"/>
  <c r="AB370" s="1"/>
  <c r="AA371"/>
  <c r="AA370" s="1"/>
  <c r="AD370"/>
  <c r="AC370"/>
  <c r="AD368"/>
  <c r="AD367" s="1"/>
  <c r="AC368"/>
  <c r="AC367" s="1"/>
  <c r="AB368"/>
  <c r="AB367" s="1"/>
  <c r="AA368"/>
  <c r="AA367" s="1"/>
  <c r="AD364"/>
  <c r="AD363" s="1"/>
  <c r="AD362" s="1"/>
  <c r="AC364"/>
  <c r="AC363" s="1"/>
  <c r="AC362" s="1"/>
  <c r="AB364"/>
  <c r="AB363" s="1"/>
  <c r="AB362" s="1"/>
  <c r="AA364"/>
  <c r="AA363" s="1"/>
  <c r="AA362" s="1"/>
  <c r="AB354"/>
  <c r="AB353" s="1"/>
  <c r="AB352" s="1"/>
  <c r="AB351" s="1"/>
  <c r="AA354"/>
  <c r="AA353" s="1"/>
  <c r="AA352" s="1"/>
  <c r="AA351" s="1"/>
  <c r="AD354"/>
  <c r="AD353" s="1"/>
  <c r="AD352" s="1"/>
  <c r="AD351" s="1"/>
  <c r="AC354"/>
  <c r="AC353" s="1"/>
  <c r="AC352" s="1"/>
  <c r="AC351" s="1"/>
  <c r="AD342"/>
  <c r="AD341" s="1"/>
  <c r="AD340" s="1"/>
  <c r="AD339" s="1"/>
  <c r="AD338" s="1"/>
  <c r="AC342"/>
  <c r="AC341" s="1"/>
  <c r="AC340" s="1"/>
  <c r="AC339" s="1"/>
  <c r="AC338" s="1"/>
  <c r="AB342"/>
  <c r="AB341" s="1"/>
  <c r="AB340" s="1"/>
  <c r="AB339" s="1"/>
  <c r="AB338" s="1"/>
  <c r="AA342"/>
  <c r="AA341" s="1"/>
  <c r="AA340" s="1"/>
  <c r="AA339" s="1"/>
  <c r="AA338" s="1"/>
  <c r="AD335"/>
  <c r="AD334" s="1"/>
  <c r="AD333" s="1"/>
  <c r="AD332" s="1"/>
  <c r="AC335"/>
  <c r="AC334" s="1"/>
  <c r="AC333" s="1"/>
  <c r="AC332" s="1"/>
  <c r="AB335"/>
  <c r="AB334" s="1"/>
  <c r="AB333" s="1"/>
  <c r="AB332" s="1"/>
  <c r="AA335"/>
  <c r="AA334" s="1"/>
  <c r="AA333" s="1"/>
  <c r="AA332" s="1"/>
  <c r="AD330"/>
  <c r="AC330"/>
  <c r="AB330"/>
  <c r="AB329" s="1"/>
  <c r="AA330"/>
  <c r="AA329" s="1"/>
  <c r="AD329"/>
  <c r="AC329"/>
  <c r="AD326"/>
  <c r="AC326"/>
  <c r="AB326"/>
  <c r="AA326"/>
  <c r="AD324"/>
  <c r="AC324"/>
  <c r="AB324"/>
  <c r="AA324"/>
  <c r="AD322"/>
  <c r="AC322"/>
  <c r="AB322"/>
  <c r="AB321" s="1"/>
  <c r="AB320" s="1"/>
  <c r="AA322"/>
  <c r="AD321"/>
  <c r="AD320" s="1"/>
  <c r="AD318"/>
  <c r="AC318"/>
  <c r="AC317" s="1"/>
  <c r="AC316" s="1"/>
  <c r="AB318"/>
  <c r="AB317" s="1"/>
  <c r="AB316" s="1"/>
  <c r="AA318"/>
  <c r="AA317" s="1"/>
  <c r="AA316" s="1"/>
  <c r="AD317"/>
  <c r="AD316" s="1"/>
  <c r="AF314"/>
  <c r="AF313" s="1"/>
  <c r="AF312" s="1"/>
  <c r="AE314"/>
  <c r="AE313" s="1"/>
  <c r="AE312" s="1"/>
  <c r="AD314"/>
  <c r="AD313" s="1"/>
  <c r="AC314"/>
  <c r="AC313" s="1"/>
  <c r="AB314"/>
  <c r="AB313" s="1"/>
  <c r="AB312" s="1"/>
  <c r="AA314"/>
  <c r="AA313" s="1"/>
  <c r="AA312" s="1"/>
  <c r="AD309"/>
  <c r="AC309"/>
  <c r="AB309"/>
  <c r="AB308" s="1"/>
  <c r="AB307" s="1"/>
  <c r="AB306" s="1"/>
  <c r="AA309"/>
  <c r="AA308" s="1"/>
  <c r="AA307" s="1"/>
  <c r="AA306" s="1"/>
  <c r="AD308"/>
  <c r="AD307" s="1"/>
  <c r="AD306" s="1"/>
  <c r="AC308"/>
  <c r="AC307" s="1"/>
  <c r="AC306" s="1"/>
  <c r="AD304"/>
  <c r="AD303" s="1"/>
  <c r="AD302" s="1"/>
  <c r="AD301" s="1"/>
  <c r="AC304"/>
  <c r="AC303" s="1"/>
  <c r="AC302" s="1"/>
  <c r="AC301" s="1"/>
  <c r="AB304"/>
  <c r="AB303" s="1"/>
  <c r="AB302" s="1"/>
  <c r="AB301" s="1"/>
  <c r="AA304"/>
  <c r="AA303" s="1"/>
  <c r="AA302" s="1"/>
  <c r="AA301" s="1"/>
  <c r="AD297"/>
  <c r="AD296" s="1"/>
  <c r="AD295" s="1"/>
  <c r="AD294" s="1"/>
  <c r="AD293" s="1"/>
  <c r="AC297"/>
  <c r="AC296" s="1"/>
  <c r="AC295" s="1"/>
  <c r="AC294" s="1"/>
  <c r="AC293" s="1"/>
  <c r="AB297"/>
  <c r="AB296" s="1"/>
  <c r="AB295" s="1"/>
  <c r="AB294" s="1"/>
  <c r="AB293" s="1"/>
  <c r="AA297"/>
  <c r="AA296" s="1"/>
  <c r="AA295" s="1"/>
  <c r="AA294" s="1"/>
  <c r="AA293" s="1"/>
  <c r="AD289"/>
  <c r="AC289"/>
  <c r="AB289"/>
  <c r="AA289"/>
  <c r="AD287"/>
  <c r="AC287"/>
  <c r="AB287"/>
  <c r="AA287"/>
  <c r="AD285"/>
  <c r="AD284" s="1"/>
  <c r="AD283" s="1"/>
  <c r="AD282" s="1"/>
  <c r="AD281" s="1"/>
  <c r="AC285"/>
  <c r="AC284" s="1"/>
  <c r="AC283" s="1"/>
  <c r="AC282" s="1"/>
  <c r="AC281" s="1"/>
  <c r="AB285"/>
  <c r="AB284" s="1"/>
  <c r="AB283" s="1"/>
  <c r="AB282" s="1"/>
  <c r="AB281" s="1"/>
  <c r="AA285"/>
  <c r="AA284" s="1"/>
  <c r="AA283" s="1"/>
  <c r="AA282" s="1"/>
  <c r="AA281" s="1"/>
  <c r="AD237"/>
  <c r="AD236" s="1"/>
  <c r="AC237"/>
  <c r="AC236" s="1"/>
  <c r="AB237"/>
  <c r="AB236" s="1"/>
  <c r="AA237"/>
  <c r="AA236" s="1"/>
  <c r="AD234"/>
  <c r="AD233" s="1"/>
  <c r="AD232" s="1"/>
  <c r="AC234"/>
  <c r="AC233" s="1"/>
  <c r="AC232" s="1"/>
  <c r="AB234"/>
  <c r="AB233" s="1"/>
  <c r="AB232" s="1"/>
  <c r="AA234"/>
  <c r="AA233" s="1"/>
  <c r="AA232" s="1"/>
  <c r="AD220"/>
  <c r="AD219" s="1"/>
  <c r="AD218" s="1"/>
  <c r="AD217" s="1"/>
  <c r="AD216" s="1"/>
  <c r="AC220"/>
  <c r="AC219" s="1"/>
  <c r="AC218" s="1"/>
  <c r="AC217" s="1"/>
  <c r="AC216" s="1"/>
  <c r="AB220"/>
  <c r="AB219" s="1"/>
  <c r="AB218" s="1"/>
  <c r="AB217" s="1"/>
  <c r="AB216" s="1"/>
  <c r="AA220"/>
  <c r="AA219" s="1"/>
  <c r="AA218" s="1"/>
  <c r="AA217" s="1"/>
  <c r="AA216" s="1"/>
  <c r="AD213"/>
  <c r="AD212" s="1"/>
  <c r="AD211" s="1"/>
  <c r="AD210" s="1"/>
  <c r="AD209" s="1"/>
  <c r="AC213"/>
  <c r="AC212" s="1"/>
  <c r="AC211" s="1"/>
  <c r="AC210" s="1"/>
  <c r="AC209" s="1"/>
  <c r="AB213"/>
  <c r="AB212" s="1"/>
  <c r="AB211" s="1"/>
  <c r="AB210" s="1"/>
  <c r="AB209" s="1"/>
  <c r="AA213"/>
  <c r="AA212" s="1"/>
  <c r="AA211" s="1"/>
  <c r="AA210" s="1"/>
  <c r="AA209" s="1"/>
  <c r="AD206"/>
  <c r="AD205" s="1"/>
  <c r="AD204" s="1"/>
  <c r="AD203" s="1"/>
  <c r="AD202" s="1"/>
  <c r="AC206"/>
  <c r="AC205" s="1"/>
  <c r="AC204" s="1"/>
  <c r="AC203" s="1"/>
  <c r="AC202" s="1"/>
  <c r="AB206"/>
  <c r="AB205" s="1"/>
  <c r="AB204" s="1"/>
  <c r="AB203" s="1"/>
  <c r="AB202" s="1"/>
  <c r="AA206"/>
  <c r="AA205" s="1"/>
  <c r="AA204" s="1"/>
  <c r="AA203" s="1"/>
  <c r="AA202" s="1"/>
  <c r="AD199"/>
  <c r="AD198" s="1"/>
  <c r="AD197" s="1"/>
  <c r="AD196" s="1"/>
  <c r="AD195" s="1"/>
  <c r="AC199"/>
  <c r="AC198" s="1"/>
  <c r="AC197" s="1"/>
  <c r="AC196" s="1"/>
  <c r="AC195" s="1"/>
  <c r="AB199"/>
  <c r="AB198" s="1"/>
  <c r="AB197" s="1"/>
  <c r="AB196" s="1"/>
  <c r="AB195" s="1"/>
  <c r="AA199"/>
  <c r="AA198" s="1"/>
  <c r="AA197" s="1"/>
  <c r="AA196" s="1"/>
  <c r="AA195" s="1"/>
  <c r="AD186"/>
  <c r="AD185" s="1"/>
  <c r="AC186"/>
  <c r="AC185" s="1"/>
  <c r="AB186"/>
  <c r="AB185" s="1"/>
  <c r="AA186"/>
  <c r="AA185" s="1"/>
  <c r="AD183"/>
  <c r="AC183"/>
  <c r="AB183"/>
  <c r="AA183"/>
  <c r="AD181"/>
  <c r="AC181"/>
  <c r="AB181"/>
  <c r="AB180" s="1"/>
  <c r="AA181"/>
  <c r="AA180" s="1"/>
  <c r="AD180"/>
  <c r="AC180"/>
  <c r="AD172"/>
  <c r="AD171" s="1"/>
  <c r="AD170" s="1"/>
  <c r="AC172"/>
  <c r="AC171" s="1"/>
  <c r="AC170" s="1"/>
  <c r="AB172"/>
  <c r="AB171" s="1"/>
  <c r="AB170" s="1"/>
  <c r="AA172"/>
  <c r="AA171" s="1"/>
  <c r="AA170" s="1"/>
  <c r="AD168"/>
  <c r="AC168"/>
  <c r="AB168"/>
  <c r="AA168"/>
  <c r="AD167"/>
  <c r="AC167"/>
  <c r="AB167"/>
  <c r="AA167"/>
  <c r="AD157"/>
  <c r="AC157"/>
  <c r="AB157"/>
  <c r="AA157"/>
  <c r="AD155"/>
  <c r="AC155"/>
  <c r="AB155"/>
  <c r="AA155"/>
  <c r="AD148"/>
  <c r="AC148"/>
  <c r="AB148"/>
  <c r="AA148"/>
  <c r="AD147"/>
  <c r="AC147"/>
  <c r="AB147"/>
  <c r="AA147"/>
  <c r="AD146"/>
  <c r="AC146"/>
  <c r="AB146"/>
  <c r="AA146"/>
  <c r="AD145"/>
  <c r="AC145"/>
  <c r="AB145"/>
  <c r="AA145"/>
  <c r="AD144"/>
  <c r="AC144"/>
  <c r="AB144"/>
  <c r="AA144"/>
  <c r="AD141"/>
  <c r="AC141"/>
  <c r="AB141"/>
  <c r="AA141"/>
  <c r="AD139"/>
  <c r="AC139"/>
  <c r="AB139"/>
  <c r="AA139"/>
  <c r="AD137"/>
  <c r="AC137"/>
  <c r="AC136" s="1"/>
  <c r="AB137"/>
  <c r="AB136" s="1"/>
  <c r="AB135" s="1"/>
  <c r="AA137"/>
  <c r="AD128"/>
  <c r="AC128"/>
  <c r="AC127" s="1"/>
  <c r="AC126" s="1"/>
  <c r="AC125" s="1"/>
  <c r="AB128"/>
  <c r="AB127" s="1"/>
  <c r="AB126" s="1"/>
  <c r="AB125" s="1"/>
  <c r="AA128"/>
  <c r="AA127" s="1"/>
  <c r="AA126" s="1"/>
  <c r="AA125" s="1"/>
  <c r="AD127"/>
  <c r="AD126" s="1"/>
  <c r="AD125" s="1"/>
  <c r="AD119"/>
  <c r="AD118" s="1"/>
  <c r="AD117" s="1"/>
  <c r="AD116" s="1"/>
  <c r="AD115" s="1"/>
  <c r="AC119"/>
  <c r="AC118" s="1"/>
  <c r="AC117" s="1"/>
  <c r="AC116" s="1"/>
  <c r="AC115" s="1"/>
  <c r="AB119"/>
  <c r="AB118" s="1"/>
  <c r="AB117" s="1"/>
  <c r="AB116" s="1"/>
  <c r="AB115" s="1"/>
  <c r="AA119"/>
  <c r="AA118" s="1"/>
  <c r="AA117" s="1"/>
  <c r="AA116" s="1"/>
  <c r="AA115" s="1"/>
  <c r="AD111"/>
  <c r="AC111"/>
  <c r="AC110" s="1"/>
  <c r="AC109" s="1"/>
  <c r="AB111"/>
  <c r="AB110" s="1"/>
  <c r="AB109" s="1"/>
  <c r="AA111"/>
  <c r="AA110" s="1"/>
  <c r="AA109" s="1"/>
  <c r="AD110"/>
  <c r="AD109" s="1"/>
  <c r="AD107"/>
  <c r="AD106" s="1"/>
  <c r="AC107"/>
  <c r="AC106" s="1"/>
  <c r="AB107"/>
  <c r="AB106" s="1"/>
  <c r="AA107"/>
  <c r="AA106" s="1"/>
  <c r="AD104"/>
  <c r="AD103" s="1"/>
  <c r="AC104"/>
  <c r="AC103" s="1"/>
  <c r="AB104"/>
  <c r="AB103" s="1"/>
  <c r="AA104"/>
  <c r="AA103" s="1"/>
  <c r="AD101"/>
  <c r="AD100" s="1"/>
  <c r="AC101"/>
  <c r="AC100" s="1"/>
  <c r="AB101"/>
  <c r="AB100" s="1"/>
  <c r="AA101"/>
  <c r="AA100" s="1"/>
  <c r="AD96"/>
  <c r="AD95" s="1"/>
  <c r="AC96"/>
  <c r="AC95" s="1"/>
  <c r="AB96"/>
  <c r="AB95" s="1"/>
  <c r="AA96"/>
  <c r="AA95" s="1"/>
  <c r="AD93"/>
  <c r="AD92" s="1"/>
  <c r="AC93"/>
  <c r="AC92" s="1"/>
  <c r="AB93"/>
  <c r="AB92" s="1"/>
  <c r="AA93"/>
  <c r="AA92" s="1"/>
  <c r="AD90"/>
  <c r="AD89" s="1"/>
  <c r="AC90"/>
  <c r="AC89" s="1"/>
  <c r="AB90"/>
  <c r="AB89" s="1"/>
  <c r="AA90"/>
  <c r="AA89" s="1"/>
  <c r="AD87"/>
  <c r="AC87"/>
  <c r="AC86" s="1"/>
  <c r="AB87"/>
  <c r="AB86" s="1"/>
  <c r="AA87"/>
  <c r="AA86" s="1"/>
  <c r="AD86"/>
  <c r="AD84"/>
  <c r="AD83" s="1"/>
  <c r="AC84"/>
  <c r="AC83" s="1"/>
  <c r="AB84"/>
  <c r="AB83" s="1"/>
  <c r="AA84"/>
  <c r="AA83" s="1"/>
  <c r="AD80"/>
  <c r="AC80"/>
  <c r="AB80"/>
  <c r="AA80"/>
  <c r="AD78"/>
  <c r="AC78"/>
  <c r="AB78"/>
  <c r="AA78"/>
  <c r="AD76"/>
  <c r="AC76"/>
  <c r="AB76"/>
  <c r="AA76"/>
  <c r="AD74"/>
  <c r="AC74"/>
  <c r="AB74"/>
  <c r="AB73" s="1"/>
  <c r="AB72" s="1"/>
  <c r="AA74"/>
  <c r="AD67"/>
  <c r="AD66" s="1"/>
  <c r="AD65" s="1"/>
  <c r="AD64" s="1"/>
  <c r="AD63" s="1"/>
  <c r="AC67"/>
  <c r="AC66" s="1"/>
  <c r="AC65" s="1"/>
  <c r="AC64" s="1"/>
  <c r="AC63" s="1"/>
  <c r="AB67"/>
  <c r="AB66" s="1"/>
  <c r="AB65" s="1"/>
  <c r="AB64" s="1"/>
  <c r="AB63" s="1"/>
  <c r="AA67"/>
  <c r="AA66" s="1"/>
  <c r="AA65" s="1"/>
  <c r="AA64" s="1"/>
  <c r="AA63" s="1"/>
  <c r="AD58"/>
  <c r="AD57" s="1"/>
  <c r="AC58"/>
  <c r="AC57" s="1"/>
  <c r="AB58"/>
  <c r="AB57" s="1"/>
  <c r="AA58"/>
  <c r="AA57" s="1"/>
  <c r="AD53"/>
  <c r="AC53"/>
  <c r="AB53"/>
  <c r="AA53"/>
  <c r="AD51"/>
  <c r="AC51"/>
  <c r="AB51"/>
  <c r="AA51"/>
  <c r="AD46"/>
  <c r="AC46"/>
  <c r="AC45" s="1"/>
  <c r="AC44" s="1"/>
  <c r="AC43" s="1"/>
  <c r="AC42" s="1"/>
  <c r="AB46"/>
  <c r="AB45" s="1"/>
  <c r="AB44" s="1"/>
  <c r="AB43" s="1"/>
  <c r="AB42" s="1"/>
  <c r="AA46"/>
  <c r="AA45" s="1"/>
  <c r="AA44" s="1"/>
  <c r="AA43" s="1"/>
  <c r="AA42" s="1"/>
  <c r="AD45"/>
  <c r="AD44" s="1"/>
  <c r="AD43" s="1"/>
  <c r="AD42" s="1"/>
  <c r="AD37"/>
  <c r="AC37"/>
  <c r="AB37"/>
  <c r="AA37"/>
  <c r="AD35"/>
  <c r="AC35"/>
  <c r="AB35"/>
  <c r="AA35"/>
  <c r="AD33"/>
  <c r="AD32" s="1"/>
  <c r="AD31" s="1"/>
  <c r="AD30" s="1"/>
  <c r="AD29" s="1"/>
  <c r="AC33"/>
  <c r="AC32" s="1"/>
  <c r="AC31" s="1"/>
  <c r="AC30" s="1"/>
  <c r="AC29" s="1"/>
  <c r="AB33"/>
  <c r="AA33"/>
  <c r="AA32" s="1"/>
  <c r="AA31" s="1"/>
  <c r="AA30" s="1"/>
  <c r="AA29" s="1"/>
  <c r="AD25"/>
  <c r="AC25"/>
  <c r="AB25"/>
  <c r="AA25"/>
  <c r="AD23"/>
  <c r="AC23"/>
  <c r="AB23"/>
  <c r="AA23"/>
  <c r="AD21"/>
  <c r="AC21"/>
  <c r="AB21"/>
  <c r="AA21"/>
  <c r="AD19"/>
  <c r="AC19"/>
  <c r="AC18" s="1"/>
  <c r="AB19"/>
  <c r="AA19"/>
  <c r="AA18" s="1"/>
  <c r="AD16"/>
  <c r="AC16"/>
  <c r="AC15" s="1"/>
  <c r="AB16"/>
  <c r="AB15" s="1"/>
  <c r="AA16"/>
  <c r="AA15" s="1"/>
  <c r="AD15"/>
  <c r="AD13"/>
  <c r="AD12" s="1"/>
  <c r="AC13"/>
  <c r="AC12" s="1"/>
  <c r="AB13"/>
  <c r="AB12" s="1"/>
  <c r="AA13"/>
  <c r="AA12" s="1"/>
  <c r="V415"/>
  <c r="W415"/>
  <c r="X415"/>
  <c r="U415"/>
  <c r="V413"/>
  <c r="W413"/>
  <c r="X413"/>
  <c r="U413"/>
  <c r="U412" s="1"/>
  <c r="Z416"/>
  <c r="Z415" s="1"/>
  <c r="Y416"/>
  <c r="AE416" s="1"/>
  <c r="Z414"/>
  <c r="AF414" s="1"/>
  <c r="Y414"/>
  <c r="AE414" s="1"/>
  <c r="V412"/>
  <c r="Z356"/>
  <c r="AF356" s="1"/>
  <c r="Y356"/>
  <c r="Y355" s="1"/>
  <c r="Y354" s="1"/>
  <c r="Y353" s="1"/>
  <c r="Y352" s="1"/>
  <c r="Y351" s="1"/>
  <c r="V355"/>
  <c r="V354" s="1"/>
  <c r="V353" s="1"/>
  <c r="V352" s="1"/>
  <c r="V351" s="1"/>
  <c r="W355"/>
  <c r="W354" s="1"/>
  <c r="W353" s="1"/>
  <c r="W352" s="1"/>
  <c r="W351" s="1"/>
  <c r="X355"/>
  <c r="X354" s="1"/>
  <c r="X353" s="1"/>
  <c r="X352" s="1"/>
  <c r="X351" s="1"/>
  <c r="U355"/>
  <c r="U354" s="1"/>
  <c r="U353" s="1"/>
  <c r="U352" s="1"/>
  <c r="U351" s="1"/>
  <c r="AA882" l="1"/>
  <c r="AC545"/>
  <c r="AC544" s="1"/>
  <c r="AW494"/>
  <c r="BA495"/>
  <c r="AX1605"/>
  <c r="AW1605"/>
  <c r="BA1606"/>
  <c r="AW1600"/>
  <c r="BA1600" s="1"/>
  <c r="BA1601"/>
  <c r="AX1600"/>
  <c r="BB1600" s="1"/>
  <c r="BB1601"/>
  <c r="AA1221"/>
  <c r="AX494"/>
  <c r="AX1598"/>
  <c r="BB1598" s="1"/>
  <c r="BB1599"/>
  <c r="AX1048"/>
  <c r="AW1598"/>
  <c r="BA1598" s="1"/>
  <c r="BA1599"/>
  <c r="AW1048"/>
  <c r="BA1049"/>
  <c r="AC73"/>
  <c r="AC72" s="1"/>
  <c r="AA939"/>
  <c r="AA938" s="1"/>
  <c r="AD776"/>
  <c r="AD775" s="1"/>
  <c r="AC1010"/>
  <c r="AC1009" s="1"/>
  <c r="AC1004" s="1"/>
  <c r="AC1003" s="1"/>
  <c r="AR1597"/>
  <c r="AD1085"/>
  <c r="AD1084" s="1"/>
  <c r="AD1082" s="1"/>
  <c r="AB939"/>
  <c r="AC993"/>
  <c r="AC992" s="1"/>
  <c r="AC991" s="1"/>
  <c r="AD1010"/>
  <c r="AD1009" s="1"/>
  <c r="AD1004" s="1"/>
  <c r="AD1003" s="1"/>
  <c r="AQ1597"/>
  <c r="AL55"/>
  <c r="AR56"/>
  <c r="AK55"/>
  <c r="AQ56"/>
  <c r="AF413"/>
  <c r="AL414"/>
  <c r="AD939"/>
  <c r="AD938" s="1"/>
  <c r="AB1057"/>
  <c r="AB1052" s="1"/>
  <c r="AE413"/>
  <c r="AK414"/>
  <c r="AF731"/>
  <c r="AF730" s="1"/>
  <c r="AL732"/>
  <c r="AC882"/>
  <c r="AC939"/>
  <c r="AC938" s="1"/>
  <c r="AA1057"/>
  <c r="AA1052" s="1"/>
  <c r="AE731"/>
  <c r="AE730" s="1"/>
  <c r="AK732"/>
  <c r="AL356"/>
  <c r="AF355"/>
  <c r="AF354" s="1"/>
  <c r="AF353" s="1"/>
  <c r="AF352" s="1"/>
  <c r="AF351" s="1"/>
  <c r="AE415"/>
  <c r="AK416"/>
  <c r="AC1221"/>
  <c r="AB1221"/>
  <c r="AB1187" s="1"/>
  <c r="AB882"/>
  <c r="AB881" s="1"/>
  <c r="AD882"/>
  <c r="AD881" s="1"/>
  <c r="AA675"/>
  <c r="AB400"/>
  <c r="AB399" s="1"/>
  <c r="AC1111"/>
  <c r="AC1110" s="1"/>
  <c r="AA1503"/>
  <c r="AA1502" s="1"/>
  <c r="AD517"/>
  <c r="AD516" s="1"/>
  <c r="AC1085"/>
  <c r="AC1084" s="1"/>
  <c r="AC1082" s="1"/>
  <c r="AA776"/>
  <c r="AA775" s="1"/>
  <c r="AD1305"/>
  <c r="AD1057"/>
  <c r="AD1052" s="1"/>
  <c r="AD1465"/>
  <c r="AD1460" s="1"/>
  <c r="AD1459" s="1"/>
  <c r="AC231"/>
  <c r="AC230" s="1"/>
  <c r="AB1305"/>
  <c r="AD1517"/>
  <c r="AB1065"/>
  <c r="AB1064" s="1"/>
  <c r="AB114"/>
  <c r="AA179"/>
  <c r="AA178" s="1"/>
  <c r="AA177" s="1"/>
  <c r="AB1614"/>
  <c r="AB1609" s="1"/>
  <c r="AB1608" s="1"/>
  <c r="AB1585" s="1"/>
  <c r="AB422"/>
  <c r="AB154"/>
  <c r="AB153" s="1"/>
  <c r="AB152" s="1"/>
  <c r="AB151" s="1"/>
  <c r="AA400"/>
  <c r="AA399" s="1"/>
  <c r="AA393" s="1"/>
  <c r="AA387" s="1"/>
  <c r="AA660"/>
  <c r="AA659" s="1"/>
  <c r="AC675"/>
  <c r="AC660" s="1"/>
  <c r="AC659" s="1"/>
  <c r="AC881"/>
  <c r="AC1057"/>
  <c r="AC1052" s="1"/>
  <c r="AA1065"/>
  <c r="AA1064" s="1"/>
  <c r="AC1517"/>
  <c r="Z355"/>
  <c r="Z354" s="1"/>
  <c r="Z353" s="1"/>
  <c r="Z352" s="1"/>
  <c r="Z351" s="1"/>
  <c r="AB18"/>
  <c r="AB11" s="1"/>
  <c r="AB10" s="1"/>
  <c r="AB9" s="1"/>
  <c r="AC114"/>
  <c r="AB179"/>
  <c r="AB178" s="1"/>
  <c r="AB177" s="1"/>
  <c r="AD231"/>
  <c r="AD230" s="1"/>
  <c r="AD400"/>
  <c r="AA459"/>
  <c r="AB708"/>
  <c r="AB776"/>
  <c r="AB775" s="1"/>
  <c r="AC798"/>
  <c r="AC797" s="1"/>
  <c r="AA1086"/>
  <c r="AB1465"/>
  <c r="AB1460" s="1"/>
  <c r="AB1459" s="1"/>
  <c r="AD459"/>
  <c r="AD633"/>
  <c r="AD632" s="1"/>
  <c r="AA708"/>
  <c r="AA695" s="1"/>
  <c r="AB798"/>
  <c r="AB797" s="1"/>
  <c r="AD993"/>
  <c r="AD992" s="1"/>
  <c r="AD991" s="1"/>
  <c r="AD1111"/>
  <c r="AD1110" s="1"/>
  <c r="AA1465"/>
  <c r="AA1460" s="1"/>
  <c r="AA1459" s="1"/>
  <c r="AB1517"/>
  <c r="AB32"/>
  <c r="AB31" s="1"/>
  <c r="AB30" s="1"/>
  <c r="AB29" s="1"/>
  <c r="AB545"/>
  <c r="AB544" s="1"/>
  <c r="AA859"/>
  <c r="AA854" s="1"/>
  <c r="AA853" s="1"/>
  <c r="AB1502"/>
  <c r="AB1493" s="1"/>
  <c r="AB1482" s="1"/>
  <c r="AC50"/>
  <c r="AC49" s="1"/>
  <c r="AC48" s="1"/>
  <c r="AC41" s="1"/>
  <c r="AD154"/>
  <c r="AD153" s="1"/>
  <c r="AD152" s="1"/>
  <c r="AD151" s="1"/>
  <c r="AC321"/>
  <c r="AC320" s="1"/>
  <c r="AD479"/>
  <c r="AD478" s="1"/>
  <c r="AC565"/>
  <c r="AA725"/>
  <c r="AA832"/>
  <c r="AA831" s="1"/>
  <c r="AA830" s="1"/>
  <c r="AA1633"/>
  <c r="AA1631" s="1"/>
  <c r="AC154"/>
  <c r="AC153" s="1"/>
  <c r="AC152" s="1"/>
  <c r="AC151" s="1"/>
  <c r="AC479"/>
  <c r="AC478" s="1"/>
  <c r="AA565"/>
  <c r="AB1010"/>
  <c r="AB1009" s="1"/>
  <c r="AB1004" s="1"/>
  <c r="AB1003" s="1"/>
  <c r="AB1086"/>
  <c r="AA1305"/>
  <c r="AA1314"/>
  <c r="AB1314"/>
  <c r="AB82"/>
  <c r="AB71" s="1"/>
  <c r="AB70" s="1"/>
  <c r="AC459"/>
  <c r="AC457" s="1"/>
  <c r="AB459"/>
  <c r="AD831"/>
  <c r="AD830" s="1"/>
  <c r="AA1010"/>
  <c r="AA1009" s="1"/>
  <c r="AA1004" s="1"/>
  <c r="AA1003" s="1"/>
  <c r="AA1111"/>
  <c r="AA1110" s="1"/>
  <c r="AD1226"/>
  <c r="AD1221" s="1"/>
  <c r="AD1510"/>
  <c r="AA1517"/>
  <c r="AB1633"/>
  <c r="AB1631" s="1"/>
  <c r="AD412"/>
  <c r="AC831"/>
  <c r="AC830" s="1"/>
  <c r="AB859"/>
  <c r="AB854" s="1"/>
  <c r="AB853" s="1"/>
  <c r="AA1143"/>
  <c r="AC1614"/>
  <c r="AC445"/>
  <c r="AC446"/>
  <c r="AC135"/>
  <c r="AC134"/>
  <c r="AC133" s="1"/>
  <c r="AD445"/>
  <c r="AD446"/>
  <c r="Y413"/>
  <c r="AB695"/>
  <c r="AD738"/>
  <c r="AD737" s="1"/>
  <c r="Z413"/>
  <c r="Z412" s="1"/>
  <c r="AC11"/>
  <c r="AC10" s="1"/>
  <c r="AC9" s="1"/>
  <c r="AB50"/>
  <c r="AB49" s="1"/>
  <c r="AB48" s="1"/>
  <c r="AB41" s="1"/>
  <c r="AB166"/>
  <c r="AB165" s="1"/>
  <c r="AE356"/>
  <c r="AK356" s="1"/>
  <c r="AF416"/>
  <c r="Y415"/>
  <c r="AA50"/>
  <c r="AA49" s="1"/>
  <c r="AA48" s="1"/>
  <c r="AA41" s="1"/>
  <c r="AA114"/>
  <c r="AB134"/>
  <c r="AB133" s="1"/>
  <c r="AA136"/>
  <c r="AA135" s="1"/>
  <c r="AD166"/>
  <c r="AD165" s="1"/>
  <c r="AD179"/>
  <c r="AD178" s="1"/>
  <c r="AD18"/>
  <c r="AD50"/>
  <c r="AD49" s="1"/>
  <c r="AD48" s="1"/>
  <c r="AD41" s="1"/>
  <c r="AD73"/>
  <c r="AD72" s="1"/>
  <c r="AD136"/>
  <c r="AD134" s="1"/>
  <c r="AD133" s="1"/>
  <c r="AA154"/>
  <c r="AA153" s="1"/>
  <c r="AA152" s="1"/>
  <c r="AA151" s="1"/>
  <c r="AC179"/>
  <c r="AC178" s="1"/>
  <c r="AD584"/>
  <c r="AA881"/>
  <c r="AB938"/>
  <c r="AD1065"/>
  <c r="AD1064" s="1"/>
  <c r="AD1096"/>
  <c r="AD1095" s="1"/>
  <c r="AD1094" s="1"/>
  <c r="AD1093" s="1"/>
  <c r="AA1165"/>
  <c r="AC1165"/>
  <c r="AB1260"/>
  <c r="AB1245" s="1"/>
  <c r="AD1614"/>
  <c r="AD1609" s="1"/>
  <c r="AD1608" s="1"/>
  <c r="AD1585" s="1"/>
  <c r="AB479"/>
  <c r="AB478" s="1"/>
  <c r="AA545"/>
  <c r="AA544" s="1"/>
  <c r="AB633"/>
  <c r="AB632" s="1"/>
  <c r="AB675"/>
  <c r="AB660" s="1"/>
  <c r="AB659" s="1"/>
  <c r="AB747"/>
  <c r="AB738" s="1"/>
  <c r="AB737" s="1"/>
  <c r="AC1065"/>
  <c r="AC1064" s="1"/>
  <c r="AC1096"/>
  <c r="AC1095" s="1"/>
  <c r="AC1094" s="1"/>
  <c r="AC1093" s="1"/>
  <c r="AB1143"/>
  <c r="AD1143"/>
  <c r="AC1143"/>
  <c r="AC1260"/>
  <c r="AC1245" s="1"/>
  <c r="AC1314"/>
  <c r="AA479"/>
  <c r="AA478" s="1"/>
  <c r="AA457" s="1"/>
  <c r="AB565"/>
  <c r="AA633"/>
  <c r="AA632" s="1"/>
  <c r="AA747"/>
  <c r="AA738" s="1"/>
  <c r="AA737" s="1"/>
  <c r="AB993"/>
  <c r="AB992" s="1"/>
  <c r="AB991" s="1"/>
  <c r="AD1205"/>
  <c r="AD1204" s="1"/>
  <c r="AD1203" s="1"/>
  <c r="AC1187"/>
  <c r="AC1305"/>
  <c r="AD1503"/>
  <c r="AB832"/>
  <c r="AB831" s="1"/>
  <c r="AB830" s="1"/>
  <c r="AA993"/>
  <c r="AA992" s="1"/>
  <c r="AA991" s="1"/>
  <c r="AA1187"/>
  <c r="AA1260"/>
  <c r="AA1245" s="1"/>
  <c r="AC1502"/>
  <c r="AA73"/>
  <c r="AA72" s="1"/>
  <c r="AD675"/>
  <c r="AD660" s="1"/>
  <c r="AD659" s="1"/>
  <c r="AD708"/>
  <c r="AD695" s="1"/>
  <c r="AB725"/>
  <c r="AD725"/>
  <c r="AC725"/>
  <c r="AC903"/>
  <c r="AC902" s="1"/>
  <c r="AB1111"/>
  <c r="AB1110" s="1"/>
  <c r="AD903"/>
  <c r="AD902" s="1"/>
  <c r="AD798"/>
  <c r="AD797" s="1"/>
  <c r="AA517"/>
  <c r="AA516" s="1"/>
  <c r="AE412"/>
  <c r="AA321"/>
  <c r="AA320" s="1"/>
  <c r="AA311" s="1"/>
  <c r="AA300" s="1"/>
  <c r="AA279" s="1"/>
  <c r="AA166"/>
  <c r="AA165" s="1"/>
  <c r="AB446"/>
  <c r="AB445"/>
  <c r="AA446"/>
  <c r="AA445"/>
  <c r="AD114"/>
  <c r="AB231"/>
  <c r="AB230" s="1"/>
  <c r="AB175" s="1"/>
  <c r="AB366"/>
  <c r="AB361" s="1"/>
  <c r="AB360" s="1"/>
  <c r="AB359" s="1"/>
  <c r="AD366"/>
  <c r="AD361" s="1"/>
  <c r="AD360" s="1"/>
  <c r="AD359" s="1"/>
  <c r="AD11"/>
  <c r="AD10" s="1"/>
  <c r="AD9" s="1"/>
  <c r="AC82"/>
  <c r="AC71" s="1"/>
  <c r="AC70" s="1"/>
  <c r="AC61" s="1"/>
  <c r="AD82"/>
  <c r="AC166"/>
  <c r="AC165" s="1"/>
  <c r="AA231"/>
  <c r="AA230" s="1"/>
  <c r="AA175" s="1"/>
  <c r="AA366"/>
  <c r="AA361" s="1"/>
  <c r="AA360" s="1"/>
  <c r="AA359" s="1"/>
  <c r="AC366"/>
  <c r="AC361" s="1"/>
  <c r="AC360" s="1"/>
  <c r="AC359" s="1"/>
  <c r="AD311"/>
  <c r="AD300" s="1"/>
  <c r="AD279" s="1"/>
  <c r="AD312"/>
  <c r="AC312"/>
  <c r="AC311"/>
  <c r="AC300" s="1"/>
  <c r="AC279" s="1"/>
  <c r="AA11"/>
  <c r="AA10" s="1"/>
  <c r="AA9" s="1"/>
  <c r="AA82"/>
  <c r="AB311"/>
  <c r="AB300" s="1"/>
  <c r="AB279" s="1"/>
  <c r="AC407"/>
  <c r="AC399" s="1"/>
  <c r="AC428"/>
  <c r="AC427" s="1"/>
  <c r="AC422" s="1"/>
  <c r="AD545"/>
  <c r="AD544" s="1"/>
  <c r="AD565"/>
  <c r="AC776"/>
  <c r="AC775" s="1"/>
  <c r="AC517"/>
  <c r="AC516" s="1"/>
  <c r="AB584"/>
  <c r="AB564" s="1"/>
  <c r="AD407"/>
  <c r="AD428"/>
  <c r="AD427" s="1"/>
  <c r="AD422" s="1"/>
  <c r="AB517"/>
  <c r="AB516" s="1"/>
  <c r="AC584"/>
  <c r="AA584"/>
  <c r="AC633"/>
  <c r="AC632" s="1"/>
  <c r="AC708"/>
  <c r="AC695" s="1"/>
  <c r="AC694" s="1"/>
  <c r="AC747"/>
  <c r="AC738" s="1"/>
  <c r="AC737" s="1"/>
  <c r="AD859"/>
  <c r="AD854" s="1"/>
  <c r="AD853" s="1"/>
  <c r="AA903"/>
  <c r="AA902" s="1"/>
  <c r="AB961"/>
  <c r="AB960" s="1"/>
  <c r="AB959" s="1"/>
  <c r="AD961"/>
  <c r="AD960" s="1"/>
  <c r="AD959" s="1"/>
  <c r="AC859"/>
  <c r="AC854" s="1"/>
  <c r="AC853" s="1"/>
  <c r="AA961"/>
  <c r="AA960" s="1"/>
  <c r="AA959" s="1"/>
  <c r="AA957" s="1"/>
  <c r="AC961"/>
  <c r="AC960" s="1"/>
  <c r="AC959" s="1"/>
  <c r="AA805"/>
  <c r="AA804" s="1"/>
  <c r="AA803" s="1"/>
  <c r="AA798" s="1"/>
  <c r="AA797" s="1"/>
  <c r="AB903"/>
  <c r="AB902" s="1"/>
  <c r="AB1085"/>
  <c r="AB1084" s="1"/>
  <c r="AB1082" s="1"/>
  <c r="AB1165"/>
  <c r="AB1300"/>
  <c r="AB1299" s="1"/>
  <c r="AB1367"/>
  <c r="AB1366" s="1"/>
  <c r="AB1365" s="1"/>
  <c r="AA1367"/>
  <c r="AA1366" s="1"/>
  <c r="AA1365" s="1"/>
  <c r="AC1465"/>
  <c r="AC1460" s="1"/>
  <c r="AC1459" s="1"/>
  <c r="AC1609"/>
  <c r="AC1608" s="1"/>
  <c r="AC1585" s="1"/>
  <c r="AA1085"/>
  <c r="AA1084" s="1"/>
  <c r="AA1082" s="1"/>
  <c r="AD1165"/>
  <c r="AD1260"/>
  <c r="AD1245" s="1"/>
  <c r="AD1314"/>
  <c r="AD1300" s="1"/>
  <c r="AD1299" s="1"/>
  <c r="AD1367"/>
  <c r="AD1366" s="1"/>
  <c r="AD1365" s="1"/>
  <c r="AC1367"/>
  <c r="AC1366" s="1"/>
  <c r="AC1365" s="1"/>
  <c r="AA1614"/>
  <c r="AA1609" s="1"/>
  <c r="AA1608" s="1"/>
  <c r="AA1585" s="1"/>
  <c r="AD1633"/>
  <c r="AD1631" s="1"/>
  <c r="AC1633"/>
  <c r="AC1631" s="1"/>
  <c r="W412"/>
  <c r="X412"/>
  <c r="AX1597" l="1"/>
  <c r="BB1597" s="1"/>
  <c r="AW1597"/>
  <c r="BA1597" s="1"/>
  <c r="AW1047"/>
  <c r="BA1048"/>
  <c r="AX493"/>
  <c r="AX1604"/>
  <c r="AX1047"/>
  <c r="AW1604"/>
  <c r="BA1605"/>
  <c r="AW493"/>
  <c r="BA493" s="1"/>
  <c r="BA494"/>
  <c r="AD1051"/>
  <c r="AD1001" s="1"/>
  <c r="AC1493"/>
  <c r="AC1482" s="1"/>
  <c r="AC1457" s="1"/>
  <c r="AA71"/>
  <c r="AA70" s="1"/>
  <c r="AB694"/>
  <c r="AB657" s="1"/>
  <c r="AC957"/>
  <c r="AA564"/>
  <c r="AA563" s="1"/>
  <c r="AA514" s="1"/>
  <c r="AA134"/>
  <c r="AA133" s="1"/>
  <c r="AB457"/>
  <c r="AB61"/>
  <c r="AC7"/>
  <c r="AD957"/>
  <c r="AC564"/>
  <c r="AC563" s="1"/>
  <c r="AC514" s="1"/>
  <c r="AB7"/>
  <c r="AD457"/>
  <c r="AL355"/>
  <c r="AL354" s="1"/>
  <c r="AL353" s="1"/>
  <c r="AL352" s="1"/>
  <c r="AL351" s="1"/>
  <c r="AR356"/>
  <c r="AQ55"/>
  <c r="AW56"/>
  <c r="AL731"/>
  <c r="AL730" s="1"/>
  <c r="AR732"/>
  <c r="AK731"/>
  <c r="AK730" s="1"/>
  <c r="AQ732"/>
  <c r="AK355"/>
  <c r="AK354" s="1"/>
  <c r="AK353" s="1"/>
  <c r="AK352" s="1"/>
  <c r="AK351" s="1"/>
  <c r="AQ356"/>
  <c r="AK415"/>
  <c r="AQ416"/>
  <c r="AK413"/>
  <c r="AQ414"/>
  <c r="AL413"/>
  <c r="AR414"/>
  <c r="AR55"/>
  <c r="AX56"/>
  <c r="AC1300"/>
  <c r="AC1299" s="1"/>
  <c r="AC1297" s="1"/>
  <c r="AD1502"/>
  <c r="AD1493" s="1"/>
  <c r="AD1482" s="1"/>
  <c r="AD1457" s="1"/>
  <c r="AF415"/>
  <c r="AF412" s="1"/>
  <c r="AL416"/>
  <c r="AE355"/>
  <c r="AE354" s="1"/>
  <c r="AE353" s="1"/>
  <c r="AE352" s="1"/>
  <c r="AE351" s="1"/>
  <c r="AA844"/>
  <c r="AD844"/>
  <c r="AC844"/>
  <c r="AB844"/>
  <c r="AA1051"/>
  <c r="AA1001" s="1"/>
  <c r="AD1187"/>
  <c r="AA694"/>
  <c r="AB1051"/>
  <c r="AB1001" s="1"/>
  <c r="AC131"/>
  <c r="AA1091"/>
  <c r="AD131"/>
  <c r="AB393"/>
  <c r="AB387" s="1"/>
  <c r="AB349" s="1"/>
  <c r="AB563"/>
  <c r="AB514" s="1"/>
  <c r="AD71"/>
  <c r="AD70" s="1"/>
  <c r="AD61" s="1"/>
  <c r="AC1091"/>
  <c r="AD177"/>
  <c r="AD175" s="1"/>
  <c r="AC177"/>
  <c r="AC175" s="1"/>
  <c r="AA1493"/>
  <c r="AA1482" s="1"/>
  <c r="AA1457" s="1"/>
  <c r="AC1051"/>
  <c r="AC1001" s="1"/>
  <c r="AA1300"/>
  <c r="AA1299" s="1"/>
  <c r="AA1297" s="1"/>
  <c r="AB957"/>
  <c r="AD399"/>
  <c r="AD393" s="1"/>
  <c r="AD387" s="1"/>
  <c r="AD349" s="1"/>
  <c r="AD135"/>
  <c r="AD564"/>
  <c r="AD563" s="1"/>
  <c r="AD514" s="1"/>
  <c r="AA131"/>
  <c r="AA61"/>
  <c r="AB1457"/>
  <c r="AA7"/>
  <c r="AB131"/>
  <c r="AB1297"/>
  <c r="AB1091"/>
  <c r="AD1297"/>
  <c r="AD1091"/>
  <c r="Y412"/>
  <c r="AC393"/>
  <c r="AC387" s="1"/>
  <c r="AC349" s="1"/>
  <c r="AD7"/>
  <c r="AD694"/>
  <c r="AD657" s="1"/>
  <c r="AA657"/>
  <c r="AA349"/>
  <c r="AC657"/>
  <c r="V1097"/>
  <c r="W1097"/>
  <c r="X1097"/>
  <c r="Z1100"/>
  <c r="Y1100"/>
  <c r="AE1100" s="1"/>
  <c r="V1099"/>
  <c r="W1099"/>
  <c r="X1099"/>
  <c r="U1099"/>
  <c r="U169"/>
  <c r="AW1603" l="1"/>
  <c r="BA1604"/>
  <c r="AX1603"/>
  <c r="AW1046"/>
  <c r="BA1047"/>
  <c r="AW55"/>
  <c r="BA55" s="1"/>
  <c r="BA56"/>
  <c r="AX1046"/>
  <c r="AX55"/>
  <c r="BB55" s="1"/>
  <c r="BB56"/>
  <c r="AK412"/>
  <c r="AR413"/>
  <c r="AX414"/>
  <c r="AQ415"/>
  <c r="AW416"/>
  <c r="AW732"/>
  <c r="AQ731"/>
  <c r="AQ730" s="1"/>
  <c r="AX732"/>
  <c r="AR731"/>
  <c r="AR730" s="1"/>
  <c r="AX356"/>
  <c r="AR355"/>
  <c r="AR354" s="1"/>
  <c r="AR353" s="1"/>
  <c r="AR352" s="1"/>
  <c r="AR351" s="1"/>
  <c r="AQ413"/>
  <c r="AQ412" s="1"/>
  <c r="AW414"/>
  <c r="AW356"/>
  <c r="AQ355"/>
  <c r="AQ354" s="1"/>
  <c r="AQ353" s="1"/>
  <c r="AQ352" s="1"/>
  <c r="AQ351" s="1"/>
  <c r="AL415"/>
  <c r="AL412" s="1"/>
  <c r="AR416"/>
  <c r="AE1099"/>
  <c r="AK1100"/>
  <c r="X1096"/>
  <c r="W1096"/>
  <c r="Y1099"/>
  <c r="Z1099"/>
  <c r="AF1100"/>
  <c r="AD1645"/>
  <c r="AC1645"/>
  <c r="AB1645"/>
  <c r="AA1645"/>
  <c r="V1096"/>
  <c r="AW413" l="1"/>
  <c r="BA414"/>
  <c r="AW415"/>
  <c r="BA415" s="1"/>
  <c r="BA416"/>
  <c r="AX1045"/>
  <c r="AW1045"/>
  <c r="BA1045" s="1"/>
  <c r="BA1046"/>
  <c r="AW1602"/>
  <c r="BA1602" s="1"/>
  <c r="BA1603"/>
  <c r="AW355"/>
  <c r="BA356"/>
  <c r="AX355"/>
  <c r="AW731"/>
  <c r="BA732"/>
  <c r="AX413"/>
  <c r="BB413" s="1"/>
  <c r="BB414"/>
  <c r="AX1602"/>
  <c r="AX731"/>
  <c r="BB732"/>
  <c r="AK1099"/>
  <c r="AQ1100"/>
  <c r="AR415"/>
  <c r="AR412" s="1"/>
  <c r="AX416"/>
  <c r="AF1099"/>
  <c r="AL1100"/>
  <c r="Z556"/>
  <c r="Y556"/>
  <c r="V555"/>
  <c r="V554" s="1"/>
  <c r="W555"/>
  <c r="W554" s="1"/>
  <c r="X555"/>
  <c r="X554" s="1"/>
  <c r="U555"/>
  <c r="U554" s="1"/>
  <c r="B556"/>
  <c r="Z609"/>
  <c r="Y609"/>
  <c r="V608"/>
  <c r="V607" s="1"/>
  <c r="W608"/>
  <c r="W607" s="1"/>
  <c r="X608"/>
  <c r="X607" s="1"/>
  <c r="U608"/>
  <c r="U607" s="1"/>
  <c r="V531"/>
  <c r="V530" s="1"/>
  <c r="W531"/>
  <c r="W530" s="1"/>
  <c r="X531"/>
  <c r="X530" s="1"/>
  <c r="U531"/>
  <c r="U530" s="1"/>
  <c r="Z532"/>
  <c r="Y532"/>
  <c r="Z625"/>
  <c r="Y625"/>
  <c r="V624"/>
  <c r="V623" s="1"/>
  <c r="W624"/>
  <c r="W623" s="1"/>
  <c r="X624"/>
  <c r="X623" s="1"/>
  <c r="U624"/>
  <c r="U623" s="1"/>
  <c r="Z916"/>
  <c r="Y916"/>
  <c r="V915"/>
  <c r="V914" s="1"/>
  <c r="W915"/>
  <c r="W914" s="1"/>
  <c r="X915"/>
  <c r="X914" s="1"/>
  <c r="U915"/>
  <c r="U914" s="1"/>
  <c r="Z919"/>
  <c r="Y919"/>
  <c r="V918"/>
  <c r="V917" s="1"/>
  <c r="W918"/>
  <c r="W917" s="1"/>
  <c r="X918"/>
  <c r="X917" s="1"/>
  <c r="U918"/>
  <c r="U917" s="1"/>
  <c r="AX730" l="1"/>
  <c r="BB730" s="1"/>
  <c r="BB731"/>
  <c r="AX354"/>
  <c r="AW412"/>
  <c r="BA412" s="1"/>
  <c r="BA413"/>
  <c r="AX415"/>
  <c r="BB416"/>
  <c r="AW730"/>
  <c r="BA730" s="1"/>
  <c r="BA731"/>
  <c r="AW354"/>
  <c r="BA355"/>
  <c r="AL1099"/>
  <c r="AR1100"/>
  <c r="AQ1099"/>
  <c r="AW1100"/>
  <c r="Y624"/>
  <c r="Y623" s="1"/>
  <c r="AE625"/>
  <c r="Y608"/>
  <c r="Y607" s="1"/>
  <c r="AE609"/>
  <c r="Z555"/>
  <c r="Z554" s="1"/>
  <c r="AF556"/>
  <c r="Y918"/>
  <c r="Y917" s="1"/>
  <c r="AE919"/>
  <c r="Z915"/>
  <c r="Z914" s="1"/>
  <c r="AF916"/>
  <c r="Z531"/>
  <c r="Z530" s="1"/>
  <c r="AF532"/>
  <c r="Y555"/>
  <c r="Y554" s="1"/>
  <c r="AE556"/>
  <c r="Y915"/>
  <c r="Y914" s="1"/>
  <c r="AE916"/>
  <c r="Y531"/>
  <c r="Y530" s="1"/>
  <c r="AE532"/>
  <c r="Z918"/>
  <c r="Z917" s="1"/>
  <c r="AF919"/>
  <c r="Z624"/>
  <c r="Z623" s="1"/>
  <c r="AF625"/>
  <c r="Z608"/>
  <c r="Z607" s="1"/>
  <c r="AF609"/>
  <c r="Z336"/>
  <c r="Y336"/>
  <c r="V335"/>
  <c r="V334" s="1"/>
  <c r="V333" s="1"/>
  <c r="V332" s="1"/>
  <c r="W335"/>
  <c r="W334" s="1"/>
  <c r="W333" s="1"/>
  <c r="W332" s="1"/>
  <c r="X335"/>
  <c r="X334" s="1"/>
  <c r="X333" s="1"/>
  <c r="X332" s="1"/>
  <c r="U335"/>
  <c r="U334" s="1"/>
  <c r="U333" s="1"/>
  <c r="U332" s="1"/>
  <c r="Z327"/>
  <c r="AF327" s="1"/>
  <c r="AL327" s="1"/>
  <c r="AR327" s="1"/>
  <c r="Y327"/>
  <c r="AE327" s="1"/>
  <c r="AK327" s="1"/>
  <c r="AQ327" s="1"/>
  <c r="AW353" l="1"/>
  <c r="BA354"/>
  <c r="AX412"/>
  <c r="BB412" s="1"/>
  <c r="BB415"/>
  <c r="AX353"/>
  <c r="AW1099"/>
  <c r="BA1099" s="1"/>
  <c r="BA1100"/>
  <c r="AR1099"/>
  <c r="AX1100"/>
  <c r="AX327"/>
  <c r="BB327" s="1"/>
  <c r="AW327"/>
  <c r="BA327" s="1"/>
  <c r="AF624"/>
  <c r="AF623" s="1"/>
  <c r="AL625"/>
  <c r="AE531"/>
  <c r="AE530" s="1"/>
  <c r="AK532"/>
  <c r="AE555"/>
  <c r="AE554" s="1"/>
  <c r="AK556"/>
  <c r="AF915"/>
  <c r="AF914" s="1"/>
  <c r="AL916"/>
  <c r="AF555"/>
  <c r="AF554" s="1"/>
  <c r="AL556"/>
  <c r="AE624"/>
  <c r="AE623" s="1"/>
  <c r="AK625"/>
  <c r="AF608"/>
  <c r="AF607" s="1"/>
  <c r="AL609"/>
  <c r="AF918"/>
  <c r="AF917" s="1"/>
  <c r="AL919"/>
  <c r="AE915"/>
  <c r="AE914" s="1"/>
  <c r="AK916"/>
  <c r="AF531"/>
  <c r="AF530" s="1"/>
  <c r="AL532"/>
  <c r="AE918"/>
  <c r="AE917" s="1"/>
  <c r="AK919"/>
  <c r="AE608"/>
  <c r="AE607" s="1"/>
  <c r="AK609"/>
  <c r="Z335"/>
  <c r="Z334" s="1"/>
  <c r="Z333" s="1"/>
  <c r="Z332" s="1"/>
  <c r="AF336"/>
  <c r="Y335"/>
  <c r="Y334" s="1"/>
  <c r="Y333" s="1"/>
  <c r="Y332" s="1"/>
  <c r="AE336"/>
  <c r="Z112"/>
  <c r="Y112"/>
  <c r="V111"/>
  <c r="V110" s="1"/>
  <c r="V109" s="1"/>
  <c r="W111"/>
  <c r="W110" s="1"/>
  <c r="W109" s="1"/>
  <c r="X111"/>
  <c r="X110" s="1"/>
  <c r="X109" s="1"/>
  <c r="U111"/>
  <c r="U110" s="1"/>
  <c r="U109" s="1"/>
  <c r="AX352" l="1"/>
  <c r="AW352"/>
  <c r="BA353"/>
  <c r="AX1099"/>
  <c r="AK608"/>
  <c r="AK607" s="1"/>
  <c r="AQ609"/>
  <c r="AL918"/>
  <c r="AL917" s="1"/>
  <c r="AR919"/>
  <c r="AK624"/>
  <c r="AK623" s="1"/>
  <c r="AQ625"/>
  <c r="AL915"/>
  <c r="AL914" s="1"/>
  <c r="AR916"/>
  <c r="AK531"/>
  <c r="AK530" s="1"/>
  <c r="AQ532"/>
  <c r="AL531"/>
  <c r="AL530" s="1"/>
  <c r="AR532"/>
  <c r="AK918"/>
  <c r="AK917" s="1"/>
  <c r="AQ919"/>
  <c r="AK915"/>
  <c r="AK914" s="1"/>
  <c r="AQ916"/>
  <c r="AL608"/>
  <c r="AL607" s="1"/>
  <c r="AR609"/>
  <c r="AL555"/>
  <c r="AL554" s="1"/>
  <c r="AR556"/>
  <c r="AK555"/>
  <c r="AK554" s="1"/>
  <c r="AQ556"/>
  <c r="AL624"/>
  <c r="AL623" s="1"/>
  <c r="AR625"/>
  <c r="AE335"/>
  <c r="AE334" s="1"/>
  <c r="AE333" s="1"/>
  <c r="AE332" s="1"/>
  <c r="AK336"/>
  <c r="AF335"/>
  <c r="AF334" s="1"/>
  <c r="AF333" s="1"/>
  <c r="AF332" s="1"/>
  <c r="AL336"/>
  <c r="Z111"/>
  <c r="Z110" s="1"/>
  <c r="Z109" s="1"/>
  <c r="AF112"/>
  <c r="Y111"/>
  <c r="Y110" s="1"/>
  <c r="Y109" s="1"/>
  <c r="AE112"/>
  <c r="B329"/>
  <c r="B331" s="1"/>
  <c r="B333" s="1"/>
  <c r="B335" s="1"/>
  <c r="Z331"/>
  <c r="Y331"/>
  <c r="V330"/>
  <c r="V329" s="1"/>
  <c r="W330"/>
  <c r="W329" s="1"/>
  <c r="X330"/>
  <c r="X329" s="1"/>
  <c r="U330"/>
  <c r="U329" s="1"/>
  <c r="U806"/>
  <c r="Z828"/>
  <c r="Y828"/>
  <c r="X827"/>
  <c r="X826" s="1"/>
  <c r="W827"/>
  <c r="W826" s="1"/>
  <c r="V827"/>
  <c r="V826" s="1"/>
  <c r="U827"/>
  <c r="U826" s="1"/>
  <c r="H827"/>
  <c r="H826" s="1"/>
  <c r="G827"/>
  <c r="G826" s="1"/>
  <c r="Z825"/>
  <c r="Y825"/>
  <c r="V824"/>
  <c r="V823" s="1"/>
  <c r="W824"/>
  <c r="W823" s="1"/>
  <c r="X824"/>
  <c r="X823" s="1"/>
  <c r="U824"/>
  <c r="U823" s="1"/>
  <c r="H824"/>
  <c r="H823" s="1"/>
  <c r="G824"/>
  <c r="G823" s="1"/>
  <c r="AX351" l="1"/>
  <c r="AW351"/>
  <c r="BA351" s="1"/>
  <c r="BA352"/>
  <c r="AK335"/>
  <c r="AK334" s="1"/>
  <c r="AK333" s="1"/>
  <c r="AK332" s="1"/>
  <c r="AQ336"/>
  <c r="AQ555"/>
  <c r="AQ554" s="1"/>
  <c r="AW556"/>
  <c r="AR608"/>
  <c r="AR607" s="1"/>
  <c r="AX609"/>
  <c r="AQ918"/>
  <c r="AQ917" s="1"/>
  <c r="AW919"/>
  <c r="AW532"/>
  <c r="AQ531"/>
  <c r="AQ530" s="1"/>
  <c r="AQ624"/>
  <c r="AQ623" s="1"/>
  <c r="AW625"/>
  <c r="AQ608"/>
  <c r="AQ607" s="1"/>
  <c r="AW609"/>
  <c r="AL335"/>
  <c r="AL334" s="1"/>
  <c r="AL333" s="1"/>
  <c r="AL332" s="1"/>
  <c r="AR336"/>
  <c r="AR624"/>
  <c r="AR623" s="1"/>
  <c r="AX625"/>
  <c r="AX556"/>
  <c r="AR555"/>
  <c r="AR554" s="1"/>
  <c r="AW916"/>
  <c r="AQ915"/>
  <c r="AQ914" s="1"/>
  <c r="AR531"/>
  <c r="AR530" s="1"/>
  <c r="AX532"/>
  <c r="AR915"/>
  <c r="AR914" s="1"/>
  <c r="AX916"/>
  <c r="AX919"/>
  <c r="AR918"/>
  <c r="AR917" s="1"/>
  <c r="AF111"/>
  <c r="AF110" s="1"/>
  <c r="AF109" s="1"/>
  <c r="AL112"/>
  <c r="AE111"/>
  <c r="AE110" s="1"/>
  <c r="AE109" s="1"/>
  <c r="AK112"/>
  <c r="Y824"/>
  <c r="Y823" s="1"/>
  <c r="AE825"/>
  <c r="Y827"/>
  <c r="Y826" s="1"/>
  <c r="AE828"/>
  <c r="Z330"/>
  <c r="Z329" s="1"/>
  <c r="AF331"/>
  <c r="Z824"/>
  <c r="Z823" s="1"/>
  <c r="AF825"/>
  <c r="Y330"/>
  <c r="Y329" s="1"/>
  <c r="AE331"/>
  <c r="Z827"/>
  <c r="Z826" s="1"/>
  <c r="AF828"/>
  <c r="V821"/>
  <c r="V820" s="1"/>
  <c r="W821"/>
  <c r="W820" s="1"/>
  <c r="X821"/>
  <c r="X820" s="1"/>
  <c r="U821"/>
  <c r="U820" s="1"/>
  <c r="Z822"/>
  <c r="Y822"/>
  <c r="Z819"/>
  <c r="AF819" s="1"/>
  <c r="Y819"/>
  <c r="V818"/>
  <c r="V817" s="1"/>
  <c r="W818"/>
  <c r="W817" s="1"/>
  <c r="X818"/>
  <c r="X817" s="1"/>
  <c r="U818"/>
  <c r="U817" s="1"/>
  <c r="V723"/>
  <c r="V722" s="1"/>
  <c r="W723"/>
  <c r="W722" s="1"/>
  <c r="X723"/>
  <c r="X722" s="1"/>
  <c r="U723"/>
  <c r="U722" s="1"/>
  <c r="AW915" l="1"/>
  <c r="BA916"/>
  <c r="AW531"/>
  <c r="BA532"/>
  <c r="AX915"/>
  <c r="BB916"/>
  <c r="AX624"/>
  <c r="BB625"/>
  <c r="AW608"/>
  <c r="BA609"/>
  <c r="AX608"/>
  <c r="BB609"/>
  <c r="AX918"/>
  <c r="BB919"/>
  <c r="AX555"/>
  <c r="BB556"/>
  <c r="AX531"/>
  <c r="BB532"/>
  <c r="AW624"/>
  <c r="BA625"/>
  <c r="AW918"/>
  <c r="BA919"/>
  <c r="AW555"/>
  <c r="BA556"/>
  <c r="AL111"/>
  <c r="AL110" s="1"/>
  <c r="AL109" s="1"/>
  <c r="AR112"/>
  <c r="AQ335"/>
  <c r="AQ334" s="1"/>
  <c r="AQ333" s="1"/>
  <c r="AQ332" s="1"/>
  <c r="AW336"/>
  <c r="AK111"/>
  <c r="AK110" s="1"/>
  <c r="AK109" s="1"/>
  <c r="AQ112"/>
  <c r="AR335"/>
  <c r="AR334" s="1"/>
  <c r="AR333" s="1"/>
  <c r="AR332" s="1"/>
  <c r="AX336"/>
  <c r="AE330"/>
  <c r="AE329" s="1"/>
  <c r="AK331"/>
  <c r="AF330"/>
  <c r="AF329" s="1"/>
  <c r="AL331"/>
  <c r="AE824"/>
  <c r="AE823" s="1"/>
  <c r="AK825"/>
  <c r="AF818"/>
  <c r="AF817" s="1"/>
  <c r="AL819"/>
  <c r="AF827"/>
  <c r="AF826" s="1"/>
  <c r="AL828"/>
  <c r="AF824"/>
  <c r="AF823" s="1"/>
  <c r="AL825"/>
  <c r="AE827"/>
  <c r="AE826" s="1"/>
  <c r="AK828"/>
  <c r="Z818"/>
  <c r="Z817" s="1"/>
  <c r="Y818"/>
  <c r="Y817" s="1"/>
  <c r="AE819"/>
  <c r="Z821"/>
  <c r="Z820" s="1"/>
  <c r="AF822"/>
  <c r="Y821"/>
  <c r="Y820" s="1"/>
  <c r="AE822"/>
  <c r="X1642"/>
  <c r="X1641" s="1"/>
  <c r="X1640" s="1"/>
  <c r="X1639" s="1"/>
  <c r="W1642"/>
  <c r="W1641" s="1"/>
  <c r="W1640" s="1"/>
  <c r="W1639" s="1"/>
  <c r="V1642"/>
  <c r="V1641" s="1"/>
  <c r="V1640" s="1"/>
  <c r="V1639" s="1"/>
  <c r="U1642"/>
  <c r="U1641" s="1"/>
  <c r="U1640" s="1"/>
  <c r="U1639" s="1"/>
  <c r="X1637"/>
  <c r="W1637"/>
  <c r="W1636" s="1"/>
  <c r="W1635" s="1"/>
  <c r="W1634" s="1"/>
  <c r="V1637"/>
  <c r="V1636" s="1"/>
  <c r="V1635" s="1"/>
  <c r="V1634" s="1"/>
  <c r="U1637"/>
  <c r="U1636" s="1"/>
  <c r="U1635" s="1"/>
  <c r="U1634" s="1"/>
  <c r="X1636"/>
  <c r="X1635" s="1"/>
  <c r="X1634" s="1"/>
  <c r="X1628"/>
  <c r="X1627" s="1"/>
  <c r="W1628"/>
  <c r="W1627" s="1"/>
  <c r="V1628"/>
  <c r="V1627" s="1"/>
  <c r="U1628"/>
  <c r="U1627" s="1"/>
  <c r="X1625"/>
  <c r="W1625"/>
  <c r="V1625"/>
  <c r="V1624" s="1"/>
  <c r="U1625"/>
  <c r="U1624" s="1"/>
  <c r="X1624"/>
  <c r="W1624"/>
  <c r="X1622"/>
  <c r="X1621" s="1"/>
  <c r="W1622"/>
  <c r="W1621" s="1"/>
  <c r="V1622"/>
  <c r="V1621" s="1"/>
  <c r="U1622"/>
  <c r="U1621" s="1"/>
  <c r="X1619"/>
  <c r="X1618" s="1"/>
  <c r="W1619"/>
  <c r="W1618" s="1"/>
  <c r="V1619"/>
  <c r="V1618" s="1"/>
  <c r="U1619"/>
  <c r="U1618" s="1"/>
  <c r="X1616"/>
  <c r="X1615" s="1"/>
  <c r="W1616"/>
  <c r="W1615" s="1"/>
  <c r="V1616"/>
  <c r="V1615" s="1"/>
  <c r="U1616"/>
  <c r="U1615" s="1"/>
  <c r="X1612"/>
  <c r="X1611" s="1"/>
  <c r="X1610" s="1"/>
  <c r="W1612"/>
  <c r="W1611" s="1"/>
  <c r="W1610" s="1"/>
  <c r="V1612"/>
  <c r="V1611" s="1"/>
  <c r="V1610" s="1"/>
  <c r="U1612"/>
  <c r="U1611" s="1"/>
  <c r="U1610" s="1"/>
  <c r="X1595"/>
  <c r="W1595"/>
  <c r="V1595"/>
  <c r="U1595"/>
  <c r="X1593"/>
  <c r="W1593"/>
  <c r="V1593"/>
  <c r="U1593"/>
  <c r="X1591"/>
  <c r="X1590" s="1"/>
  <c r="X1589" s="1"/>
  <c r="X1588" s="1"/>
  <c r="X1587" s="1"/>
  <c r="W1591"/>
  <c r="W1590" s="1"/>
  <c r="W1589" s="1"/>
  <c r="W1588" s="1"/>
  <c r="W1587" s="1"/>
  <c r="V1591"/>
  <c r="V1590" s="1"/>
  <c r="V1589" s="1"/>
  <c r="V1588" s="1"/>
  <c r="V1587" s="1"/>
  <c r="U1591"/>
  <c r="U1590" s="1"/>
  <c r="U1589" s="1"/>
  <c r="U1588" s="1"/>
  <c r="U1587" s="1"/>
  <c r="X1582"/>
  <c r="W1582"/>
  <c r="V1582"/>
  <c r="V1581" s="1"/>
  <c r="V1580" s="1"/>
  <c r="V1579" s="1"/>
  <c r="V1578" s="1"/>
  <c r="U1582"/>
  <c r="U1581" s="1"/>
  <c r="U1580" s="1"/>
  <c r="U1579" s="1"/>
  <c r="U1578" s="1"/>
  <c r="X1581"/>
  <c r="X1580" s="1"/>
  <c r="X1579" s="1"/>
  <c r="X1578" s="1"/>
  <c r="W1581"/>
  <c r="W1580" s="1"/>
  <c r="W1579" s="1"/>
  <c r="W1578" s="1"/>
  <c r="X1575"/>
  <c r="W1575"/>
  <c r="V1575"/>
  <c r="V1574" s="1"/>
  <c r="V1573" s="1"/>
  <c r="V1572" s="1"/>
  <c r="V1571" s="1"/>
  <c r="U1575"/>
  <c r="U1574" s="1"/>
  <c r="U1573" s="1"/>
  <c r="U1572" s="1"/>
  <c r="U1571" s="1"/>
  <c r="X1574"/>
  <c r="X1573" s="1"/>
  <c r="X1572" s="1"/>
  <c r="X1571" s="1"/>
  <c r="W1574"/>
  <c r="W1573" s="1"/>
  <c r="W1572" s="1"/>
  <c r="W1571" s="1"/>
  <c r="X1568"/>
  <c r="W1568"/>
  <c r="V1568"/>
  <c r="V1567" s="1"/>
  <c r="V1562" s="1"/>
  <c r="U1568"/>
  <c r="U1567" s="1"/>
  <c r="U1562" s="1"/>
  <c r="X1567"/>
  <c r="X1562" s="1"/>
  <c r="W1567"/>
  <c r="W1562" s="1"/>
  <c r="X1556"/>
  <c r="W1556"/>
  <c r="V1556"/>
  <c r="V1555" s="1"/>
  <c r="V1554" s="1"/>
  <c r="V1553" s="1"/>
  <c r="U1556"/>
  <c r="U1555" s="1"/>
  <c r="U1554" s="1"/>
  <c r="U1553" s="1"/>
  <c r="X1555"/>
  <c r="X1554" s="1"/>
  <c r="X1553" s="1"/>
  <c r="W1555"/>
  <c r="W1554" s="1"/>
  <c r="W1553" s="1"/>
  <c r="X1551"/>
  <c r="W1551"/>
  <c r="V1551"/>
  <c r="U1551"/>
  <c r="X1549"/>
  <c r="X1548" s="1"/>
  <c r="W1549"/>
  <c r="W1548" s="1"/>
  <c r="V1549"/>
  <c r="V1548" s="1"/>
  <c r="U1549"/>
  <c r="U1548" s="1"/>
  <c r="X1546"/>
  <c r="W1546"/>
  <c r="V1546"/>
  <c r="U1546"/>
  <c r="X1544"/>
  <c r="W1544"/>
  <c r="V1544"/>
  <c r="U1544"/>
  <c r="X1542"/>
  <c r="W1542"/>
  <c r="V1542"/>
  <c r="V1541" s="1"/>
  <c r="U1542"/>
  <c r="U1541" s="1"/>
  <c r="X1541"/>
  <c r="W1541"/>
  <c r="X1539"/>
  <c r="W1539"/>
  <c r="V1539"/>
  <c r="U1539"/>
  <c r="X1537"/>
  <c r="W1537"/>
  <c r="V1537"/>
  <c r="U1537"/>
  <c r="X1535"/>
  <c r="X1534" s="1"/>
  <c r="W1535"/>
  <c r="W1534" s="1"/>
  <c r="V1535"/>
  <c r="V1534" s="1"/>
  <c r="U1535"/>
  <c r="U1534" s="1"/>
  <c r="X1532"/>
  <c r="W1532"/>
  <c r="V1532"/>
  <c r="V1531" s="1"/>
  <c r="U1532"/>
  <c r="U1531" s="1"/>
  <c r="X1531"/>
  <c r="W1531"/>
  <c r="X1529"/>
  <c r="W1529"/>
  <c r="V1529"/>
  <c r="U1529"/>
  <c r="X1527"/>
  <c r="X1526" s="1"/>
  <c r="W1527"/>
  <c r="W1526" s="1"/>
  <c r="V1527"/>
  <c r="V1526" s="1"/>
  <c r="U1527"/>
  <c r="U1526" s="1"/>
  <c r="X1524"/>
  <c r="W1524"/>
  <c r="V1524"/>
  <c r="U1524"/>
  <c r="X1522"/>
  <c r="X1521" s="1"/>
  <c r="W1522"/>
  <c r="W1521" s="1"/>
  <c r="V1522"/>
  <c r="V1521" s="1"/>
  <c r="U1522"/>
  <c r="U1521" s="1"/>
  <c r="X1519"/>
  <c r="X1518" s="1"/>
  <c r="W1519"/>
  <c r="W1518" s="1"/>
  <c r="V1519"/>
  <c r="V1518" s="1"/>
  <c r="U1519"/>
  <c r="U1518" s="1"/>
  <c r="X1515"/>
  <c r="W1515"/>
  <c r="V1515"/>
  <c r="U1515"/>
  <c r="X1513"/>
  <c r="W1513"/>
  <c r="V1513"/>
  <c r="U1513"/>
  <c r="X1511"/>
  <c r="X1510" s="1"/>
  <c r="W1511"/>
  <c r="W1510" s="1"/>
  <c r="V1511"/>
  <c r="V1510" s="1"/>
  <c r="U1511"/>
  <c r="U1510" s="1"/>
  <c r="X1508"/>
  <c r="W1508"/>
  <c r="V1508"/>
  <c r="U1508"/>
  <c r="X1506"/>
  <c r="W1506"/>
  <c r="V1506"/>
  <c r="U1506"/>
  <c r="X1504"/>
  <c r="W1504"/>
  <c r="V1504"/>
  <c r="V1503" s="1"/>
  <c r="U1504"/>
  <c r="U1503" s="1"/>
  <c r="X1503"/>
  <c r="W1503"/>
  <c r="X1500"/>
  <c r="W1500"/>
  <c r="V1500"/>
  <c r="U1500"/>
  <c r="X1498"/>
  <c r="W1498"/>
  <c r="V1498"/>
  <c r="U1498"/>
  <c r="X1496"/>
  <c r="W1496"/>
  <c r="V1496"/>
  <c r="V1495" s="1"/>
  <c r="V1494" s="1"/>
  <c r="U1496"/>
  <c r="U1495" s="1"/>
  <c r="U1494" s="1"/>
  <c r="X1495"/>
  <c r="X1494" s="1"/>
  <c r="W1495"/>
  <c r="W1494" s="1"/>
  <c r="X1491"/>
  <c r="X1490" s="1"/>
  <c r="X1489" s="1"/>
  <c r="X1488" s="1"/>
  <c r="W1491"/>
  <c r="W1490" s="1"/>
  <c r="W1489" s="1"/>
  <c r="W1488" s="1"/>
  <c r="V1491"/>
  <c r="V1490" s="1"/>
  <c r="V1489" s="1"/>
  <c r="V1488" s="1"/>
  <c r="U1491"/>
  <c r="U1490" s="1"/>
  <c r="U1489" s="1"/>
  <c r="U1488" s="1"/>
  <c r="X1486"/>
  <c r="W1486"/>
  <c r="W1485" s="1"/>
  <c r="W1484" s="1"/>
  <c r="W1483" s="1"/>
  <c r="V1486"/>
  <c r="V1485" s="1"/>
  <c r="V1484" s="1"/>
  <c r="V1483" s="1"/>
  <c r="U1486"/>
  <c r="U1485" s="1"/>
  <c r="U1484" s="1"/>
  <c r="U1483" s="1"/>
  <c r="X1485"/>
  <c r="X1484" s="1"/>
  <c r="X1483" s="1"/>
  <c r="X1479"/>
  <c r="W1479"/>
  <c r="V1479"/>
  <c r="V1478" s="1"/>
  <c r="U1479"/>
  <c r="U1478" s="1"/>
  <c r="X1478"/>
  <c r="W1478"/>
  <c r="X1470"/>
  <c r="X1469" s="1"/>
  <c r="W1470"/>
  <c r="W1469" s="1"/>
  <c r="V1470"/>
  <c r="V1469" s="1"/>
  <c r="U1470"/>
  <c r="U1469" s="1"/>
  <c r="X1467"/>
  <c r="W1467"/>
  <c r="V1467"/>
  <c r="V1466" s="1"/>
  <c r="U1467"/>
  <c r="U1466" s="1"/>
  <c r="X1466"/>
  <c r="W1466"/>
  <c r="X1463"/>
  <c r="W1463"/>
  <c r="V1463"/>
  <c r="V1462" s="1"/>
  <c r="V1461" s="1"/>
  <c r="U1463"/>
  <c r="U1462" s="1"/>
  <c r="U1461" s="1"/>
  <c r="X1462"/>
  <c r="X1461" s="1"/>
  <c r="W1462"/>
  <c r="W1461" s="1"/>
  <c r="X1454"/>
  <c r="X1453" s="1"/>
  <c r="X1452" s="1"/>
  <c r="X1451" s="1"/>
  <c r="X1450" s="1"/>
  <c r="W1454"/>
  <c r="W1453" s="1"/>
  <c r="W1452" s="1"/>
  <c r="W1451" s="1"/>
  <c r="W1450" s="1"/>
  <c r="V1454"/>
  <c r="V1453" s="1"/>
  <c r="V1452" s="1"/>
  <c r="V1451" s="1"/>
  <c r="V1450" s="1"/>
  <c r="U1454"/>
  <c r="U1453" s="1"/>
  <c r="U1452" s="1"/>
  <c r="U1451" s="1"/>
  <c r="U1450" s="1"/>
  <c r="X1447"/>
  <c r="X1446" s="1"/>
  <c r="W1447"/>
  <c r="W1446" s="1"/>
  <c r="V1447"/>
  <c r="V1446" s="1"/>
  <c r="U1447"/>
  <c r="U1446" s="1"/>
  <c r="X1444"/>
  <c r="W1444"/>
  <c r="V1444"/>
  <c r="V1443" s="1"/>
  <c r="U1444"/>
  <c r="U1443" s="1"/>
  <c r="X1443"/>
  <c r="W1443"/>
  <c r="X1441"/>
  <c r="X1440" s="1"/>
  <c r="W1441"/>
  <c r="W1440" s="1"/>
  <c r="V1441"/>
  <c r="V1440" s="1"/>
  <c r="U1441"/>
  <c r="U1440" s="1"/>
  <c r="X1438"/>
  <c r="X1437" s="1"/>
  <c r="W1438"/>
  <c r="W1437" s="1"/>
  <c r="V1438"/>
  <c r="V1437" s="1"/>
  <c r="U1438"/>
  <c r="U1437" s="1"/>
  <c r="X1435"/>
  <c r="X1434" s="1"/>
  <c r="W1435"/>
  <c r="W1434" s="1"/>
  <c r="V1435"/>
  <c r="V1434" s="1"/>
  <c r="U1435"/>
  <c r="U1434" s="1"/>
  <c r="X1432"/>
  <c r="W1432"/>
  <c r="W1431" s="1"/>
  <c r="V1432"/>
  <c r="V1431" s="1"/>
  <c r="U1432"/>
  <c r="U1431" s="1"/>
  <c r="X1431"/>
  <c r="X1429"/>
  <c r="X1428" s="1"/>
  <c r="W1429"/>
  <c r="W1428" s="1"/>
  <c r="V1429"/>
  <c r="V1428" s="1"/>
  <c r="U1429"/>
  <c r="U1428" s="1"/>
  <c r="X1426"/>
  <c r="W1426"/>
  <c r="V1426"/>
  <c r="V1425" s="1"/>
  <c r="U1426"/>
  <c r="U1425" s="1"/>
  <c r="X1425"/>
  <c r="W1425"/>
  <c r="X1423"/>
  <c r="X1422" s="1"/>
  <c r="W1423"/>
  <c r="W1422" s="1"/>
  <c r="V1423"/>
  <c r="V1422" s="1"/>
  <c r="U1423"/>
  <c r="U1422" s="1"/>
  <c r="X1420"/>
  <c r="W1420"/>
  <c r="V1420"/>
  <c r="V1419" s="1"/>
  <c r="U1420"/>
  <c r="U1419" s="1"/>
  <c r="X1419"/>
  <c r="W1419"/>
  <c r="X1417"/>
  <c r="X1416" s="1"/>
  <c r="W1417"/>
  <c r="W1416" s="1"/>
  <c r="V1417"/>
  <c r="V1416" s="1"/>
  <c r="U1417"/>
  <c r="U1416" s="1"/>
  <c r="X1414"/>
  <c r="W1414"/>
  <c r="V1414"/>
  <c r="V1413" s="1"/>
  <c r="U1414"/>
  <c r="U1413" s="1"/>
  <c r="X1413"/>
  <c r="W1413"/>
  <c r="X1411"/>
  <c r="X1410" s="1"/>
  <c r="W1411"/>
  <c r="W1410" s="1"/>
  <c r="V1411"/>
  <c r="V1410" s="1"/>
  <c r="U1411"/>
  <c r="U1410" s="1"/>
  <c r="X1408"/>
  <c r="W1408"/>
  <c r="V1408"/>
  <c r="V1407" s="1"/>
  <c r="U1408"/>
  <c r="U1407" s="1"/>
  <c r="X1407"/>
  <c r="W1407"/>
  <c r="X1405"/>
  <c r="X1404" s="1"/>
  <c r="W1405"/>
  <c r="W1404" s="1"/>
  <c r="V1405"/>
  <c r="V1404" s="1"/>
  <c r="U1405"/>
  <c r="U1404" s="1"/>
  <c r="X1402"/>
  <c r="W1402"/>
  <c r="V1402"/>
  <c r="V1401" s="1"/>
  <c r="U1402"/>
  <c r="U1401" s="1"/>
  <c r="X1401"/>
  <c r="W1401"/>
  <c r="X1399"/>
  <c r="X1398" s="1"/>
  <c r="W1399"/>
  <c r="W1398" s="1"/>
  <c r="V1399"/>
  <c r="V1398" s="1"/>
  <c r="U1399"/>
  <c r="U1398" s="1"/>
  <c r="X1396"/>
  <c r="W1396"/>
  <c r="W1395" s="1"/>
  <c r="V1396"/>
  <c r="V1395" s="1"/>
  <c r="U1396"/>
  <c r="U1395" s="1"/>
  <c r="X1395"/>
  <c r="X1393"/>
  <c r="X1392" s="1"/>
  <c r="W1393"/>
  <c r="W1392" s="1"/>
  <c r="V1393"/>
  <c r="V1392" s="1"/>
  <c r="U1393"/>
  <c r="U1392" s="1"/>
  <c r="X1390"/>
  <c r="W1390"/>
  <c r="V1390"/>
  <c r="U1390"/>
  <c r="U1389" s="1"/>
  <c r="X1389"/>
  <c r="W1389"/>
  <c r="V1389"/>
  <c r="X1387"/>
  <c r="W1387"/>
  <c r="W1386" s="1"/>
  <c r="V1387"/>
  <c r="V1386" s="1"/>
  <c r="U1387"/>
  <c r="U1386" s="1"/>
  <c r="X1386"/>
  <c r="X1384"/>
  <c r="W1384"/>
  <c r="V1384"/>
  <c r="U1384"/>
  <c r="U1383" s="1"/>
  <c r="X1383"/>
  <c r="W1383"/>
  <c r="V1383"/>
  <c r="X1381"/>
  <c r="W1381"/>
  <c r="W1380" s="1"/>
  <c r="V1381"/>
  <c r="V1380" s="1"/>
  <c r="U1381"/>
  <c r="U1380" s="1"/>
  <c r="X1380"/>
  <c r="X1378"/>
  <c r="W1378"/>
  <c r="V1378"/>
  <c r="U1378"/>
  <c r="U1377" s="1"/>
  <c r="X1377"/>
  <c r="W1377"/>
  <c r="V1377"/>
  <c r="X1375"/>
  <c r="W1375"/>
  <c r="W1374" s="1"/>
  <c r="V1375"/>
  <c r="V1374" s="1"/>
  <c r="U1375"/>
  <c r="U1374" s="1"/>
  <c r="X1374"/>
  <c r="X1372"/>
  <c r="X1371" s="1"/>
  <c r="W1372"/>
  <c r="W1371" s="1"/>
  <c r="V1372"/>
  <c r="V1371" s="1"/>
  <c r="U1372"/>
  <c r="U1371" s="1"/>
  <c r="X1369"/>
  <c r="X1368" s="1"/>
  <c r="W1369"/>
  <c r="W1368" s="1"/>
  <c r="V1369"/>
  <c r="V1368" s="1"/>
  <c r="U1369"/>
  <c r="U1368" s="1"/>
  <c r="X1362"/>
  <c r="W1362"/>
  <c r="V1362"/>
  <c r="U1362"/>
  <c r="X1360"/>
  <c r="W1360"/>
  <c r="W1359" s="1"/>
  <c r="W1358" s="1"/>
  <c r="W1357" s="1"/>
  <c r="W1356" s="1"/>
  <c r="V1360"/>
  <c r="V1359" s="1"/>
  <c r="V1358" s="1"/>
  <c r="V1357" s="1"/>
  <c r="V1356" s="1"/>
  <c r="U1360"/>
  <c r="U1359" s="1"/>
  <c r="U1358" s="1"/>
  <c r="U1357" s="1"/>
  <c r="U1356" s="1"/>
  <c r="X1359"/>
  <c r="X1358" s="1"/>
  <c r="X1357" s="1"/>
  <c r="X1356" s="1"/>
  <c r="X1341"/>
  <c r="W1341"/>
  <c r="W1340" s="1"/>
  <c r="W1339" s="1"/>
  <c r="W1338" s="1"/>
  <c r="W1337" s="1"/>
  <c r="V1341"/>
  <c r="V1340" s="1"/>
  <c r="V1339" s="1"/>
  <c r="V1338" s="1"/>
  <c r="V1337" s="1"/>
  <c r="U1341"/>
  <c r="U1340" s="1"/>
  <c r="U1339" s="1"/>
  <c r="U1338" s="1"/>
  <c r="U1337" s="1"/>
  <c r="X1340"/>
  <c r="X1339" s="1"/>
  <c r="X1338" s="1"/>
  <c r="X1337" s="1"/>
  <c r="X1330"/>
  <c r="X1329" s="1"/>
  <c r="X1328" s="1"/>
  <c r="X1327" s="1"/>
  <c r="W1330"/>
  <c r="W1329" s="1"/>
  <c r="W1328" s="1"/>
  <c r="W1327" s="1"/>
  <c r="V1330"/>
  <c r="V1329" s="1"/>
  <c r="V1328" s="1"/>
  <c r="V1327" s="1"/>
  <c r="U1330"/>
  <c r="U1329" s="1"/>
  <c r="U1328" s="1"/>
  <c r="U1327" s="1"/>
  <c r="X1325"/>
  <c r="W1325"/>
  <c r="V1325"/>
  <c r="U1325"/>
  <c r="U1324" s="1"/>
  <c r="X1324"/>
  <c r="W1324"/>
  <c r="V1324"/>
  <c r="X1322"/>
  <c r="W1322"/>
  <c r="W1321" s="1"/>
  <c r="V1322"/>
  <c r="V1321" s="1"/>
  <c r="U1322"/>
  <c r="U1321" s="1"/>
  <c r="X1321"/>
  <c r="X1319"/>
  <c r="W1319"/>
  <c r="V1319"/>
  <c r="U1319"/>
  <c r="U1318" s="1"/>
  <c r="X1318"/>
  <c r="W1318"/>
  <c r="V1318"/>
  <c r="X1316"/>
  <c r="W1316"/>
  <c r="W1315" s="1"/>
  <c r="V1316"/>
  <c r="V1315" s="1"/>
  <c r="U1316"/>
  <c r="U1315" s="1"/>
  <c r="X1315"/>
  <c r="X1312"/>
  <c r="W1312"/>
  <c r="W1311" s="1"/>
  <c r="V1312"/>
  <c r="V1311" s="1"/>
  <c r="U1312"/>
  <c r="U1311" s="1"/>
  <c r="X1311"/>
  <c r="X1307"/>
  <c r="W1307"/>
  <c r="W1306" s="1"/>
  <c r="V1307"/>
  <c r="V1306" s="1"/>
  <c r="U1307"/>
  <c r="U1306" s="1"/>
  <c r="X1306"/>
  <c r="X1303"/>
  <c r="W1303"/>
  <c r="V1303"/>
  <c r="U1303"/>
  <c r="U1302" s="1"/>
  <c r="U1301" s="1"/>
  <c r="X1302"/>
  <c r="X1301" s="1"/>
  <c r="W1302"/>
  <c r="W1301" s="1"/>
  <c r="V1302"/>
  <c r="V1301" s="1"/>
  <c r="X1291"/>
  <c r="W1291"/>
  <c r="W1290" s="1"/>
  <c r="W1289" s="1"/>
  <c r="W1288" s="1"/>
  <c r="W1287" s="1"/>
  <c r="V1291"/>
  <c r="V1290" s="1"/>
  <c r="V1289" s="1"/>
  <c r="V1288" s="1"/>
  <c r="V1287" s="1"/>
  <c r="U1291"/>
  <c r="U1290" s="1"/>
  <c r="U1289" s="1"/>
  <c r="U1288" s="1"/>
  <c r="U1287" s="1"/>
  <c r="X1290"/>
  <c r="X1289" s="1"/>
  <c r="X1288" s="1"/>
  <c r="X1287" s="1"/>
  <c r="X1284"/>
  <c r="W1284"/>
  <c r="W1283" s="1"/>
  <c r="W1282" s="1"/>
  <c r="W1281" s="1"/>
  <c r="W1280" s="1"/>
  <c r="V1284"/>
  <c r="V1283" s="1"/>
  <c r="V1282" s="1"/>
  <c r="V1281" s="1"/>
  <c r="V1280" s="1"/>
  <c r="U1284"/>
  <c r="U1283" s="1"/>
  <c r="U1282" s="1"/>
  <c r="U1281" s="1"/>
  <c r="U1280" s="1"/>
  <c r="X1283"/>
  <c r="X1282" s="1"/>
  <c r="X1281" s="1"/>
  <c r="X1280" s="1"/>
  <c r="X1277"/>
  <c r="W1277"/>
  <c r="W1276" s="1"/>
  <c r="W1275" s="1"/>
  <c r="W1274" s="1"/>
  <c r="V1277"/>
  <c r="V1276" s="1"/>
  <c r="V1275" s="1"/>
  <c r="V1274" s="1"/>
  <c r="U1277"/>
  <c r="U1276" s="1"/>
  <c r="U1275" s="1"/>
  <c r="U1274" s="1"/>
  <c r="X1276"/>
  <c r="X1275" s="1"/>
  <c r="X1274" s="1"/>
  <c r="X1272"/>
  <c r="X1271" s="1"/>
  <c r="X1270" s="1"/>
  <c r="X1269" s="1"/>
  <c r="W1272"/>
  <c r="W1271" s="1"/>
  <c r="W1270" s="1"/>
  <c r="W1269" s="1"/>
  <c r="V1272"/>
  <c r="V1271" s="1"/>
  <c r="V1270" s="1"/>
  <c r="V1269" s="1"/>
  <c r="U1272"/>
  <c r="U1271" s="1"/>
  <c r="U1270" s="1"/>
  <c r="U1269" s="1"/>
  <c r="X1267"/>
  <c r="W1267"/>
  <c r="W1266" s="1"/>
  <c r="W1265" s="1"/>
  <c r="V1267"/>
  <c r="V1266" s="1"/>
  <c r="V1265" s="1"/>
  <c r="U1267"/>
  <c r="U1266" s="1"/>
  <c r="U1265" s="1"/>
  <c r="X1266"/>
  <c r="X1265" s="1"/>
  <c r="X1263"/>
  <c r="W1263"/>
  <c r="W1262" s="1"/>
  <c r="W1261" s="1"/>
  <c r="V1263"/>
  <c r="V1262" s="1"/>
  <c r="V1261" s="1"/>
  <c r="U1263"/>
  <c r="U1262" s="1"/>
  <c r="U1261" s="1"/>
  <c r="X1262"/>
  <c r="X1261" s="1"/>
  <c r="X1254"/>
  <c r="X1253" s="1"/>
  <c r="X1252" s="1"/>
  <c r="X1251" s="1"/>
  <c r="W1254"/>
  <c r="W1253" s="1"/>
  <c r="W1252" s="1"/>
  <c r="W1251" s="1"/>
  <c r="V1254"/>
  <c r="V1253" s="1"/>
  <c r="V1252" s="1"/>
  <c r="V1251" s="1"/>
  <c r="U1254"/>
  <c r="U1253" s="1"/>
  <c r="U1252" s="1"/>
  <c r="U1251" s="1"/>
  <c r="Z1250"/>
  <c r="Z1249" s="1"/>
  <c r="Z1248" s="1"/>
  <c r="Z1247" s="1"/>
  <c r="Z1246" s="1"/>
  <c r="Y1250"/>
  <c r="Y1249" s="1"/>
  <c r="Y1248" s="1"/>
  <c r="Y1247" s="1"/>
  <c r="Y1246" s="1"/>
  <c r="X1250"/>
  <c r="X1249" s="1"/>
  <c r="X1248" s="1"/>
  <c r="X1247" s="1"/>
  <c r="X1246" s="1"/>
  <c r="W1250"/>
  <c r="W1249" s="1"/>
  <c r="W1248" s="1"/>
  <c r="W1247" s="1"/>
  <c r="W1246" s="1"/>
  <c r="V1250"/>
  <c r="V1249" s="1"/>
  <c r="V1248" s="1"/>
  <c r="V1247" s="1"/>
  <c r="V1246" s="1"/>
  <c r="U1250"/>
  <c r="U1249" s="1"/>
  <c r="U1248" s="1"/>
  <c r="U1247" s="1"/>
  <c r="U1246" s="1"/>
  <c r="X1242"/>
  <c r="W1242"/>
  <c r="W1241" s="1"/>
  <c r="W1240" s="1"/>
  <c r="W1239" s="1"/>
  <c r="V1242"/>
  <c r="V1241" s="1"/>
  <c r="V1240" s="1"/>
  <c r="V1239" s="1"/>
  <c r="U1242"/>
  <c r="U1241" s="1"/>
  <c r="U1240" s="1"/>
  <c r="U1239" s="1"/>
  <c r="X1241"/>
  <c r="X1240" s="1"/>
  <c r="X1239" s="1"/>
  <c r="X1232"/>
  <c r="X1231" s="1"/>
  <c r="W1232"/>
  <c r="W1231" s="1"/>
  <c r="V1232"/>
  <c r="V1231" s="1"/>
  <c r="U1232"/>
  <c r="U1231" s="1"/>
  <c r="X1229"/>
  <c r="W1229"/>
  <c r="V1229"/>
  <c r="U1229"/>
  <c r="X1227"/>
  <c r="W1227"/>
  <c r="W1226" s="1"/>
  <c r="V1227"/>
  <c r="V1226" s="1"/>
  <c r="U1227"/>
  <c r="U1226" s="1"/>
  <c r="X1226"/>
  <c r="Z1224"/>
  <c r="Z1223" s="1"/>
  <c r="Z1222" s="1"/>
  <c r="Y1224"/>
  <c r="Y1223" s="1"/>
  <c r="Y1222" s="1"/>
  <c r="X1224"/>
  <c r="W1224"/>
  <c r="W1223" s="1"/>
  <c r="W1222" s="1"/>
  <c r="V1224"/>
  <c r="V1223" s="1"/>
  <c r="V1222" s="1"/>
  <c r="U1224"/>
  <c r="U1223" s="1"/>
  <c r="U1222" s="1"/>
  <c r="X1223"/>
  <c r="X1222" s="1"/>
  <c r="X1208"/>
  <c r="W1208"/>
  <c r="V1208"/>
  <c r="U1208"/>
  <c r="X1206"/>
  <c r="W1206"/>
  <c r="W1205" s="1"/>
  <c r="W1204" s="1"/>
  <c r="W1203" s="1"/>
  <c r="V1206"/>
  <c r="V1205" s="1"/>
  <c r="V1204" s="1"/>
  <c r="V1203" s="1"/>
  <c r="U1206"/>
  <c r="X1201"/>
  <c r="W1201"/>
  <c r="W1200" s="1"/>
  <c r="W1199" s="1"/>
  <c r="W1198" s="1"/>
  <c r="V1201"/>
  <c r="V1200" s="1"/>
  <c r="V1199" s="1"/>
  <c r="V1198" s="1"/>
  <c r="U1201"/>
  <c r="U1200" s="1"/>
  <c r="U1199" s="1"/>
  <c r="U1198" s="1"/>
  <c r="X1200"/>
  <c r="X1199" s="1"/>
  <c r="X1198" s="1"/>
  <c r="X1196"/>
  <c r="X1195" s="1"/>
  <c r="X1194" s="1"/>
  <c r="X1193" s="1"/>
  <c r="W1196"/>
  <c r="W1195" s="1"/>
  <c r="W1194" s="1"/>
  <c r="W1193" s="1"/>
  <c r="V1196"/>
  <c r="V1195" s="1"/>
  <c r="V1194" s="1"/>
  <c r="V1193" s="1"/>
  <c r="U1196"/>
  <c r="U1195" s="1"/>
  <c r="U1194" s="1"/>
  <c r="U1193" s="1"/>
  <c r="X1191"/>
  <c r="W1191"/>
  <c r="W1190" s="1"/>
  <c r="W1189" s="1"/>
  <c r="W1188" s="1"/>
  <c r="V1191"/>
  <c r="V1190" s="1"/>
  <c r="V1189" s="1"/>
  <c r="V1188" s="1"/>
  <c r="U1191"/>
  <c r="U1190" s="1"/>
  <c r="U1189" s="1"/>
  <c r="U1188" s="1"/>
  <c r="X1190"/>
  <c r="X1189" s="1"/>
  <c r="X1188" s="1"/>
  <c r="X1184"/>
  <c r="W1184"/>
  <c r="W1183" s="1"/>
  <c r="W1182" s="1"/>
  <c r="W1181" s="1"/>
  <c r="V1184"/>
  <c r="V1183" s="1"/>
  <c r="V1182" s="1"/>
  <c r="V1181" s="1"/>
  <c r="U1184"/>
  <c r="U1183" s="1"/>
  <c r="U1182" s="1"/>
  <c r="U1181" s="1"/>
  <c r="X1183"/>
  <c r="X1182" s="1"/>
  <c r="X1181" s="1"/>
  <c r="X1179"/>
  <c r="X1178" s="1"/>
  <c r="X1177" s="1"/>
  <c r="X1176" s="1"/>
  <c r="W1179"/>
  <c r="W1178" s="1"/>
  <c r="W1177" s="1"/>
  <c r="W1176" s="1"/>
  <c r="V1179"/>
  <c r="V1178" s="1"/>
  <c r="V1177" s="1"/>
  <c r="V1176" s="1"/>
  <c r="U1179"/>
  <c r="U1178" s="1"/>
  <c r="U1177" s="1"/>
  <c r="U1176" s="1"/>
  <c r="X1174"/>
  <c r="W1174"/>
  <c r="W1173" s="1"/>
  <c r="W1172" s="1"/>
  <c r="W1171" s="1"/>
  <c r="V1174"/>
  <c r="V1173" s="1"/>
  <c r="V1172" s="1"/>
  <c r="V1171" s="1"/>
  <c r="U1174"/>
  <c r="U1173" s="1"/>
  <c r="U1172" s="1"/>
  <c r="U1171" s="1"/>
  <c r="X1173"/>
  <c r="X1172" s="1"/>
  <c r="X1171" s="1"/>
  <c r="X1169"/>
  <c r="X1168" s="1"/>
  <c r="X1167" s="1"/>
  <c r="X1166" s="1"/>
  <c r="W1169"/>
  <c r="W1168" s="1"/>
  <c r="W1167" s="1"/>
  <c r="W1166" s="1"/>
  <c r="V1169"/>
  <c r="V1168" s="1"/>
  <c r="V1167" s="1"/>
  <c r="V1166" s="1"/>
  <c r="U1169"/>
  <c r="U1168" s="1"/>
  <c r="U1167" s="1"/>
  <c r="U1166" s="1"/>
  <c r="X1162"/>
  <c r="X1161" s="1"/>
  <c r="X1160" s="1"/>
  <c r="X1159" s="1"/>
  <c r="W1162"/>
  <c r="W1161" s="1"/>
  <c r="W1160" s="1"/>
  <c r="W1159" s="1"/>
  <c r="V1162"/>
  <c r="V1161" s="1"/>
  <c r="V1160" s="1"/>
  <c r="V1159" s="1"/>
  <c r="U1162"/>
  <c r="U1161" s="1"/>
  <c r="U1160" s="1"/>
  <c r="U1159" s="1"/>
  <c r="X1157"/>
  <c r="W1157"/>
  <c r="W1156" s="1"/>
  <c r="W1155" s="1"/>
  <c r="W1154" s="1"/>
  <c r="V1157"/>
  <c r="V1156" s="1"/>
  <c r="V1155" s="1"/>
  <c r="V1154" s="1"/>
  <c r="U1157"/>
  <c r="U1156" s="1"/>
  <c r="U1155" s="1"/>
  <c r="U1154" s="1"/>
  <c r="X1156"/>
  <c r="X1155" s="1"/>
  <c r="X1154" s="1"/>
  <c r="X1152"/>
  <c r="X1151" s="1"/>
  <c r="X1150" s="1"/>
  <c r="X1149" s="1"/>
  <c r="W1152"/>
  <c r="W1151" s="1"/>
  <c r="W1150" s="1"/>
  <c r="W1149" s="1"/>
  <c r="V1152"/>
  <c r="V1151" s="1"/>
  <c r="V1150" s="1"/>
  <c r="V1149" s="1"/>
  <c r="U1152"/>
  <c r="U1151" s="1"/>
  <c r="U1150" s="1"/>
  <c r="U1149" s="1"/>
  <c r="X1147"/>
  <c r="W1147"/>
  <c r="W1146" s="1"/>
  <c r="W1145" s="1"/>
  <c r="W1144" s="1"/>
  <c r="V1147"/>
  <c r="V1146" s="1"/>
  <c r="V1145" s="1"/>
  <c r="V1144" s="1"/>
  <c r="U1147"/>
  <c r="U1146" s="1"/>
  <c r="U1145" s="1"/>
  <c r="U1144" s="1"/>
  <c r="X1146"/>
  <c r="X1145" s="1"/>
  <c r="X1144" s="1"/>
  <c r="X1130"/>
  <c r="W1130"/>
  <c r="W1129" s="1"/>
  <c r="V1130"/>
  <c r="V1129" s="1"/>
  <c r="U1130"/>
  <c r="U1129" s="1"/>
  <c r="X1129"/>
  <c r="X1127"/>
  <c r="X1126" s="1"/>
  <c r="W1127"/>
  <c r="W1126" s="1"/>
  <c r="V1127"/>
  <c r="V1126" s="1"/>
  <c r="U1127"/>
  <c r="U1126" s="1"/>
  <c r="X1124"/>
  <c r="W1124"/>
  <c r="W1123" s="1"/>
  <c r="V1124"/>
  <c r="V1123" s="1"/>
  <c r="U1124"/>
  <c r="U1123" s="1"/>
  <c r="X1123"/>
  <c r="X1121"/>
  <c r="X1120" s="1"/>
  <c r="W1121"/>
  <c r="W1120" s="1"/>
  <c r="V1121"/>
  <c r="V1120" s="1"/>
  <c r="U1121"/>
  <c r="U1120" s="1"/>
  <c r="X1118"/>
  <c r="W1118"/>
  <c r="W1117" s="1"/>
  <c r="W1116" s="1"/>
  <c r="V1118"/>
  <c r="V1117" s="1"/>
  <c r="V1116" s="1"/>
  <c r="U1118"/>
  <c r="U1117" s="1"/>
  <c r="U1116" s="1"/>
  <c r="X1117"/>
  <c r="X1116" s="1"/>
  <c r="X1114"/>
  <c r="W1114"/>
  <c r="W1113" s="1"/>
  <c r="V1114"/>
  <c r="V1113" s="1"/>
  <c r="V1112" s="1"/>
  <c r="U1114"/>
  <c r="U1113" s="1"/>
  <c r="U1112" s="1"/>
  <c r="X1113"/>
  <c r="X1112" s="1"/>
  <c r="W1112"/>
  <c r="X1107"/>
  <c r="X1106" s="1"/>
  <c r="X1105" s="1"/>
  <c r="X1104" s="1"/>
  <c r="X1103" s="1"/>
  <c r="W1107"/>
  <c r="W1106" s="1"/>
  <c r="W1105" s="1"/>
  <c r="W1104" s="1"/>
  <c r="W1103" s="1"/>
  <c r="V1107"/>
  <c r="V1106" s="1"/>
  <c r="V1105" s="1"/>
  <c r="V1104" s="1"/>
  <c r="V1103" s="1"/>
  <c r="U1107"/>
  <c r="U1106" s="1"/>
  <c r="U1105" s="1"/>
  <c r="U1104" s="1"/>
  <c r="U1103" s="1"/>
  <c r="W1095"/>
  <c r="W1094" s="1"/>
  <c r="W1093" s="1"/>
  <c r="V1095"/>
  <c r="V1094" s="1"/>
  <c r="V1093" s="1"/>
  <c r="U1097"/>
  <c r="U1096" s="1"/>
  <c r="U1095" s="1"/>
  <c r="U1094" s="1"/>
  <c r="U1093" s="1"/>
  <c r="X1095"/>
  <c r="X1094" s="1"/>
  <c r="X1093" s="1"/>
  <c r="X1088"/>
  <c r="X1087" s="1"/>
  <c r="W1088"/>
  <c r="W1087" s="1"/>
  <c r="V1088"/>
  <c r="V1087" s="1"/>
  <c r="U1088"/>
  <c r="U1087" s="1"/>
  <c r="X1086"/>
  <c r="W1085"/>
  <c r="W1084" s="1"/>
  <c r="W1082" s="1"/>
  <c r="X1079"/>
  <c r="W1079"/>
  <c r="W1078" s="1"/>
  <c r="W1077" s="1"/>
  <c r="W1076" s="1"/>
  <c r="W1075" s="1"/>
  <c r="V1079"/>
  <c r="V1078" s="1"/>
  <c r="V1077" s="1"/>
  <c r="V1076" s="1"/>
  <c r="V1075" s="1"/>
  <c r="U1079"/>
  <c r="U1078" s="1"/>
  <c r="U1077" s="1"/>
  <c r="U1076" s="1"/>
  <c r="U1075" s="1"/>
  <c r="X1078"/>
  <c r="X1077" s="1"/>
  <c r="X1076" s="1"/>
  <c r="X1075" s="1"/>
  <c r="X1067"/>
  <c r="X1066" s="1"/>
  <c r="W1067"/>
  <c r="W1066" s="1"/>
  <c r="V1067"/>
  <c r="V1066" s="1"/>
  <c r="U1067"/>
  <c r="U1065" s="1"/>
  <c r="U1064" s="1"/>
  <c r="X1062"/>
  <c r="X1061" s="1"/>
  <c r="W1062"/>
  <c r="W1061" s="1"/>
  <c r="V1062"/>
  <c r="V1061" s="1"/>
  <c r="U1062"/>
  <c r="U1061" s="1"/>
  <c r="X1059"/>
  <c r="W1059"/>
  <c r="W1058" s="1"/>
  <c r="V1059"/>
  <c r="V1058" s="1"/>
  <c r="U1059"/>
  <c r="U1058" s="1"/>
  <c r="X1058"/>
  <c r="X1055"/>
  <c r="X1054" s="1"/>
  <c r="X1053" s="1"/>
  <c r="W1055"/>
  <c r="W1054" s="1"/>
  <c r="W1053" s="1"/>
  <c r="V1055"/>
  <c r="V1054" s="1"/>
  <c r="V1053" s="1"/>
  <c r="U1055"/>
  <c r="U1054" s="1"/>
  <c r="U1053" s="1"/>
  <c r="X1039"/>
  <c r="W1039"/>
  <c r="W1038" s="1"/>
  <c r="W1037" s="1"/>
  <c r="W1036" s="1"/>
  <c r="V1039"/>
  <c r="V1038" s="1"/>
  <c r="V1037" s="1"/>
  <c r="V1036" s="1"/>
  <c r="U1039"/>
  <c r="U1038" s="1"/>
  <c r="U1037" s="1"/>
  <c r="U1036" s="1"/>
  <c r="X1038"/>
  <c r="X1037" s="1"/>
  <c r="X1036" s="1"/>
  <c r="X1023"/>
  <c r="X1022" s="1"/>
  <c r="W1023"/>
  <c r="W1022" s="1"/>
  <c r="V1023"/>
  <c r="V1022" s="1"/>
  <c r="U1023"/>
  <c r="U1022" s="1"/>
  <c r="X1020"/>
  <c r="W1020"/>
  <c r="V1020"/>
  <c r="V1019" s="1"/>
  <c r="U1020"/>
  <c r="U1019" s="1"/>
  <c r="X1019"/>
  <c r="W1019"/>
  <c r="X1017"/>
  <c r="X1016" s="1"/>
  <c r="W1017"/>
  <c r="W1016" s="1"/>
  <c r="W1015" s="1"/>
  <c r="V1017"/>
  <c r="V1016" s="1"/>
  <c r="V1015" s="1"/>
  <c r="U1017"/>
  <c r="U1016" s="1"/>
  <c r="U1015" s="1"/>
  <c r="X1015"/>
  <c r="X1013"/>
  <c r="W1013"/>
  <c r="V1013"/>
  <c r="U1013"/>
  <c r="Z1011"/>
  <c r="Y1011"/>
  <c r="X1011"/>
  <c r="W1011"/>
  <c r="V1011"/>
  <c r="U1011"/>
  <c r="X1007"/>
  <c r="X1006" s="1"/>
  <c r="X1005" s="1"/>
  <c r="W1007"/>
  <c r="W1006" s="1"/>
  <c r="W1005" s="1"/>
  <c r="V1007"/>
  <c r="V1006" s="1"/>
  <c r="V1005" s="1"/>
  <c r="U1007"/>
  <c r="U1006" s="1"/>
  <c r="U1005" s="1"/>
  <c r="X998"/>
  <c r="X997" s="1"/>
  <c r="W998"/>
  <c r="W997" s="1"/>
  <c r="V998"/>
  <c r="V997" s="1"/>
  <c r="U998"/>
  <c r="U997" s="1"/>
  <c r="X995"/>
  <c r="X994" s="1"/>
  <c r="W995"/>
  <c r="W994" s="1"/>
  <c r="V995"/>
  <c r="V994" s="1"/>
  <c r="U995"/>
  <c r="U994" s="1"/>
  <c r="X988"/>
  <c r="X987" s="1"/>
  <c r="X986" s="1"/>
  <c r="X985" s="1"/>
  <c r="X984" s="1"/>
  <c r="W988"/>
  <c r="W987" s="1"/>
  <c r="W986" s="1"/>
  <c r="W985" s="1"/>
  <c r="W984" s="1"/>
  <c r="V988"/>
  <c r="V987" s="1"/>
  <c r="V986" s="1"/>
  <c r="V985" s="1"/>
  <c r="V984" s="1"/>
  <c r="U988"/>
  <c r="U987" s="1"/>
  <c r="U986" s="1"/>
  <c r="U985" s="1"/>
  <c r="U984" s="1"/>
  <c r="X981"/>
  <c r="W981"/>
  <c r="W980" s="1"/>
  <c r="V981"/>
  <c r="V980" s="1"/>
  <c r="U981"/>
  <c r="U980" s="1"/>
  <c r="X980"/>
  <c r="X978"/>
  <c r="X977" s="1"/>
  <c r="W978"/>
  <c r="W977" s="1"/>
  <c r="V978"/>
  <c r="V977" s="1"/>
  <c r="U978"/>
  <c r="U977" s="1"/>
  <c r="X975"/>
  <c r="W975"/>
  <c r="W974" s="1"/>
  <c r="V975"/>
  <c r="V974" s="1"/>
  <c r="U975"/>
  <c r="U974" s="1"/>
  <c r="X974"/>
  <c r="X972"/>
  <c r="X971" s="1"/>
  <c r="W972"/>
  <c r="W971" s="1"/>
  <c r="V972"/>
  <c r="V971" s="1"/>
  <c r="U972"/>
  <c r="U971" s="1"/>
  <c r="X969"/>
  <c r="X968" s="1"/>
  <c r="W969"/>
  <c r="W968" s="1"/>
  <c r="V969"/>
  <c r="V968" s="1"/>
  <c r="U969"/>
  <c r="U968" s="1"/>
  <c r="X966"/>
  <c r="X965" s="1"/>
  <c r="W966"/>
  <c r="W965" s="1"/>
  <c r="V966"/>
  <c r="V965" s="1"/>
  <c r="U966"/>
  <c r="U965" s="1"/>
  <c r="X963"/>
  <c r="X962" s="1"/>
  <c r="W963"/>
  <c r="W962" s="1"/>
  <c r="V963"/>
  <c r="V962" s="1"/>
  <c r="U963"/>
  <c r="U962" s="1"/>
  <c r="X951"/>
  <c r="X950" s="1"/>
  <c r="W951"/>
  <c r="W950" s="1"/>
  <c r="V951"/>
  <c r="V950" s="1"/>
  <c r="U951"/>
  <c r="U950" s="1"/>
  <c r="X948"/>
  <c r="X947" s="1"/>
  <c r="W948"/>
  <c r="W947" s="1"/>
  <c r="V948"/>
  <c r="V947" s="1"/>
  <c r="U948"/>
  <c r="U947" s="1"/>
  <c r="X945"/>
  <c r="X944" s="1"/>
  <c r="W945"/>
  <c r="W944" s="1"/>
  <c r="V945"/>
  <c r="V944" s="1"/>
  <c r="U945"/>
  <c r="U944" s="1"/>
  <c r="X942"/>
  <c r="X941" s="1"/>
  <c r="X940" s="1"/>
  <c r="X939" s="1"/>
  <c r="X938" s="1"/>
  <c r="W942"/>
  <c r="W941" s="1"/>
  <c r="W940" s="1"/>
  <c r="W939" s="1"/>
  <c r="W938" s="1"/>
  <c r="V942"/>
  <c r="V941" s="1"/>
  <c r="V940" s="1"/>
  <c r="V939" s="1"/>
  <c r="V938" s="1"/>
  <c r="U942"/>
  <c r="U941" s="1"/>
  <c r="U940" s="1"/>
  <c r="U939" s="1"/>
  <c r="U938" s="1"/>
  <c r="X925"/>
  <c r="X924" s="1"/>
  <c r="X923" s="1"/>
  <c r="X922" s="1"/>
  <c r="X921" s="1"/>
  <c r="W925"/>
  <c r="W924" s="1"/>
  <c r="W923" s="1"/>
  <c r="W922" s="1"/>
  <c r="W921" s="1"/>
  <c r="V925"/>
  <c r="V924" s="1"/>
  <c r="V923" s="1"/>
  <c r="V922" s="1"/>
  <c r="V921" s="1"/>
  <c r="U925"/>
  <c r="U924" s="1"/>
  <c r="U923" s="1"/>
  <c r="U922" s="1"/>
  <c r="U921" s="1"/>
  <c r="X912"/>
  <c r="W912"/>
  <c r="W911" s="1"/>
  <c r="V912"/>
  <c r="V911" s="1"/>
  <c r="U912"/>
  <c r="U911" s="1"/>
  <c r="X911"/>
  <c r="X909"/>
  <c r="X908" s="1"/>
  <c r="W909"/>
  <c r="W908" s="1"/>
  <c r="V909"/>
  <c r="V908" s="1"/>
  <c r="U909"/>
  <c r="U908" s="1"/>
  <c r="Z906"/>
  <c r="Z905" s="1"/>
  <c r="Z904" s="1"/>
  <c r="Y906"/>
  <c r="Y905" s="1"/>
  <c r="Y904" s="1"/>
  <c r="X906"/>
  <c r="X905" s="1"/>
  <c r="X904" s="1"/>
  <c r="W906"/>
  <c r="W905" s="1"/>
  <c r="W904" s="1"/>
  <c r="V906"/>
  <c r="V905" s="1"/>
  <c r="V904" s="1"/>
  <c r="U906"/>
  <c r="U905" s="1"/>
  <c r="U904" s="1"/>
  <c r="X894"/>
  <c r="X893" s="1"/>
  <c r="W894"/>
  <c r="W893" s="1"/>
  <c r="V894"/>
  <c r="V893" s="1"/>
  <c r="U894"/>
  <c r="U893" s="1"/>
  <c r="X888"/>
  <c r="X887" s="1"/>
  <c r="W888"/>
  <c r="W887" s="1"/>
  <c r="V888"/>
  <c r="V887" s="1"/>
  <c r="U888"/>
  <c r="U887" s="1"/>
  <c r="X885"/>
  <c r="X884" s="1"/>
  <c r="X883" s="1"/>
  <c r="W885"/>
  <c r="W884" s="1"/>
  <c r="W883" s="1"/>
  <c r="V885"/>
  <c r="V884" s="1"/>
  <c r="V883" s="1"/>
  <c r="U885"/>
  <c r="U884" s="1"/>
  <c r="U883" s="1"/>
  <c r="X869"/>
  <c r="X868" s="1"/>
  <c r="X867" s="1"/>
  <c r="X866" s="1"/>
  <c r="W869"/>
  <c r="W868" s="1"/>
  <c r="W867" s="1"/>
  <c r="W866" s="1"/>
  <c r="V869"/>
  <c r="V868" s="1"/>
  <c r="V867" s="1"/>
  <c r="V866" s="1"/>
  <c r="U869"/>
  <c r="U868" s="1"/>
  <c r="U867" s="1"/>
  <c r="U866" s="1"/>
  <c r="X864"/>
  <c r="W864"/>
  <c r="W863" s="1"/>
  <c r="V864"/>
  <c r="V863" s="1"/>
  <c r="U864"/>
  <c r="U863" s="1"/>
  <c r="X863"/>
  <c r="X861"/>
  <c r="X860" s="1"/>
  <c r="W861"/>
  <c r="W860" s="1"/>
  <c r="V861"/>
  <c r="V860" s="1"/>
  <c r="U861"/>
  <c r="U860" s="1"/>
  <c r="X857"/>
  <c r="X856" s="1"/>
  <c r="X855" s="1"/>
  <c r="W857"/>
  <c r="W856" s="1"/>
  <c r="W855" s="1"/>
  <c r="V857"/>
  <c r="V856" s="1"/>
  <c r="V855" s="1"/>
  <c r="U857"/>
  <c r="U856" s="1"/>
  <c r="U855" s="1"/>
  <c r="X841"/>
  <c r="W841"/>
  <c r="W840" s="1"/>
  <c r="W839" s="1"/>
  <c r="V841"/>
  <c r="V840" s="1"/>
  <c r="V839" s="1"/>
  <c r="U841"/>
  <c r="U840" s="1"/>
  <c r="U839" s="1"/>
  <c r="X840"/>
  <c r="X839" s="1"/>
  <c r="X837"/>
  <c r="W837"/>
  <c r="W836" s="1"/>
  <c r="V837"/>
  <c r="V836" s="1"/>
  <c r="U837"/>
  <c r="U836" s="1"/>
  <c r="X836"/>
  <c r="X834"/>
  <c r="X833" s="1"/>
  <c r="W834"/>
  <c r="W833" s="1"/>
  <c r="V834"/>
  <c r="V833" s="1"/>
  <c r="U834"/>
  <c r="U833" s="1"/>
  <c r="X815"/>
  <c r="W815"/>
  <c r="V815"/>
  <c r="U815"/>
  <c r="X811"/>
  <c r="W811"/>
  <c r="V811"/>
  <c r="U811"/>
  <c r="X809"/>
  <c r="X808" s="1"/>
  <c r="X807" s="1"/>
  <c r="W809"/>
  <c r="W808" s="1"/>
  <c r="W807" s="1"/>
  <c r="V809"/>
  <c r="V808" s="1"/>
  <c r="V807" s="1"/>
  <c r="U809"/>
  <c r="X805"/>
  <c r="X804" s="1"/>
  <c r="X803" s="1"/>
  <c r="W805"/>
  <c r="W804" s="1"/>
  <c r="W803" s="1"/>
  <c r="V805"/>
  <c r="V804" s="1"/>
  <c r="V803" s="1"/>
  <c r="U805"/>
  <c r="U804" s="1"/>
  <c r="U803" s="1"/>
  <c r="X801"/>
  <c r="X800" s="1"/>
  <c r="X799" s="1"/>
  <c r="W801"/>
  <c r="W800" s="1"/>
  <c r="W799" s="1"/>
  <c r="V801"/>
  <c r="V800" s="1"/>
  <c r="V799" s="1"/>
  <c r="U801"/>
  <c r="U800" s="1"/>
  <c r="U799" s="1"/>
  <c r="X783"/>
  <c r="X782" s="1"/>
  <c r="X781" s="1"/>
  <c r="W783"/>
  <c r="W782" s="1"/>
  <c r="W781" s="1"/>
  <c r="V783"/>
  <c r="V782" s="1"/>
  <c r="V781" s="1"/>
  <c r="U783"/>
  <c r="U782" s="1"/>
  <c r="U781" s="1"/>
  <c r="X779"/>
  <c r="X778" s="1"/>
  <c r="X777" s="1"/>
  <c r="W779"/>
  <c r="W778" s="1"/>
  <c r="W777" s="1"/>
  <c r="V779"/>
  <c r="V778" s="1"/>
  <c r="V777" s="1"/>
  <c r="V776" s="1"/>
  <c r="V775" s="1"/>
  <c r="U779"/>
  <c r="U778" s="1"/>
  <c r="U777" s="1"/>
  <c r="X756"/>
  <c r="X755" s="1"/>
  <c r="X754" s="1"/>
  <c r="W756"/>
  <c r="W755" s="1"/>
  <c r="W754" s="1"/>
  <c r="V756"/>
  <c r="V755" s="1"/>
  <c r="V754" s="1"/>
  <c r="U756"/>
  <c r="U755" s="1"/>
  <c r="U754" s="1"/>
  <c r="X752"/>
  <c r="X751" s="1"/>
  <c r="W752"/>
  <c r="W751" s="1"/>
  <c r="V752"/>
  <c r="V751" s="1"/>
  <c r="U752"/>
  <c r="U751" s="1"/>
  <c r="X749"/>
  <c r="W749"/>
  <c r="W748" s="1"/>
  <c r="V749"/>
  <c r="V748" s="1"/>
  <c r="U749"/>
  <c r="U748" s="1"/>
  <c r="X748"/>
  <c r="X745"/>
  <c r="W745"/>
  <c r="W744" s="1"/>
  <c r="W743" s="1"/>
  <c r="V745"/>
  <c r="V744" s="1"/>
  <c r="V743" s="1"/>
  <c r="U745"/>
  <c r="U744" s="1"/>
  <c r="U743" s="1"/>
  <c r="X744"/>
  <c r="X743" s="1"/>
  <c r="X741"/>
  <c r="W741"/>
  <c r="W740" s="1"/>
  <c r="W739" s="1"/>
  <c r="V741"/>
  <c r="V740" s="1"/>
  <c r="V739" s="1"/>
  <c r="U741"/>
  <c r="U740" s="1"/>
  <c r="U739" s="1"/>
  <c r="X740"/>
  <c r="X739" s="1"/>
  <c r="X728"/>
  <c r="W728"/>
  <c r="W727" s="1"/>
  <c r="W726" s="1"/>
  <c r="W725" s="1"/>
  <c r="V728"/>
  <c r="V727" s="1"/>
  <c r="V726" s="1"/>
  <c r="V725" s="1"/>
  <c r="U728"/>
  <c r="U727" s="1"/>
  <c r="U726" s="1"/>
  <c r="U725" s="1"/>
  <c r="X727"/>
  <c r="X726" s="1"/>
  <c r="X725" s="1"/>
  <c r="X720"/>
  <c r="X719" s="1"/>
  <c r="W720"/>
  <c r="W719" s="1"/>
  <c r="V720"/>
  <c r="V719" s="1"/>
  <c r="U720"/>
  <c r="U719" s="1"/>
  <c r="X717"/>
  <c r="X716" s="1"/>
  <c r="W717"/>
  <c r="W716" s="1"/>
  <c r="V717"/>
  <c r="V716" s="1"/>
  <c r="U717"/>
  <c r="U716" s="1"/>
  <c r="X713"/>
  <c r="X712" s="1"/>
  <c r="W713"/>
  <c r="W712" s="1"/>
  <c r="V713"/>
  <c r="V712" s="1"/>
  <c r="U713"/>
  <c r="U712" s="1"/>
  <c r="X710"/>
  <c r="W710"/>
  <c r="W709" s="1"/>
  <c r="V710"/>
  <c r="V709" s="1"/>
  <c r="U710"/>
  <c r="U709" s="1"/>
  <c r="X709"/>
  <c r="X706"/>
  <c r="W706"/>
  <c r="W705" s="1"/>
  <c r="W704" s="1"/>
  <c r="V706"/>
  <c r="V705" s="1"/>
  <c r="V704" s="1"/>
  <c r="U706"/>
  <c r="U705" s="1"/>
  <c r="U704" s="1"/>
  <c r="X705"/>
  <c r="X704" s="1"/>
  <c r="X702"/>
  <c r="W702"/>
  <c r="W701" s="1"/>
  <c r="W700" s="1"/>
  <c r="V702"/>
  <c r="V701" s="1"/>
  <c r="V700" s="1"/>
  <c r="U702"/>
  <c r="U701" s="1"/>
  <c r="U700" s="1"/>
  <c r="X701"/>
  <c r="X700" s="1"/>
  <c r="X698"/>
  <c r="W698"/>
  <c r="W697" s="1"/>
  <c r="W696" s="1"/>
  <c r="V698"/>
  <c r="V697" s="1"/>
  <c r="V696" s="1"/>
  <c r="U698"/>
  <c r="U697" s="1"/>
  <c r="U696" s="1"/>
  <c r="X697"/>
  <c r="X696" s="1"/>
  <c r="X691"/>
  <c r="W691"/>
  <c r="W690" s="1"/>
  <c r="W689" s="1"/>
  <c r="W688" s="1"/>
  <c r="V691"/>
  <c r="V690" s="1"/>
  <c r="V689" s="1"/>
  <c r="V688" s="1"/>
  <c r="U691"/>
  <c r="U690" s="1"/>
  <c r="U689" s="1"/>
  <c r="U688" s="1"/>
  <c r="X690"/>
  <c r="X689" s="1"/>
  <c r="X688" s="1"/>
  <c r="X681"/>
  <c r="X680" s="1"/>
  <c r="W681"/>
  <c r="W680" s="1"/>
  <c r="V681"/>
  <c r="V680" s="1"/>
  <c r="U681"/>
  <c r="U680" s="1"/>
  <c r="X677"/>
  <c r="W677"/>
  <c r="W676" s="1"/>
  <c r="V677"/>
  <c r="V676" s="1"/>
  <c r="U677"/>
  <c r="U676" s="1"/>
  <c r="X676"/>
  <c r="X673"/>
  <c r="W673"/>
  <c r="W672" s="1"/>
  <c r="W671" s="1"/>
  <c r="V673"/>
  <c r="V672" s="1"/>
  <c r="V671" s="1"/>
  <c r="U673"/>
  <c r="U672" s="1"/>
  <c r="U671" s="1"/>
  <c r="X672"/>
  <c r="X671" s="1"/>
  <c r="X668"/>
  <c r="X667" s="1"/>
  <c r="X666" s="1"/>
  <c r="W668"/>
  <c r="W667" s="1"/>
  <c r="W666" s="1"/>
  <c r="V668"/>
  <c r="V667" s="1"/>
  <c r="V666" s="1"/>
  <c r="U668"/>
  <c r="U667" s="1"/>
  <c r="U666" s="1"/>
  <c r="X663"/>
  <c r="W663"/>
  <c r="W662" s="1"/>
  <c r="W661" s="1"/>
  <c r="V663"/>
  <c r="V662" s="1"/>
  <c r="V661" s="1"/>
  <c r="U663"/>
  <c r="U662" s="1"/>
  <c r="U661" s="1"/>
  <c r="X662"/>
  <c r="X661" s="1"/>
  <c r="X654"/>
  <c r="X653" s="1"/>
  <c r="X652" s="1"/>
  <c r="X651" s="1"/>
  <c r="X650" s="1"/>
  <c r="W654"/>
  <c r="W653" s="1"/>
  <c r="W652" s="1"/>
  <c r="W651" s="1"/>
  <c r="W650" s="1"/>
  <c r="V654"/>
  <c r="V653" s="1"/>
  <c r="V652" s="1"/>
  <c r="V651" s="1"/>
  <c r="V650" s="1"/>
  <c r="U654"/>
  <c r="U653" s="1"/>
  <c r="U652" s="1"/>
  <c r="U651" s="1"/>
  <c r="U650" s="1"/>
  <c r="X647"/>
  <c r="X646" s="1"/>
  <c r="X645" s="1"/>
  <c r="X644" s="1"/>
  <c r="W647"/>
  <c r="W646" s="1"/>
  <c r="W645" s="1"/>
  <c r="W644" s="1"/>
  <c r="V647"/>
  <c r="V646" s="1"/>
  <c r="V645" s="1"/>
  <c r="V644" s="1"/>
  <c r="U647"/>
  <c r="U646" s="1"/>
  <c r="U645" s="1"/>
  <c r="U644" s="1"/>
  <c r="X641"/>
  <c r="X640" s="1"/>
  <c r="W641"/>
  <c r="W640" s="1"/>
  <c r="V641"/>
  <c r="V640" s="1"/>
  <c r="U641"/>
  <c r="U640" s="1"/>
  <c r="Z638"/>
  <c r="Z637" s="1"/>
  <c r="Y638"/>
  <c r="Y637" s="1"/>
  <c r="X638"/>
  <c r="X637" s="1"/>
  <c r="W638"/>
  <c r="W637" s="1"/>
  <c r="V638"/>
  <c r="V637" s="1"/>
  <c r="U638"/>
  <c r="U637" s="1"/>
  <c r="Z635"/>
  <c r="Z634" s="1"/>
  <c r="Y635"/>
  <c r="Y634" s="1"/>
  <c r="X635"/>
  <c r="X634" s="1"/>
  <c r="W635"/>
  <c r="W634" s="1"/>
  <c r="V635"/>
  <c r="V634" s="1"/>
  <c r="U635"/>
  <c r="U634" s="1"/>
  <c r="X620"/>
  <c r="X619" s="1"/>
  <c r="W620"/>
  <c r="W619" s="1"/>
  <c r="V620"/>
  <c r="V619" s="1"/>
  <c r="U620"/>
  <c r="U619" s="1"/>
  <c r="X616"/>
  <c r="X615" s="1"/>
  <c r="X614" s="1"/>
  <c r="W616"/>
  <c r="W615" s="1"/>
  <c r="W614" s="1"/>
  <c r="V616"/>
  <c r="V615" s="1"/>
  <c r="V614" s="1"/>
  <c r="U616"/>
  <c r="U615" s="1"/>
  <c r="U614" s="1"/>
  <c r="X600"/>
  <c r="X599" s="1"/>
  <c r="W600"/>
  <c r="W599" s="1"/>
  <c r="V600"/>
  <c r="V599" s="1"/>
  <c r="U600"/>
  <c r="U599" s="1"/>
  <c r="X596"/>
  <c r="X595" s="1"/>
  <c r="W596"/>
  <c r="W595" s="1"/>
  <c r="V596"/>
  <c r="V595" s="1"/>
  <c r="U596"/>
  <c r="U595" s="1"/>
  <c r="X593"/>
  <c r="X592" s="1"/>
  <c r="W593"/>
  <c r="W592" s="1"/>
  <c r="V593"/>
  <c r="V592" s="1"/>
  <c r="U593"/>
  <c r="U592" s="1"/>
  <c r="X589"/>
  <c r="X588" s="1"/>
  <c r="W589"/>
  <c r="W588" s="1"/>
  <c r="V589"/>
  <c r="V588" s="1"/>
  <c r="U589"/>
  <c r="U588" s="1"/>
  <c r="X586"/>
  <c r="X585" s="1"/>
  <c r="W586"/>
  <c r="W585" s="1"/>
  <c r="V586"/>
  <c r="V585" s="1"/>
  <c r="U586"/>
  <c r="U585" s="1"/>
  <c r="X581"/>
  <c r="X580" s="1"/>
  <c r="W581"/>
  <c r="W580" s="1"/>
  <c r="V581"/>
  <c r="V580" s="1"/>
  <c r="U581"/>
  <c r="U580" s="1"/>
  <c r="X577"/>
  <c r="X576" s="1"/>
  <c r="W577"/>
  <c r="W576" s="1"/>
  <c r="V577"/>
  <c r="V576" s="1"/>
  <c r="U577"/>
  <c r="U576" s="1"/>
  <c r="X574"/>
  <c r="W574"/>
  <c r="W573" s="1"/>
  <c r="V574"/>
  <c r="V573" s="1"/>
  <c r="U574"/>
  <c r="U573" s="1"/>
  <c r="X573"/>
  <c r="X570"/>
  <c r="W570"/>
  <c r="W569" s="1"/>
  <c r="V570"/>
  <c r="V569" s="1"/>
  <c r="U570"/>
  <c r="U569" s="1"/>
  <c r="X569"/>
  <c r="X567"/>
  <c r="X566" s="1"/>
  <c r="W567"/>
  <c r="W566" s="1"/>
  <c r="V567"/>
  <c r="V566" s="1"/>
  <c r="U567"/>
  <c r="U566" s="1"/>
  <c r="X552"/>
  <c r="X551" s="1"/>
  <c r="X550" s="1"/>
  <c r="W552"/>
  <c r="W551" s="1"/>
  <c r="W550" s="1"/>
  <c r="V552"/>
  <c r="V551" s="1"/>
  <c r="V550" s="1"/>
  <c r="U552"/>
  <c r="U551" s="1"/>
  <c r="U550" s="1"/>
  <c r="Z548"/>
  <c r="Z547" s="1"/>
  <c r="Z546" s="1"/>
  <c r="Y548"/>
  <c r="Y547" s="1"/>
  <c r="Y546" s="1"/>
  <c r="X548"/>
  <c r="W548"/>
  <c r="W547" s="1"/>
  <c r="W546" s="1"/>
  <c r="V548"/>
  <c r="V547" s="1"/>
  <c r="V546" s="1"/>
  <c r="U548"/>
  <c r="U547" s="1"/>
  <c r="U546" s="1"/>
  <c r="X547"/>
  <c r="X546" s="1"/>
  <c r="X541"/>
  <c r="W541"/>
  <c r="W540" s="1"/>
  <c r="W539" s="1"/>
  <c r="W538" s="1"/>
  <c r="V541"/>
  <c r="V540" s="1"/>
  <c r="V539" s="1"/>
  <c r="V538" s="1"/>
  <c r="U541"/>
  <c r="U540" s="1"/>
  <c r="U539" s="1"/>
  <c r="U538" s="1"/>
  <c r="X540"/>
  <c r="X539" s="1"/>
  <c r="X538" s="1"/>
  <c r="X528"/>
  <c r="X527" s="1"/>
  <c r="X526" s="1"/>
  <c r="W528"/>
  <c r="W527" s="1"/>
  <c r="W526" s="1"/>
  <c r="V528"/>
  <c r="V527" s="1"/>
  <c r="V526" s="1"/>
  <c r="U528"/>
  <c r="U527" s="1"/>
  <c r="U526" s="1"/>
  <c r="X524"/>
  <c r="X523" s="1"/>
  <c r="X522" s="1"/>
  <c r="W524"/>
  <c r="W523" s="1"/>
  <c r="W522" s="1"/>
  <c r="V524"/>
  <c r="V523" s="1"/>
  <c r="V522" s="1"/>
  <c r="U524"/>
  <c r="U523" s="1"/>
  <c r="U522" s="1"/>
  <c r="X520"/>
  <c r="X519" s="1"/>
  <c r="X518" s="1"/>
  <c r="W520"/>
  <c r="W519" s="1"/>
  <c r="W518" s="1"/>
  <c r="V520"/>
  <c r="V519" s="1"/>
  <c r="V518" s="1"/>
  <c r="U520"/>
  <c r="U519" s="1"/>
  <c r="U518" s="1"/>
  <c r="X488"/>
  <c r="W488"/>
  <c r="V488"/>
  <c r="U488"/>
  <c r="X486"/>
  <c r="W486"/>
  <c r="W485" s="1"/>
  <c r="W484" s="1"/>
  <c r="V486"/>
  <c r="V485" s="1"/>
  <c r="V484" s="1"/>
  <c r="U486"/>
  <c r="U485" s="1"/>
  <c r="U484" s="1"/>
  <c r="X485"/>
  <c r="X484" s="1"/>
  <c r="X482"/>
  <c r="W482"/>
  <c r="W481" s="1"/>
  <c r="W480" s="1"/>
  <c r="V482"/>
  <c r="V481" s="1"/>
  <c r="V480" s="1"/>
  <c r="U482"/>
  <c r="U481" s="1"/>
  <c r="U480" s="1"/>
  <c r="X481"/>
  <c r="X480" s="1"/>
  <c r="X475"/>
  <c r="W475"/>
  <c r="V475"/>
  <c r="U475"/>
  <c r="X473"/>
  <c r="W473"/>
  <c r="W472" s="1"/>
  <c r="W471" s="1"/>
  <c r="W470" s="1"/>
  <c r="V473"/>
  <c r="V472" s="1"/>
  <c r="V471" s="1"/>
  <c r="V470" s="1"/>
  <c r="U473"/>
  <c r="U472" s="1"/>
  <c r="U471" s="1"/>
  <c r="U470" s="1"/>
  <c r="X472"/>
  <c r="X471" s="1"/>
  <c r="X470" s="1"/>
  <c r="X468"/>
  <c r="X467" s="1"/>
  <c r="X466" s="1"/>
  <c r="X465" s="1"/>
  <c r="W468"/>
  <c r="W467" s="1"/>
  <c r="W466" s="1"/>
  <c r="W465" s="1"/>
  <c r="V468"/>
  <c r="V467" s="1"/>
  <c r="V466" s="1"/>
  <c r="V465" s="1"/>
  <c r="U468"/>
  <c r="U467" s="1"/>
  <c r="U466" s="1"/>
  <c r="U465" s="1"/>
  <c r="X463"/>
  <c r="X462" s="1"/>
  <c r="X461" s="1"/>
  <c r="X460" s="1"/>
  <c r="W463"/>
  <c r="W462" s="1"/>
  <c r="W461" s="1"/>
  <c r="W460" s="1"/>
  <c r="V463"/>
  <c r="V462" s="1"/>
  <c r="V461" s="1"/>
  <c r="V460" s="1"/>
  <c r="U463"/>
  <c r="U462" s="1"/>
  <c r="U461" s="1"/>
  <c r="U460" s="1"/>
  <c r="X450"/>
  <c r="X449" s="1"/>
  <c r="X448" s="1"/>
  <c r="X447" s="1"/>
  <c r="W450"/>
  <c r="W449" s="1"/>
  <c r="W448" s="1"/>
  <c r="W447" s="1"/>
  <c r="V450"/>
  <c r="V449" s="1"/>
  <c r="V448" s="1"/>
  <c r="V447" s="1"/>
  <c r="V446" s="1"/>
  <c r="U450"/>
  <c r="U449" s="1"/>
  <c r="U448" s="1"/>
  <c r="U447" s="1"/>
  <c r="X442"/>
  <c r="X441" s="1"/>
  <c r="X440" s="1"/>
  <c r="X439" s="1"/>
  <c r="X438" s="1"/>
  <c r="X437" s="1"/>
  <c r="W442"/>
  <c r="W441" s="1"/>
  <c r="W440" s="1"/>
  <c r="W439" s="1"/>
  <c r="W438" s="1"/>
  <c r="W437" s="1"/>
  <c r="V442"/>
  <c r="V441" s="1"/>
  <c r="V440" s="1"/>
  <c r="V439" s="1"/>
  <c r="V438" s="1"/>
  <c r="V437" s="1"/>
  <c r="U442"/>
  <c r="U441" s="1"/>
  <c r="U440" s="1"/>
  <c r="U439" s="1"/>
  <c r="U438" s="1"/>
  <c r="U437" s="1"/>
  <c r="X433"/>
  <c r="W433"/>
  <c r="V433"/>
  <c r="U433"/>
  <c r="X431"/>
  <c r="W431"/>
  <c r="V431"/>
  <c r="U431"/>
  <c r="X429"/>
  <c r="W429"/>
  <c r="W428" s="1"/>
  <c r="W427" s="1"/>
  <c r="V429"/>
  <c r="V428" s="1"/>
  <c r="V427" s="1"/>
  <c r="U429"/>
  <c r="X425"/>
  <c r="X424" s="1"/>
  <c r="X423" s="1"/>
  <c r="W425"/>
  <c r="W424" s="1"/>
  <c r="W423" s="1"/>
  <c r="V425"/>
  <c r="V424" s="1"/>
  <c r="V423" s="1"/>
  <c r="U425"/>
  <c r="U424" s="1"/>
  <c r="U423" s="1"/>
  <c r="X410"/>
  <c r="W410"/>
  <c r="V410"/>
  <c r="U410"/>
  <c r="X408"/>
  <c r="X407" s="1"/>
  <c r="W408"/>
  <c r="V408"/>
  <c r="V407" s="1"/>
  <c r="U408"/>
  <c r="U407" s="1"/>
  <c r="X405"/>
  <c r="X404" s="1"/>
  <c r="W405"/>
  <c r="W404" s="1"/>
  <c r="V405"/>
  <c r="V404" s="1"/>
  <c r="U405"/>
  <c r="U404" s="1"/>
  <c r="X402"/>
  <c r="W402"/>
  <c r="W401" s="1"/>
  <c r="V402"/>
  <c r="V401" s="1"/>
  <c r="U402"/>
  <c r="U401" s="1"/>
  <c r="U400" s="1"/>
  <c r="X401"/>
  <c r="X397"/>
  <c r="X396" s="1"/>
  <c r="X395" s="1"/>
  <c r="X394" s="1"/>
  <c r="W397"/>
  <c r="W396" s="1"/>
  <c r="W395" s="1"/>
  <c r="W394" s="1"/>
  <c r="V397"/>
  <c r="V396" s="1"/>
  <c r="V395" s="1"/>
  <c r="V394" s="1"/>
  <c r="U397"/>
  <c r="U396" s="1"/>
  <c r="U395" s="1"/>
  <c r="U394" s="1"/>
  <c r="X391"/>
  <c r="X390" s="1"/>
  <c r="X389" s="1"/>
  <c r="X388" s="1"/>
  <c r="W391"/>
  <c r="W390" s="1"/>
  <c r="W389" s="1"/>
  <c r="W388" s="1"/>
  <c r="V391"/>
  <c r="V390" s="1"/>
  <c r="V389" s="1"/>
  <c r="V388" s="1"/>
  <c r="U391"/>
  <c r="U390" s="1"/>
  <c r="U389" s="1"/>
  <c r="U388" s="1"/>
  <c r="X384"/>
  <c r="X383" s="1"/>
  <c r="X382" s="1"/>
  <c r="W384"/>
  <c r="W383" s="1"/>
  <c r="W382" s="1"/>
  <c r="V384"/>
  <c r="V383" s="1"/>
  <c r="V382" s="1"/>
  <c r="U384"/>
  <c r="U383" s="1"/>
  <c r="U382" s="1"/>
  <c r="X377"/>
  <c r="X376" s="1"/>
  <c r="W377"/>
  <c r="W376" s="1"/>
  <c r="V377"/>
  <c r="V376" s="1"/>
  <c r="U377"/>
  <c r="U376" s="1"/>
  <c r="X374"/>
  <c r="W374"/>
  <c r="W373" s="1"/>
  <c r="V374"/>
  <c r="V373" s="1"/>
  <c r="U374"/>
  <c r="U373" s="1"/>
  <c r="X373"/>
  <c r="X371"/>
  <c r="X370" s="1"/>
  <c r="W371"/>
  <c r="W370" s="1"/>
  <c r="V371"/>
  <c r="V370" s="1"/>
  <c r="U371"/>
  <c r="U370" s="1"/>
  <c r="X368"/>
  <c r="X367" s="1"/>
  <c r="W368"/>
  <c r="W367" s="1"/>
  <c r="V368"/>
  <c r="V367" s="1"/>
  <c r="U368"/>
  <c r="U367" s="1"/>
  <c r="X364"/>
  <c r="X363" s="1"/>
  <c r="X362" s="1"/>
  <c r="W364"/>
  <c r="W363" s="1"/>
  <c r="W362" s="1"/>
  <c r="V364"/>
  <c r="V363" s="1"/>
  <c r="V362" s="1"/>
  <c r="U364"/>
  <c r="U363" s="1"/>
  <c r="U362" s="1"/>
  <c r="X342"/>
  <c r="W342"/>
  <c r="W341" s="1"/>
  <c r="W340" s="1"/>
  <c r="W339" s="1"/>
  <c r="W338" s="1"/>
  <c r="V342"/>
  <c r="V341" s="1"/>
  <c r="V340" s="1"/>
  <c r="V339" s="1"/>
  <c r="V338" s="1"/>
  <c r="U342"/>
  <c r="U341" s="1"/>
  <c r="U340" s="1"/>
  <c r="U339" s="1"/>
  <c r="U338" s="1"/>
  <c r="X341"/>
  <c r="X340" s="1"/>
  <c r="X339" s="1"/>
  <c r="X338" s="1"/>
  <c r="X326"/>
  <c r="W326"/>
  <c r="V326"/>
  <c r="U326"/>
  <c r="X324"/>
  <c r="W324"/>
  <c r="V324"/>
  <c r="U324"/>
  <c r="X322"/>
  <c r="W322"/>
  <c r="W321" s="1"/>
  <c r="W320" s="1"/>
  <c r="V322"/>
  <c r="V321" s="1"/>
  <c r="V320" s="1"/>
  <c r="U322"/>
  <c r="U321" s="1"/>
  <c r="U320" s="1"/>
  <c r="X321"/>
  <c r="X320" s="1"/>
  <c r="X318"/>
  <c r="W318"/>
  <c r="W317" s="1"/>
  <c r="W316" s="1"/>
  <c r="V318"/>
  <c r="V317" s="1"/>
  <c r="V316" s="1"/>
  <c r="U318"/>
  <c r="U317" s="1"/>
  <c r="U316" s="1"/>
  <c r="X317"/>
  <c r="X316" s="1"/>
  <c r="Z314"/>
  <c r="Z313" s="1"/>
  <c r="Y314"/>
  <c r="Y313" s="1"/>
  <c r="X314"/>
  <c r="X313" s="1"/>
  <c r="W314"/>
  <c r="W313" s="1"/>
  <c r="V314"/>
  <c r="V313" s="1"/>
  <c r="U314"/>
  <c r="U313" s="1"/>
  <c r="X309"/>
  <c r="W309"/>
  <c r="W308" s="1"/>
  <c r="W307" s="1"/>
  <c r="W306" s="1"/>
  <c r="V309"/>
  <c r="V308" s="1"/>
  <c r="V307" s="1"/>
  <c r="V306" s="1"/>
  <c r="U309"/>
  <c r="U308" s="1"/>
  <c r="U307" s="1"/>
  <c r="U306" s="1"/>
  <c r="X308"/>
  <c r="X307" s="1"/>
  <c r="X306" s="1"/>
  <c r="X304"/>
  <c r="X303" s="1"/>
  <c r="X302" s="1"/>
  <c r="X301" s="1"/>
  <c r="W304"/>
  <c r="W303" s="1"/>
  <c r="W302" s="1"/>
  <c r="W301" s="1"/>
  <c r="V304"/>
  <c r="V303" s="1"/>
  <c r="V302" s="1"/>
  <c r="V301" s="1"/>
  <c r="U304"/>
  <c r="U303" s="1"/>
  <c r="U302" s="1"/>
  <c r="U301" s="1"/>
  <c r="X297"/>
  <c r="X296" s="1"/>
  <c r="X295" s="1"/>
  <c r="X294" s="1"/>
  <c r="X293" s="1"/>
  <c r="W297"/>
  <c r="W296" s="1"/>
  <c r="W295" s="1"/>
  <c r="W294" s="1"/>
  <c r="W293" s="1"/>
  <c r="V297"/>
  <c r="V296" s="1"/>
  <c r="V295" s="1"/>
  <c r="V294" s="1"/>
  <c r="V293" s="1"/>
  <c r="U297"/>
  <c r="U296" s="1"/>
  <c r="U295" s="1"/>
  <c r="U294" s="1"/>
  <c r="U293" s="1"/>
  <c r="X289"/>
  <c r="W289"/>
  <c r="V289"/>
  <c r="U289"/>
  <c r="X287"/>
  <c r="W287"/>
  <c r="V287"/>
  <c r="U287"/>
  <c r="X285"/>
  <c r="X284" s="1"/>
  <c r="X283" s="1"/>
  <c r="X282" s="1"/>
  <c r="X281" s="1"/>
  <c r="W285"/>
  <c r="W284" s="1"/>
  <c r="W283" s="1"/>
  <c r="W282" s="1"/>
  <c r="W281" s="1"/>
  <c r="V285"/>
  <c r="V284" s="1"/>
  <c r="V283" s="1"/>
  <c r="V282" s="1"/>
  <c r="V281" s="1"/>
  <c r="U285"/>
  <c r="U284" s="1"/>
  <c r="U283" s="1"/>
  <c r="U282" s="1"/>
  <c r="U281" s="1"/>
  <c r="X237"/>
  <c r="X236" s="1"/>
  <c r="W237"/>
  <c r="W236" s="1"/>
  <c r="V237"/>
  <c r="V236" s="1"/>
  <c r="U237"/>
  <c r="U236" s="1"/>
  <c r="X234"/>
  <c r="X233" s="1"/>
  <c r="X232" s="1"/>
  <c r="W234"/>
  <c r="W233" s="1"/>
  <c r="W232" s="1"/>
  <c r="V234"/>
  <c r="V233" s="1"/>
  <c r="V232" s="1"/>
  <c r="U234"/>
  <c r="U233" s="1"/>
  <c r="U232" s="1"/>
  <c r="X220"/>
  <c r="X219" s="1"/>
  <c r="X218" s="1"/>
  <c r="X217" s="1"/>
  <c r="X216" s="1"/>
  <c r="W220"/>
  <c r="W219" s="1"/>
  <c r="W218" s="1"/>
  <c r="W217" s="1"/>
  <c r="W216" s="1"/>
  <c r="V220"/>
  <c r="V219" s="1"/>
  <c r="V218" s="1"/>
  <c r="V217" s="1"/>
  <c r="V216" s="1"/>
  <c r="U220"/>
  <c r="U219" s="1"/>
  <c r="U218" s="1"/>
  <c r="U217" s="1"/>
  <c r="U216" s="1"/>
  <c r="X213"/>
  <c r="X212" s="1"/>
  <c r="X211" s="1"/>
  <c r="X210" s="1"/>
  <c r="X209" s="1"/>
  <c r="W213"/>
  <c r="W212" s="1"/>
  <c r="W211" s="1"/>
  <c r="W210" s="1"/>
  <c r="W209" s="1"/>
  <c r="V213"/>
  <c r="V212" s="1"/>
  <c r="V211" s="1"/>
  <c r="V210" s="1"/>
  <c r="V209" s="1"/>
  <c r="U213"/>
  <c r="U212" s="1"/>
  <c r="U211" s="1"/>
  <c r="U210" s="1"/>
  <c r="U209" s="1"/>
  <c r="X206"/>
  <c r="X205" s="1"/>
  <c r="X204" s="1"/>
  <c r="X203" s="1"/>
  <c r="X202" s="1"/>
  <c r="W206"/>
  <c r="W205" s="1"/>
  <c r="W204" s="1"/>
  <c r="W203" s="1"/>
  <c r="W202" s="1"/>
  <c r="V206"/>
  <c r="V205" s="1"/>
  <c r="V204" s="1"/>
  <c r="V203" s="1"/>
  <c r="V202" s="1"/>
  <c r="U206"/>
  <c r="U205" s="1"/>
  <c r="U204" s="1"/>
  <c r="U203" s="1"/>
  <c r="U202" s="1"/>
  <c r="X199"/>
  <c r="X198" s="1"/>
  <c r="X197" s="1"/>
  <c r="X196" s="1"/>
  <c r="X195" s="1"/>
  <c r="W199"/>
  <c r="W198" s="1"/>
  <c r="W197" s="1"/>
  <c r="W196" s="1"/>
  <c r="W195" s="1"/>
  <c r="V199"/>
  <c r="V198" s="1"/>
  <c r="V197" s="1"/>
  <c r="V196" s="1"/>
  <c r="V195" s="1"/>
  <c r="U199"/>
  <c r="U198" s="1"/>
  <c r="U197" s="1"/>
  <c r="U196" s="1"/>
  <c r="U195" s="1"/>
  <c r="X186"/>
  <c r="X185" s="1"/>
  <c r="W186"/>
  <c r="W185" s="1"/>
  <c r="V186"/>
  <c r="V185" s="1"/>
  <c r="U186"/>
  <c r="U185" s="1"/>
  <c r="X183"/>
  <c r="W183"/>
  <c r="V183"/>
  <c r="U183"/>
  <c r="X181"/>
  <c r="W181"/>
  <c r="W180" s="1"/>
  <c r="V181"/>
  <c r="U181"/>
  <c r="U180" s="1"/>
  <c r="X180"/>
  <c r="X172"/>
  <c r="X171" s="1"/>
  <c r="X170" s="1"/>
  <c r="W172"/>
  <c r="W171" s="1"/>
  <c r="W170" s="1"/>
  <c r="V172"/>
  <c r="V171" s="1"/>
  <c r="V170" s="1"/>
  <c r="U172"/>
  <c r="U171" s="1"/>
  <c r="U170" s="1"/>
  <c r="X168"/>
  <c r="W168"/>
  <c r="V168"/>
  <c r="U168"/>
  <c r="X167"/>
  <c r="W167"/>
  <c r="V167"/>
  <c r="U167"/>
  <c r="X157"/>
  <c r="W157"/>
  <c r="V157"/>
  <c r="U157"/>
  <c r="X155"/>
  <c r="W155"/>
  <c r="V155"/>
  <c r="U155"/>
  <c r="X148"/>
  <c r="W148"/>
  <c r="V148"/>
  <c r="U148"/>
  <c r="X147"/>
  <c r="W147"/>
  <c r="V147"/>
  <c r="U147"/>
  <c r="X146"/>
  <c r="W146"/>
  <c r="V146"/>
  <c r="U146"/>
  <c r="X145"/>
  <c r="W145"/>
  <c r="V145"/>
  <c r="U145"/>
  <c r="X144"/>
  <c r="W144"/>
  <c r="V144"/>
  <c r="U144"/>
  <c r="X141"/>
  <c r="W141"/>
  <c r="V141"/>
  <c r="U141"/>
  <c r="X139"/>
  <c r="W139"/>
  <c r="V139"/>
  <c r="U139"/>
  <c r="X137"/>
  <c r="X136" s="1"/>
  <c r="W137"/>
  <c r="W136" s="1"/>
  <c r="W135" s="1"/>
  <c r="V137"/>
  <c r="V136" s="1"/>
  <c r="V135" s="1"/>
  <c r="U137"/>
  <c r="X128"/>
  <c r="X127" s="1"/>
  <c r="X126" s="1"/>
  <c r="X125" s="1"/>
  <c r="W128"/>
  <c r="W127" s="1"/>
  <c r="W126" s="1"/>
  <c r="W125" s="1"/>
  <c r="V128"/>
  <c r="V127" s="1"/>
  <c r="V126" s="1"/>
  <c r="V125" s="1"/>
  <c r="U128"/>
  <c r="U127" s="1"/>
  <c r="U126" s="1"/>
  <c r="U125" s="1"/>
  <c r="X119"/>
  <c r="X118" s="1"/>
  <c r="X117" s="1"/>
  <c r="X116" s="1"/>
  <c r="X115" s="1"/>
  <c r="W119"/>
  <c r="W118" s="1"/>
  <c r="W117" s="1"/>
  <c r="W116" s="1"/>
  <c r="W115" s="1"/>
  <c r="V119"/>
  <c r="V118" s="1"/>
  <c r="V117" s="1"/>
  <c r="V116" s="1"/>
  <c r="V115" s="1"/>
  <c r="V114" s="1"/>
  <c r="U119"/>
  <c r="U118" s="1"/>
  <c r="U117" s="1"/>
  <c r="U116" s="1"/>
  <c r="U115" s="1"/>
  <c r="X107"/>
  <c r="W107"/>
  <c r="W106" s="1"/>
  <c r="V107"/>
  <c r="V106" s="1"/>
  <c r="U107"/>
  <c r="U106" s="1"/>
  <c r="X106"/>
  <c r="X104"/>
  <c r="X103" s="1"/>
  <c r="W104"/>
  <c r="W103" s="1"/>
  <c r="V104"/>
  <c r="V103" s="1"/>
  <c r="U104"/>
  <c r="U103" s="1"/>
  <c r="X101"/>
  <c r="X100" s="1"/>
  <c r="W101"/>
  <c r="W100" s="1"/>
  <c r="V101"/>
  <c r="V100" s="1"/>
  <c r="U101"/>
  <c r="U100" s="1"/>
  <c r="X96"/>
  <c r="X95" s="1"/>
  <c r="W96"/>
  <c r="W95" s="1"/>
  <c r="V96"/>
  <c r="V95" s="1"/>
  <c r="U96"/>
  <c r="U95" s="1"/>
  <c r="X93"/>
  <c r="X92" s="1"/>
  <c r="W93"/>
  <c r="W92" s="1"/>
  <c r="V93"/>
  <c r="V92" s="1"/>
  <c r="U93"/>
  <c r="U92" s="1"/>
  <c r="X90"/>
  <c r="X89" s="1"/>
  <c r="W90"/>
  <c r="W89" s="1"/>
  <c r="V90"/>
  <c r="V89" s="1"/>
  <c r="U90"/>
  <c r="U89" s="1"/>
  <c r="X87"/>
  <c r="X86" s="1"/>
  <c r="W87"/>
  <c r="W86" s="1"/>
  <c r="V87"/>
  <c r="V86" s="1"/>
  <c r="U87"/>
  <c r="U86" s="1"/>
  <c r="X84"/>
  <c r="X83" s="1"/>
  <c r="W84"/>
  <c r="W83" s="1"/>
  <c r="V84"/>
  <c r="V83" s="1"/>
  <c r="U84"/>
  <c r="U83" s="1"/>
  <c r="X80"/>
  <c r="W80"/>
  <c r="V80"/>
  <c r="U80"/>
  <c r="X78"/>
  <c r="W78"/>
  <c r="V78"/>
  <c r="U78"/>
  <c r="X76"/>
  <c r="W76"/>
  <c r="V76"/>
  <c r="U76"/>
  <c r="X74"/>
  <c r="X73" s="1"/>
  <c r="X72" s="1"/>
  <c r="W74"/>
  <c r="W73" s="1"/>
  <c r="W72" s="1"/>
  <c r="V74"/>
  <c r="U74"/>
  <c r="X67"/>
  <c r="X66" s="1"/>
  <c r="X65" s="1"/>
  <c r="X64" s="1"/>
  <c r="X63" s="1"/>
  <c r="W67"/>
  <c r="W66" s="1"/>
  <c r="W65" s="1"/>
  <c r="W64" s="1"/>
  <c r="W63" s="1"/>
  <c r="V67"/>
  <c r="V66" s="1"/>
  <c r="V65" s="1"/>
  <c r="V64" s="1"/>
  <c r="V63" s="1"/>
  <c r="U67"/>
  <c r="U66" s="1"/>
  <c r="U65" s="1"/>
  <c r="U64" s="1"/>
  <c r="U63" s="1"/>
  <c r="X58"/>
  <c r="X57" s="1"/>
  <c r="W58"/>
  <c r="W57" s="1"/>
  <c r="V58"/>
  <c r="V57" s="1"/>
  <c r="U58"/>
  <c r="U57" s="1"/>
  <c r="X53"/>
  <c r="W53"/>
  <c r="V53"/>
  <c r="U53"/>
  <c r="X51"/>
  <c r="W51"/>
  <c r="V51"/>
  <c r="V50" s="1"/>
  <c r="V49" s="1"/>
  <c r="V48" s="1"/>
  <c r="U51"/>
  <c r="X46"/>
  <c r="X45" s="1"/>
  <c r="X44" s="1"/>
  <c r="X43" s="1"/>
  <c r="X42" s="1"/>
  <c r="W46"/>
  <c r="W45" s="1"/>
  <c r="W44" s="1"/>
  <c r="W43" s="1"/>
  <c r="W42" s="1"/>
  <c r="V46"/>
  <c r="V45" s="1"/>
  <c r="V44" s="1"/>
  <c r="V43" s="1"/>
  <c r="V42" s="1"/>
  <c r="U46"/>
  <c r="U45" s="1"/>
  <c r="U44" s="1"/>
  <c r="U43" s="1"/>
  <c r="U42" s="1"/>
  <c r="X37"/>
  <c r="W37"/>
  <c r="V37"/>
  <c r="U37"/>
  <c r="X35"/>
  <c r="W35"/>
  <c r="V35"/>
  <c r="U35"/>
  <c r="X33"/>
  <c r="W33"/>
  <c r="W32" s="1"/>
  <c r="W31" s="1"/>
  <c r="W30" s="1"/>
  <c r="W29" s="1"/>
  <c r="V33"/>
  <c r="V32" s="1"/>
  <c r="V31" s="1"/>
  <c r="V30" s="1"/>
  <c r="V29" s="1"/>
  <c r="U33"/>
  <c r="X25"/>
  <c r="W25"/>
  <c r="V25"/>
  <c r="U25"/>
  <c r="X23"/>
  <c r="W23"/>
  <c r="V23"/>
  <c r="U23"/>
  <c r="X21"/>
  <c r="W21"/>
  <c r="V21"/>
  <c r="U21"/>
  <c r="X19"/>
  <c r="W19"/>
  <c r="V19"/>
  <c r="U19"/>
  <c r="X16"/>
  <c r="X15" s="1"/>
  <c r="W16"/>
  <c r="W15" s="1"/>
  <c r="V16"/>
  <c r="V15" s="1"/>
  <c r="U16"/>
  <c r="U15" s="1"/>
  <c r="X13"/>
  <c r="X12" s="1"/>
  <c r="W13"/>
  <c r="W12" s="1"/>
  <c r="V13"/>
  <c r="V12" s="1"/>
  <c r="U13"/>
  <c r="U12" s="1"/>
  <c r="P199"/>
  <c r="P198" s="1"/>
  <c r="P197" s="1"/>
  <c r="P196" s="1"/>
  <c r="P195" s="1"/>
  <c r="Q199"/>
  <c r="Q198" s="1"/>
  <c r="Q197" s="1"/>
  <c r="Q196" s="1"/>
  <c r="Q195" s="1"/>
  <c r="R199"/>
  <c r="R198" s="1"/>
  <c r="R197" s="1"/>
  <c r="R196" s="1"/>
  <c r="R195" s="1"/>
  <c r="O199"/>
  <c r="O198" s="1"/>
  <c r="O197" s="1"/>
  <c r="O196" s="1"/>
  <c r="O195" s="1"/>
  <c r="T200"/>
  <c r="Z200" s="1"/>
  <c r="S200"/>
  <c r="Y200" s="1"/>
  <c r="H199"/>
  <c r="H198" s="1"/>
  <c r="H196" s="1"/>
  <c r="G199"/>
  <c r="G198" s="1"/>
  <c r="G196" s="1"/>
  <c r="AW917" l="1"/>
  <c r="BA917" s="1"/>
  <c r="BA918"/>
  <c r="AX530"/>
  <c r="BB530" s="1"/>
  <c r="BB531"/>
  <c r="AX917"/>
  <c r="BB917" s="1"/>
  <c r="BB918"/>
  <c r="AW607"/>
  <c r="BA607" s="1"/>
  <c r="BA608"/>
  <c r="AX914"/>
  <c r="BB914" s="1"/>
  <c r="BB915"/>
  <c r="AW914"/>
  <c r="BA914" s="1"/>
  <c r="BA915"/>
  <c r="AW554"/>
  <c r="BA554" s="1"/>
  <c r="BA555"/>
  <c r="AW623"/>
  <c r="BA623" s="1"/>
  <c r="BA624"/>
  <c r="AX554"/>
  <c r="BB554" s="1"/>
  <c r="BB555"/>
  <c r="AX607"/>
  <c r="BB607" s="1"/>
  <c r="BB608"/>
  <c r="AX623"/>
  <c r="BB623" s="1"/>
  <c r="BB624"/>
  <c r="AW530"/>
  <c r="BA530" s="1"/>
  <c r="BA531"/>
  <c r="AX335"/>
  <c r="AW335"/>
  <c r="BA336"/>
  <c r="AK827"/>
  <c r="AK826" s="1"/>
  <c r="AQ828"/>
  <c r="AL827"/>
  <c r="AL826" s="1"/>
  <c r="AR828"/>
  <c r="AK824"/>
  <c r="AK823" s="1"/>
  <c r="AQ825"/>
  <c r="AK330"/>
  <c r="AK329" s="1"/>
  <c r="AQ331"/>
  <c r="AW112"/>
  <c r="AQ111"/>
  <c r="AQ110" s="1"/>
  <c r="AQ109" s="1"/>
  <c r="AX112"/>
  <c r="AR111"/>
  <c r="AR110" s="1"/>
  <c r="AR109" s="1"/>
  <c r="AL824"/>
  <c r="AL823" s="1"/>
  <c r="AR825"/>
  <c r="AL818"/>
  <c r="AL817" s="1"/>
  <c r="AR819"/>
  <c r="AL330"/>
  <c r="AL329" s="1"/>
  <c r="AR331"/>
  <c r="AE821"/>
  <c r="AE820" s="1"/>
  <c r="AK822"/>
  <c r="AE818"/>
  <c r="AE817" s="1"/>
  <c r="AK819"/>
  <c r="AF821"/>
  <c r="AF820" s="1"/>
  <c r="AL822"/>
  <c r="X231"/>
  <c r="X230" s="1"/>
  <c r="V859"/>
  <c r="V854" s="1"/>
  <c r="V853" s="1"/>
  <c r="X18"/>
  <c r="X11" s="1"/>
  <c r="X10" s="1"/>
  <c r="X9" s="1"/>
  <c r="U517"/>
  <c r="U516" s="1"/>
  <c r="X1314"/>
  <c r="W459"/>
  <c r="V832"/>
  <c r="U832"/>
  <c r="U1221"/>
  <c r="V1065"/>
  <c r="V1064" s="1"/>
  <c r="X166"/>
  <c r="X165" s="1"/>
  <c r="U366"/>
  <c r="U361" s="1"/>
  <c r="U360" s="1"/>
  <c r="U359" s="1"/>
  <c r="U545"/>
  <c r="U544" s="1"/>
  <c r="U32"/>
  <c r="U31" s="1"/>
  <c r="U30" s="1"/>
  <c r="U29" s="1"/>
  <c r="X114"/>
  <c r="W231"/>
  <c r="W230" s="1"/>
  <c r="X517"/>
  <c r="X516" s="1"/>
  <c r="X859"/>
  <c r="X854" s="1"/>
  <c r="X853" s="1"/>
  <c r="Z199"/>
  <c r="Z198" s="1"/>
  <c r="Z197" s="1"/>
  <c r="Z196" s="1"/>
  <c r="Z195" s="1"/>
  <c r="AF200"/>
  <c r="Y199"/>
  <c r="Y198" s="1"/>
  <c r="Y197" s="1"/>
  <c r="Y196" s="1"/>
  <c r="Y195" s="1"/>
  <c r="AE200"/>
  <c r="U399"/>
  <c r="W517"/>
  <c r="W516" s="1"/>
  <c r="W675"/>
  <c r="X832"/>
  <c r="X831" s="1"/>
  <c r="X830" s="1"/>
  <c r="V1260"/>
  <c r="V1245" s="1"/>
  <c r="U479"/>
  <c r="U478" s="1"/>
  <c r="V517"/>
  <c r="V516" s="1"/>
  <c r="V545"/>
  <c r="V544" s="1"/>
  <c r="V675"/>
  <c r="V660" s="1"/>
  <c r="V659" s="1"/>
  <c r="U1111"/>
  <c r="U1110" s="1"/>
  <c r="U1305"/>
  <c r="W1465"/>
  <c r="W1460" s="1"/>
  <c r="W1459" s="1"/>
  <c r="X479"/>
  <c r="X478" s="1"/>
  <c r="W1065"/>
  <c r="W1064" s="1"/>
  <c r="W545"/>
  <c r="W544" s="1"/>
  <c r="X633"/>
  <c r="X632" s="1"/>
  <c r="V1517"/>
  <c r="X1517"/>
  <c r="W832"/>
  <c r="W831" s="1"/>
  <c r="W830" s="1"/>
  <c r="W859"/>
  <c r="W854" s="1"/>
  <c r="W853" s="1"/>
  <c r="W961"/>
  <c r="W960" s="1"/>
  <c r="W959" s="1"/>
  <c r="W993"/>
  <c r="W992" s="1"/>
  <c r="W991" s="1"/>
  <c r="U961"/>
  <c r="U960" s="1"/>
  <c r="U959" s="1"/>
  <c r="V1010"/>
  <c r="V1009" s="1"/>
  <c r="V1004" s="1"/>
  <c r="V1003" s="1"/>
  <c r="W1221"/>
  <c r="X1305"/>
  <c r="X545"/>
  <c r="X544" s="1"/>
  <c r="W798"/>
  <c r="W797" s="1"/>
  <c r="U179"/>
  <c r="U178" s="1"/>
  <c r="U177" s="1"/>
  <c r="X311"/>
  <c r="X300" s="1"/>
  <c r="X279" s="1"/>
  <c r="X1010"/>
  <c r="X1009" s="1"/>
  <c r="X1004" s="1"/>
  <c r="X1003" s="1"/>
  <c r="V1086"/>
  <c r="W1614"/>
  <c r="U903"/>
  <c r="X903"/>
  <c r="X902" s="1"/>
  <c r="V1085"/>
  <c r="V1084" s="1"/>
  <c r="V1082" s="1"/>
  <c r="V1305"/>
  <c r="V633"/>
  <c r="V632" s="1"/>
  <c r="W882"/>
  <c r="W881" s="1"/>
  <c r="W903"/>
  <c r="W902" s="1"/>
  <c r="V903"/>
  <c r="V902" s="1"/>
  <c r="V1314"/>
  <c r="W312"/>
  <c r="W311"/>
  <c r="W300" s="1"/>
  <c r="W279" s="1"/>
  <c r="W18"/>
  <c r="W11" s="1"/>
  <c r="W10" s="1"/>
  <c r="W9" s="1"/>
  <c r="V231"/>
  <c r="V230" s="1"/>
  <c r="X400"/>
  <c r="X399" s="1"/>
  <c r="X798"/>
  <c r="X797" s="1"/>
  <c r="X882"/>
  <c r="X881" s="1"/>
  <c r="W1086"/>
  <c r="V1221"/>
  <c r="V1187" s="1"/>
  <c r="V1465"/>
  <c r="V1460" s="1"/>
  <c r="V1459" s="1"/>
  <c r="V1502"/>
  <c r="V312"/>
  <c r="V311"/>
  <c r="V300" s="1"/>
  <c r="V18"/>
  <c r="V11" s="1"/>
  <c r="V10" s="1"/>
  <c r="V9" s="1"/>
  <c r="W114"/>
  <c r="W50"/>
  <c r="W49" s="1"/>
  <c r="W48" s="1"/>
  <c r="W41" s="1"/>
  <c r="W82"/>
  <c r="W71" s="1"/>
  <c r="W70" s="1"/>
  <c r="W154"/>
  <c r="W153" s="1"/>
  <c r="W152" s="1"/>
  <c r="W151" s="1"/>
  <c r="X179"/>
  <c r="X178" s="1"/>
  <c r="X177" s="1"/>
  <c r="X175" s="1"/>
  <c r="W400"/>
  <c r="U1085"/>
  <c r="U1084" s="1"/>
  <c r="U1082" s="1"/>
  <c r="U1502"/>
  <c r="V41"/>
  <c r="V154"/>
  <c r="V153" s="1"/>
  <c r="V152" s="1"/>
  <c r="V151" s="1"/>
  <c r="W179"/>
  <c r="W178" s="1"/>
  <c r="W177" s="1"/>
  <c r="U311"/>
  <c r="U300" s="1"/>
  <c r="U279" s="1"/>
  <c r="V400"/>
  <c r="V399" s="1"/>
  <c r="V798"/>
  <c r="V797" s="1"/>
  <c r="W1010"/>
  <c r="W1009" s="1"/>
  <c r="W1004" s="1"/>
  <c r="W1003" s="1"/>
  <c r="U1010"/>
  <c r="U1009" s="1"/>
  <c r="U1004" s="1"/>
  <c r="U1003" s="1"/>
  <c r="X1057"/>
  <c r="X1052" s="1"/>
  <c r="U1066"/>
  <c r="U1086"/>
  <c r="X1260"/>
  <c r="X1245" s="1"/>
  <c r="U1314"/>
  <c r="Z312"/>
  <c r="V73"/>
  <c r="V72" s="1"/>
  <c r="U1057"/>
  <c r="U1052" s="1"/>
  <c r="U1051" s="1"/>
  <c r="S199"/>
  <c r="S198" s="1"/>
  <c r="S197" s="1"/>
  <c r="S196" s="1"/>
  <c r="S195" s="1"/>
  <c r="T199"/>
  <c r="T198" s="1"/>
  <c r="T197" s="1"/>
  <c r="T196" s="1"/>
  <c r="T195" s="1"/>
  <c r="X32"/>
  <c r="X31" s="1"/>
  <c r="X30" s="1"/>
  <c r="X29" s="1"/>
  <c r="U50"/>
  <c r="U49" s="1"/>
  <c r="U48" s="1"/>
  <c r="U41" s="1"/>
  <c r="W134"/>
  <c r="W133" s="1"/>
  <c r="U18"/>
  <c r="U11" s="1"/>
  <c r="U10" s="1"/>
  <c r="U9" s="1"/>
  <c r="X50"/>
  <c r="X49" s="1"/>
  <c r="X48" s="1"/>
  <c r="X41" s="1"/>
  <c r="X82"/>
  <c r="V134"/>
  <c r="V133" s="1"/>
  <c r="U136"/>
  <c r="U135" s="1"/>
  <c r="V82"/>
  <c r="W366"/>
  <c r="W361" s="1"/>
  <c r="W360" s="1"/>
  <c r="W359" s="1"/>
  <c r="V422"/>
  <c r="V459"/>
  <c r="X565"/>
  <c r="U565"/>
  <c r="U584"/>
  <c r="X1205"/>
  <c r="X1204" s="1"/>
  <c r="X1203" s="1"/>
  <c r="X1502"/>
  <c r="V180"/>
  <c r="V179" s="1"/>
  <c r="V178" s="1"/>
  <c r="V177" s="1"/>
  <c r="U231"/>
  <c r="U230" s="1"/>
  <c r="V366"/>
  <c r="V361" s="1"/>
  <c r="V360" s="1"/>
  <c r="V359" s="1"/>
  <c r="W407"/>
  <c r="U428"/>
  <c r="U427" s="1"/>
  <c r="U422" s="1"/>
  <c r="W479"/>
  <c r="W478" s="1"/>
  <c r="X584"/>
  <c r="W633"/>
  <c r="W632" s="1"/>
  <c r="U675"/>
  <c r="U660" s="1"/>
  <c r="U659" s="1"/>
  <c r="W747"/>
  <c r="W738" s="1"/>
  <c r="W737" s="1"/>
  <c r="V993"/>
  <c r="V992" s="1"/>
  <c r="V991" s="1"/>
  <c r="V1143"/>
  <c r="W1502"/>
  <c r="U1614"/>
  <c r="U1609" s="1"/>
  <c r="U1608" s="1"/>
  <c r="U1585" s="1"/>
  <c r="W166"/>
  <c r="W165" s="1"/>
  <c r="W565"/>
  <c r="W584"/>
  <c r="V747"/>
  <c r="V738" s="1"/>
  <c r="V737" s="1"/>
  <c r="V882"/>
  <c r="V881" s="1"/>
  <c r="W1057"/>
  <c r="W1052" s="1"/>
  <c r="X1633"/>
  <c r="X1631" s="1"/>
  <c r="V166"/>
  <c r="V165" s="1"/>
  <c r="U166"/>
  <c r="U165" s="1"/>
  <c r="W422"/>
  <c r="V565"/>
  <c r="U808"/>
  <c r="U807" s="1"/>
  <c r="U798" s="1"/>
  <c r="U797" s="1"/>
  <c r="U831"/>
  <c r="U830" s="1"/>
  <c r="U859"/>
  <c r="U854" s="1"/>
  <c r="U853" s="1"/>
  <c r="V1057"/>
  <c r="V1052" s="1"/>
  <c r="V1051" s="1"/>
  <c r="X1065"/>
  <c r="X1064" s="1"/>
  <c r="V1111"/>
  <c r="V1110" s="1"/>
  <c r="U1205"/>
  <c r="U1204" s="1"/>
  <c r="U1203" s="1"/>
  <c r="W1305"/>
  <c r="V1367"/>
  <c r="V1366" s="1"/>
  <c r="V1365" s="1"/>
  <c r="U882"/>
  <c r="U881" s="1"/>
  <c r="X675"/>
  <c r="X660" s="1"/>
  <c r="X659" s="1"/>
  <c r="X154"/>
  <c r="X153" s="1"/>
  <c r="X152" s="1"/>
  <c r="X151" s="1"/>
  <c r="U154"/>
  <c r="U153" s="1"/>
  <c r="U152" s="1"/>
  <c r="U151" s="1"/>
  <c r="U73"/>
  <c r="U72" s="1"/>
  <c r="U446"/>
  <c r="U445"/>
  <c r="X445"/>
  <c r="X446"/>
  <c r="U82"/>
  <c r="U114"/>
  <c r="X459"/>
  <c r="V479"/>
  <c r="V478" s="1"/>
  <c r="X135"/>
  <c r="X134"/>
  <c r="X133" s="1"/>
  <c r="W446"/>
  <c r="W445"/>
  <c r="V279"/>
  <c r="X366"/>
  <c r="X361" s="1"/>
  <c r="X360" s="1"/>
  <c r="X359" s="1"/>
  <c r="U459"/>
  <c r="U312"/>
  <c r="Y312"/>
  <c r="X312"/>
  <c r="X428"/>
  <c r="X427" s="1"/>
  <c r="X422" s="1"/>
  <c r="U708"/>
  <c r="U695" s="1"/>
  <c r="U694" s="1"/>
  <c r="W708"/>
  <c r="W695" s="1"/>
  <c r="W694" s="1"/>
  <c r="X747"/>
  <c r="X738" s="1"/>
  <c r="X737" s="1"/>
  <c r="U776"/>
  <c r="U775" s="1"/>
  <c r="X961"/>
  <c r="X960" s="1"/>
  <c r="X959" s="1"/>
  <c r="V584"/>
  <c r="U633"/>
  <c r="U632" s="1"/>
  <c r="W660"/>
  <c r="W659" s="1"/>
  <c r="V708"/>
  <c r="V695" s="1"/>
  <c r="V694" s="1"/>
  <c r="U747"/>
  <c r="U738" s="1"/>
  <c r="U737" s="1"/>
  <c r="W776"/>
  <c r="W775" s="1"/>
  <c r="X776"/>
  <c r="X775" s="1"/>
  <c r="V961"/>
  <c r="V960" s="1"/>
  <c r="V959" s="1"/>
  <c r="X993"/>
  <c r="X992" s="1"/>
  <c r="X991" s="1"/>
  <c r="V445"/>
  <c r="X708"/>
  <c r="X695" s="1"/>
  <c r="X694" s="1"/>
  <c r="V831"/>
  <c r="V830" s="1"/>
  <c r="U902"/>
  <c r="X1111"/>
  <c r="X1110" s="1"/>
  <c r="U1143"/>
  <c r="W1143"/>
  <c r="V1165"/>
  <c r="X1221"/>
  <c r="U1260"/>
  <c r="U1245" s="1"/>
  <c r="W1260"/>
  <c r="W1245" s="1"/>
  <c r="U993"/>
  <c r="U992" s="1"/>
  <c r="U991" s="1"/>
  <c r="W1111"/>
  <c r="W1110" s="1"/>
  <c r="U1165"/>
  <c r="W1187"/>
  <c r="X1143"/>
  <c r="W1165"/>
  <c r="X1165"/>
  <c r="X1085"/>
  <c r="X1084" s="1"/>
  <c r="X1082" s="1"/>
  <c r="W1314"/>
  <c r="U1367"/>
  <c r="U1366" s="1"/>
  <c r="U1365" s="1"/>
  <c r="X1367"/>
  <c r="X1366" s="1"/>
  <c r="X1365" s="1"/>
  <c r="X1465"/>
  <c r="X1460" s="1"/>
  <c r="X1459" s="1"/>
  <c r="V1614"/>
  <c r="V1609" s="1"/>
  <c r="V1608" s="1"/>
  <c r="V1585" s="1"/>
  <c r="X1614"/>
  <c r="X1609" s="1"/>
  <c r="X1608" s="1"/>
  <c r="X1585" s="1"/>
  <c r="W1609"/>
  <c r="W1608" s="1"/>
  <c r="W1585" s="1"/>
  <c r="W1367"/>
  <c r="W1366" s="1"/>
  <c r="W1365" s="1"/>
  <c r="V1633"/>
  <c r="V1631" s="1"/>
  <c r="U1465"/>
  <c r="U1460" s="1"/>
  <c r="U1459" s="1"/>
  <c r="U1517"/>
  <c r="W1517"/>
  <c r="U1633"/>
  <c r="U1631" s="1"/>
  <c r="W1633"/>
  <c r="W1631" s="1"/>
  <c r="N886"/>
  <c r="T886" s="1"/>
  <c r="M886"/>
  <c r="S886" s="1"/>
  <c r="R885"/>
  <c r="R884" s="1"/>
  <c r="R883" s="1"/>
  <c r="Q885"/>
  <c r="Q884" s="1"/>
  <c r="Q883" s="1"/>
  <c r="P885"/>
  <c r="P884" s="1"/>
  <c r="P883" s="1"/>
  <c r="O885"/>
  <c r="O884" s="1"/>
  <c r="O883" s="1"/>
  <c r="L885"/>
  <c r="L884" s="1"/>
  <c r="L883" s="1"/>
  <c r="K885"/>
  <c r="K884" s="1"/>
  <c r="K883" s="1"/>
  <c r="J885"/>
  <c r="J884" s="1"/>
  <c r="J883" s="1"/>
  <c r="I885"/>
  <c r="I884" s="1"/>
  <c r="I883" s="1"/>
  <c r="H885"/>
  <c r="H884" s="1"/>
  <c r="H883" s="1"/>
  <c r="G885"/>
  <c r="G884" s="1"/>
  <c r="G883" s="1"/>
  <c r="T889"/>
  <c r="S889"/>
  <c r="R888"/>
  <c r="R887" s="1"/>
  <c r="Q888"/>
  <c r="Q887" s="1"/>
  <c r="P888"/>
  <c r="P887" s="1"/>
  <c r="O888"/>
  <c r="O887" s="1"/>
  <c r="T1108"/>
  <c r="S1108"/>
  <c r="P1107"/>
  <c r="P1106" s="1"/>
  <c r="P1105" s="1"/>
  <c r="P1104" s="1"/>
  <c r="P1103" s="1"/>
  <c r="Q1107"/>
  <c r="Q1106" s="1"/>
  <c r="Q1105" s="1"/>
  <c r="Q1104" s="1"/>
  <c r="Q1103" s="1"/>
  <c r="R1107"/>
  <c r="R1106" s="1"/>
  <c r="R1105" s="1"/>
  <c r="R1104" s="1"/>
  <c r="R1103" s="1"/>
  <c r="O1107"/>
  <c r="O1106" s="1"/>
  <c r="O1105" s="1"/>
  <c r="O1104" s="1"/>
  <c r="O1103" s="1"/>
  <c r="U134" l="1"/>
  <c r="U133" s="1"/>
  <c r="W1051"/>
  <c r="AW111"/>
  <c r="BA112"/>
  <c r="AX334"/>
  <c r="AX111"/>
  <c r="BB112"/>
  <c r="AW334"/>
  <c r="BA335"/>
  <c r="W1300"/>
  <c r="W1299" s="1"/>
  <c r="W1297" s="1"/>
  <c r="W457"/>
  <c r="AK818"/>
  <c r="AK817" s="1"/>
  <c r="AQ819"/>
  <c r="AX331"/>
  <c r="AR330"/>
  <c r="AR329" s="1"/>
  <c r="AX825"/>
  <c r="AR824"/>
  <c r="AR823" s="1"/>
  <c r="AQ824"/>
  <c r="AQ823" s="1"/>
  <c r="AW825"/>
  <c r="AW828"/>
  <c r="AQ827"/>
  <c r="AQ826" s="1"/>
  <c r="AL821"/>
  <c r="AL820" s="1"/>
  <c r="AR822"/>
  <c r="AK821"/>
  <c r="AK820" s="1"/>
  <c r="AQ822"/>
  <c r="AX819"/>
  <c r="AR818"/>
  <c r="AR817" s="1"/>
  <c r="AW331"/>
  <c r="AQ330"/>
  <c r="AQ329" s="1"/>
  <c r="AR827"/>
  <c r="AR826" s="1"/>
  <c r="AX828"/>
  <c r="V393"/>
  <c r="V387" s="1"/>
  <c r="V349" s="1"/>
  <c r="V1300"/>
  <c r="V1299" s="1"/>
  <c r="V1297" s="1"/>
  <c r="U1300"/>
  <c r="U1299" s="1"/>
  <c r="U1187"/>
  <c r="U1091" s="1"/>
  <c r="U1001"/>
  <c r="AF199"/>
  <c r="AF198" s="1"/>
  <c r="AF197" s="1"/>
  <c r="AF196" s="1"/>
  <c r="AF195" s="1"/>
  <c r="AL200"/>
  <c r="W1493"/>
  <c r="W1482" s="1"/>
  <c r="W1457" s="1"/>
  <c r="X393"/>
  <c r="X387" s="1"/>
  <c r="U175"/>
  <c r="X1300"/>
  <c r="X1299" s="1"/>
  <c r="X1297" s="1"/>
  <c r="AE199"/>
  <c r="AE198" s="1"/>
  <c r="AE197" s="1"/>
  <c r="AE196" s="1"/>
  <c r="AE195" s="1"/>
  <c r="AK200"/>
  <c r="V957"/>
  <c r="U1297"/>
  <c r="X1187"/>
  <c r="X1091" s="1"/>
  <c r="X7"/>
  <c r="W7"/>
  <c r="W175"/>
  <c r="X457"/>
  <c r="U457"/>
  <c r="V1493"/>
  <c r="V1482" s="1"/>
  <c r="V844"/>
  <c r="W131"/>
  <c r="U957"/>
  <c r="V457"/>
  <c r="V131"/>
  <c r="V175"/>
  <c r="W399"/>
  <c r="W393" s="1"/>
  <c r="W387" s="1"/>
  <c r="W349" s="1"/>
  <c r="U564"/>
  <c r="U563" s="1"/>
  <c r="U514" s="1"/>
  <c r="W61"/>
  <c r="W957"/>
  <c r="X349"/>
  <c r="X844"/>
  <c r="U1493"/>
  <c r="U1482" s="1"/>
  <c r="U1457" s="1"/>
  <c r="X1493"/>
  <c r="X1482" s="1"/>
  <c r="X1457" s="1"/>
  <c r="U393"/>
  <c r="U387" s="1"/>
  <c r="U349" s="1"/>
  <c r="V564"/>
  <c r="V563" s="1"/>
  <c r="V514" s="1"/>
  <c r="W564"/>
  <c r="W563" s="1"/>
  <c r="W514" s="1"/>
  <c r="V7"/>
  <c r="U7"/>
  <c r="W1091"/>
  <c r="X564"/>
  <c r="X563" s="1"/>
  <c r="X514" s="1"/>
  <c r="X71"/>
  <c r="X70" s="1"/>
  <c r="X61" s="1"/>
  <c r="U71"/>
  <c r="U70" s="1"/>
  <c r="U61" s="1"/>
  <c r="V71"/>
  <c r="V70" s="1"/>
  <c r="V61" s="1"/>
  <c r="T1107"/>
  <c r="T1106" s="1"/>
  <c r="T1105" s="1"/>
  <c r="T1104" s="1"/>
  <c r="T1103" s="1"/>
  <c r="Z1108"/>
  <c r="V1091"/>
  <c r="V1001"/>
  <c r="W844"/>
  <c r="S1107"/>
  <c r="S1106" s="1"/>
  <c r="S1105" s="1"/>
  <c r="S1104" s="1"/>
  <c r="S1103" s="1"/>
  <c r="Y1108"/>
  <c r="T888"/>
  <c r="T887" s="1"/>
  <c r="Z889"/>
  <c r="T885"/>
  <c r="T884" s="1"/>
  <c r="T883" s="1"/>
  <c r="Z886"/>
  <c r="W1001"/>
  <c r="S885"/>
  <c r="S884" s="1"/>
  <c r="S883" s="1"/>
  <c r="Y886"/>
  <c r="V657"/>
  <c r="X1051"/>
  <c r="X1001" s="1"/>
  <c r="S888"/>
  <c r="S887" s="1"/>
  <c r="Y889"/>
  <c r="U131"/>
  <c r="X131"/>
  <c r="V1457"/>
  <c r="U657"/>
  <c r="U844"/>
  <c r="X657"/>
  <c r="W657"/>
  <c r="X957"/>
  <c r="M885"/>
  <c r="M884" s="1"/>
  <c r="M883" s="1"/>
  <c r="N885"/>
  <c r="N884" s="1"/>
  <c r="N883" s="1"/>
  <c r="P1023"/>
  <c r="P1022" s="1"/>
  <c r="Q1023"/>
  <c r="Q1022" s="1"/>
  <c r="R1023"/>
  <c r="R1022" s="1"/>
  <c r="P1020"/>
  <c r="P1019" s="1"/>
  <c r="Q1020"/>
  <c r="Q1019" s="1"/>
  <c r="R1020"/>
  <c r="R1019" s="1"/>
  <c r="T1024"/>
  <c r="S1024"/>
  <c r="T1021"/>
  <c r="S1021"/>
  <c r="O1023"/>
  <c r="O1022" s="1"/>
  <c r="O1020"/>
  <c r="O1019" s="1"/>
  <c r="P1014"/>
  <c r="T207"/>
  <c r="S207"/>
  <c r="P206"/>
  <c r="P205" s="1"/>
  <c r="P204" s="1"/>
  <c r="Q206"/>
  <c r="Q205" s="1"/>
  <c r="Q204" s="1"/>
  <c r="R206"/>
  <c r="R205" s="1"/>
  <c r="R204" s="1"/>
  <c r="O206"/>
  <c r="O205" s="1"/>
  <c r="O204" s="1"/>
  <c r="T952"/>
  <c r="S952"/>
  <c r="P951"/>
  <c r="P950" s="1"/>
  <c r="Q951"/>
  <c r="Q950" s="1"/>
  <c r="R951"/>
  <c r="R950" s="1"/>
  <c r="O951"/>
  <c r="O950" s="1"/>
  <c r="AX818" l="1"/>
  <c r="BB819"/>
  <c r="AX330"/>
  <c r="BB331"/>
  <c r="AX110"/>
  <c r="BB111"/>
  <c r="AW110"/>
  <c r="BA111"/>
  <c r="AX827"/>
  <c r="BB828"/>
  <c r="AW824"/>
  <c r="BA825"/>
  <c r="AW330"/>
  <c r="BA331"/>
  <c r="AW827"/>
  <c r="BA828"/>
  <c r="AX824"/>
  <c r="BB825"/>
  <c r="AW333"/>
  <c r="BA334"/>
  <c r="AX333"/>
  <c r="AK199"/>
  <c r="AK198" s="1"/>
  <c r="AK197" s="1"/>
  <c r="AK196" s="1"/>
  <c r="AK195" s="1"/>
  <c r="AQ200"/>
  <c r="AW822"/>
  <c r="AQ821"/>
  <c r="AQ820" s="1"/>
  <c r="AQ818"/>
  <c r="AQ817" s="1"/>
  <c r="AW819"/>
  <c r="AL199"/>
  <c r="AL198" s="1"/>
  <c r="AL197" s="1"/>
  <c r="AL196" s="1"/>
  <c r="AL195" s="1"/>
  <c r="AR200"/>
  <c r="AR821"/>
  <c r="AR820" s="1"/>
  <c r="AX822"/>
  <c r="Y885"/>
  <c r="Y884" s="1"/>
  <c r="Y883" s="1"/>
  <c r="AE886"/>
  <c r="Z885"/>
  <c r="Z884" s="1"/>
  <c r="Z883" s="1"/>
  <c r="AF886"/>
  <c r="Y1107"/>
  <c r="Y1106" s="1"/>
  <c r="Y1105" s="1"/>
  <c r="Y1104" s="1"/>
  <c r="Y1103" s="1"/>
  <c r="AE1108"/>
  <c r="Z888"/>
  <c r="Z887" s="1"/>
  <c r="AF889"/>
  <c r="Z1107"/>
  <c r="Z1106" s="1"/>
  <c r="Z1105" s="1"/>
  <c r="Z1104" s="1"/>
  <c r="Z1103" s="1"/>
  <c r="AF1108"/>
  <c r="Y888"/>
  <c r="Y887" s="1"/>
  <c r="AE889"/>
  <c r="S951"/>
  <c r="S950" s="1"/>
  <c r="Y952"/>
  <c r="T1020"/>
  <c r="T1019" s="1"/>
  <c r="Z1021"/>
  <c r="T206"/>
  <c r="T205" s="1"/>
  <c r="T204" s="1"/>
  <c r="T203" s="1"/>
  <c r="T202" s="1"/>
  <c r="Z207"/>
  <c r="S1020"/>
  <c r="S1019" s="1"/>
  <c r="Y1021"/>
  <c r="T1023"/>
  <c r="T1022" s="1"/>
  <c r="Z1024"/>
  <c r="W1645"/>
  <c r="S206"/>
  <c r="S205" s="1"/>
  <c r="S204" s="1"/>
  <c r="S203" s="1"/>
  <c r="S202" s="1"/>
  <c r="Y207"/>
  <c r="T951"/>
  <c r="T950" s="1"/>
  <c r="Z952"/>
  <c r="S1023"/>
  <c r="S1022" s="1"/>
  <c r="Y1024"/>
  <c r="V1645"/>
  <c r="X1645"/>
  <c r="U1645"/>
  <c r="Q203"/>
  <c r="Q202" s="1"/>
  <c r="O203"/>
  <c r="O202" s="1"/>
  <c r="R203"/>
  <c r="R202" s="1"/>
  <c r="P203"/>
  <c r="P202" s="1"/>
  <c r="T1569"/>
  <c r="S1569"/>
  <c r="P1568"/>
  <c r="P1567" s="1"/>
  <c r="P1562" s="1"/>
  <c r="Q1568"/>
  <c r="Q1567" s="1"/>
  <c r="Q1562" s="1"/>
  <c r="R1568"/>
  <c r="R1567" s="1"/>
  <c r="R1562" s="1"/>
  <c r="O1568"/>
  <c r="O1567" s="1"/>
  <c r="O1562" s="1"/>
  <c r="AW821" l="1"/>
  <c r="BA822"/>
  <c r="AX332"/>
  <c r="AX823"/>
  <c r="BB823" s="1"/>
  <c r="BB824"/>
  <c r="AW329"/>
  <c r="BA329" s="1"/>
  <c r="BA330"/>
  <c r="AX826"/>
  <c r="BB826" s="1"/>
  <c r="BB827"/>
  <c r="AX109"/>
  <c r="BB109" s="1"/>
  <c r="BB110"/>
  <c r="AX817"/>
  <c r="BB817" s="1"/>
  <c r="BB818"/>
  <c r="AW332"/>
  <c r="BA332" s="1"/>
  <c r="BA333"/>
  <c r="AW826"/>
  <c r="BA826" s="1"/>
  <c r="BA827"/>
  <c r="AW823"/>
  <c r="BA823" s="1"/>
  <c r="BA824"/>
  <c r="AW109"/>
  <c r="BA109" s="1"/>
  <c r="BA110"/>
  <c r="AX329"/>
  <c r="BB329" s="1"/>
  <c r="BB330"/>
  <c r="AX821"/>
  <c r="BB822"/>
  <c r="AW818"/>
  <c r="BA819"/>
  <c r="AQ199"/>
  <c r="AQ198" s="1"/>
  <c r="AQ197" s="1"/>
  <c r="AQ196" s="1"/>
  <c r="AQ195" s="1"/>
  <c r="AW200"/>
  <c r="AR199"/>
  <c r="AR198" s="1"/>
  <c r="AR197" s="1"/>
  <c r="AR196" s="1"/>
  <c r="AR195" s="1"/>
  <c r="AX200"/>
  <c r="AX199" s="1"/>
  <c r="AX198" s="1"/>
  <c r="AX197" s="1"/>
  <c r="AX196" s="1"/>
  <c r="AX195" s="1"/>
  <c r="AF1107"/>
  <c r="AF1106" s="1"/>
  <c r="AF1105" s="1"/>
  <c r="AF1104" s="1"/>
  <c r="AF1103" s="1"/>
  <c r="AL1108"/>
  <c r="AE885"/>
  <c r="AE884" s="1"/>
  <c r="AE883" s="1"/>
  <c r="AK886"/>
  <c r="AE1107"/>
  <c r="AE1106" s="1"/>
  <c r="AE1105" s="1"/>
  <c r="AE1104" s="1"/>
  <c r="AE1103" s="1"/>
  <c r="AK1108"/>
  <c r="AE888"/>
  <c r="AE887" s="1"/>
  <c r="AK889"/>
  <c r="AF888"/>
  <c r="AF887" s="1"/>
  <c r="AL889"/>
  <c r="AF885"/>
  <c r="AF884" s="1"/>
  <c r="AF883" s="1"/>
  <c r="AL886"/>
  <c r="Z1023"/>
  <c r="Z1022" s="1"/>
  <c r="AF1024"/>
  <c r="Z206"/>
  <c r="Z205" s="1"/>
  <c r="Z204" s="1"/>
  <c r="Z203" s="1"/>
  <c r="Z202" s="1"/>
  <c r="AF207"/>
  <c r="Y1023"/>
  <c r="Y1022" s="1"/>
  <c r="AE1024"/>
  <c r="Y206"/>
  <c r="Y205" s="1"/>
  <c r="Y204" s="1"/>
  <c r="Y203" s="1"/>
  <c r="Y202" s="1"/>
  <c r="AE207"/>
  <c r="Y951"/>
  <c r="Y950" s="1"/>
  <c r="AE952"/>
  <c r="Z951"/>
  <c r="Z950" s="1"/>
  <c r="AF952"/>
  <c r="Y1020"/>
  <c r="Y1019" s="1"/>
  <c r="AE1021"/>
  <c r="Z1020"/>
  <c r="Z1019" s="1"/>
  <c r="AF1021"/>
  <c r="S1568"/>
  <c r="S1567" s="1"/>
  <c r="S1562" s="1"/>
  <c r="Y1569"/>
  <c r="T1568"/>
  <c r="T1567" s="1"/>
  <c r="T1562" s="1"/>
  <c r="Z1569"/>
  <c r="P107"/>
  <c r="P106" s="1"/>
  <c r="Q107"/>
  <c r="Q106" s="1"/>
  <c r="R107"/>
  <c r="R106" s="1"/>
  <c r="O107"/>
  <c r="O106" s="1"/>
  <c r="T108"/>
  <c r="S108"/>
  <c r="T79"/>
  <c r="S79"/>
  <c r="Y79" s="1"/>
  <c r="P78"/>
  <c r="Q78"/>
  <c r="R78"/>
  <c r="O78"/>
  <c r="T129"/>
  <c r="S129"/>
  <c r="P128"/>
  <c r="P127" s="1"/>
  <c r="P126" s="1"/>
  <c r="P125" s="1"/>
  <c r="Q128"/>
  <c r="Q127" s="1"/>
  <c r="Q126" s="1"/>
  <c r="Q125" s="1"/>
  <c r="R128"/>
  <c r="R127" s="1"/>
  <c r="R126" s="1"/>
  <c r="R125" s="1"/>
  <c r="O128"/>
  <c r="O127" s="1"/>
  <c r="O126" s="1"/>
  <c r="O125" s="1"/>
  <c r="AX820" l="1"/>
  <c r="BB820" s="1"/>
  <c r="BB821"/>
  <c r="AW820"/>
  <c r="BA820" s="1"/>
  <c r="BA821"/>
  <c r="AW199"/>
  <c r="BA200"/>
  <c r="AW817"/>
  <c r="BA817" s="1"/>
  <c r="BA818"/>
  <c r="AL888"/>
  <c r="AL887" s="1"/>
  <c r="AR889"/>
  <c r="AK1107"/>
  <c r="AK1106" s="1"/>
  <c r="AK1105" s="1"/>
  <c r="AK1104" s="1"/>
  <c r="AK1103" s="1"/>
  <c r="AQ1108"/>
  <c r="AL1107"/>
  <c r="AL1106" s="1"/>
  <c r="AL1105" s="1"/>
  <c r="AL1104" s="1"/>
  <c r="AL1103" s="1"/>
  <c r="AR1108"/>
  <c r="AL885"/>
  <c r="AL884" s="1"/>
  <c r="AL883" s="1"/>
  <c r="AR886"/>
  <c r="AK888"/>
  <c r="AK887" s="1"/>
  <c r="AQ889"/>
  <c r="AK885"/>
  <c r="AK884" s="1"/>
  <c r="AK883" s="1"/>
  <c r="AQ886"/>
  <c r="AE1020"/>
  <c r="AE1019" s="1"/>
  <c r="AK1021"/>
  <c r="AE951"/>
  <c r="AE950" s="1"/>
  <c r="AK952"/>
  <c r="AE1023"/>
  <c r="AE1022" s="1"/>
  <c r="AK1024"/>
  <c r="AF1023"/>
  <c r="AF1022" s="1"/>
  <c r="AL1024"/>
  <c r="AF1020"/>
  <c r="AF1019" s="1"/>
  <c r="AL1021"/>
  <c r="AF951"/>
  <c r="AF950" s="1"/>
  <c r="AL952"/>
  <c r="AE206"/>
  <c r="AE205" s="1"/>
  <c r="AE204" s="1"/>
  <c r="AE203" s="1"/>
  <c r="AE202" s="1"/>
  <c r="AK207"/>
  <c r="AF206"/>
  <c r="AF205" s="1"/>
  <c r="AF204" s="1"/>
  <c r="AF203" s="1"/>
  <c r="AF202" s="1"/>
  <c r="AL207"/>
  <c r="Z1568"/>
  <c r="Z1567" s="1"/>
  <c r="Z1562" s="1"/>
  <c r="AF1569"/>
  <c r="S78"/>
  <c r="Y78"/>
  <c r="AE79"/>
  <c r="Y1568"/>
  <c r="Y1567" s="1"/>
  <c r="Y1562" s="1"/>
  <c r="AE1569"/>
  <c r="T107"/>
  <c r="T106" s="1"/>
  <c r="Z108"/>
  <c r="T128"/>
  <c r="T127" s="1"/>
  <c r="T126" s="1"/>
  <c r="T125" s="1"/>
  <c r="Z129"/>
  <c r="S107"/>
  <c r="S106" s="1"/>
  <c r="Y108"/>
  <c r="S128"/>
  <c r="S127" s="1"/>
  <c r="S126" s="1"/>
  <c r="S125" s="1"/>
  <c r="Y129"/>
  <c r="T78"/>
  <c r="Z79"/>
  <c r="T1326"/>
  <c r="S1326"/>
  <c r="Y1326" s="1"/>
  <c r="P1325"/>
  <c r="P1324" s="1"/>
  <c r="Q1325"/>
  <c r="Q1324" s="1"/>
  <c r="R1325"/>
  <c r="R1324" s="1"/>
  <c r="S1325"/>
  <c r="S1324" s="1"/>
  <c r="O1325"/>
  <c r="O1324" s="1"/>
  <c r="T683"/>
  <c r="Z683" s="1"/>
  <c r="AF683" s="1"/>
  <c r="AL683" s="1"/>
  <c r="AR683" s="1"/>
  <c r="AX683" s="1"/>
  <c r="BB683" s="1"/>
  <c r="S683"/>
  <c r="Y683" s="1"/>
  <c r="AE683" s="1"/>
  <c r="AK683" s="1"/>
  <c r="AQ683" s="1"/>
  <c r="AW683" s="1"/>
  <c r="BA683" s="1"/>
  <c r="T682"/>
  <c r="Z682" s="1"/>
  <c r="AF682" s="1"/>
  <c r="AL682" s="1"/>
  <c r="AR682" s="1"/>
  <c r="S682"/>
  <c r="Y682" s="1"/>
  <c r="T679"/>
  <c r="Z679" s="1"/>
  <c r="AF679" s="1"/>
  <c r="AL679" s="1"/>
  <c r="AR679" s="1"/>
  <c r="AX679" s="1"/>
  <c r="BB679" s="1"/>
  <c r="S679"/>
  <c r="Y679" s="1"/>
  <c r="AE679" s="1"/>
  <c r="AK679" s="1"/>
  <c r="AQ679" s="1"/>
  <c r="AW679" s="1"/>
  <c r="BA679" s="1"/>
  <c r="T678"/>
  <c r="Z678" s="1"/>
  <c r="AF678" s="1"/>
  <c r="AL678" s="1"/>
  <c r="AR678" s="1"/>
  <c r="S678"/>
  <c r="Y678" s="1"/>
  <c r="P681"/>
  <c r="P680" s="1"/>
  <c r="Q681"/>
  <c r="Q680" s="1"/>
  <c r="R681"/>
  <c r="R680" s="1"/>
  <c r="O681"/>
  <c r="O680" s="1"/>
  <c r="P677"/>
  <c r="P676" s="1"/>
  <c r="Q677"/>
  <c r="Q676" s="1"/>
  <c r="R677"/>
  <c r="R676" s="1"/>
  <c r="R675" s="1"/>
  <c r="O677"/>
  <c r="O676" s="1"/>
  <c r="T753"/>
  <c r="S753"/>
  <c r="T750"/>
  <c r="S750"/>
  <c r="P752"/>
  <c r="P751" s="1"/>
  <c r="Q752"/>
  <c r="Q751" s="1"/>
  <c r="R752"/>
  <c r="R751" s="1"/>
  <c r="O752"/>
  <c r="O751" s="1"/>
  <c r="P749"/>
  <c r="P748" s="1"/>
  <c r="Q749"/>
  <c r="Q748" s="1"/>
  <c r="R749"/>
  <c r="R748" s="1"/>
  <c r="O749"/>
  <c r="O748" s="1"/>
  <c r="T714"/>
  <c r="Z714" s="1"/>
  <c r="AF714" s="1"/>
  <c r="AL714" s="1"/>
  <c r="AR714" s="1"/>
  <c r="S714"/>
  <c r="Y714" s="1"/>
  <c r="AE714" s="1"/>
  <c r="AK714" s="1"/>
  <c r="AQ714" s="1"/>
  <c r="P720"/>
  <c r="P719" s="1"/>
  <c r="Q720"/>
  <c r="Q719" s="1"/>
  <c r="R720"/>
  <c r="R719" s="1"/>
  <c r="O720"/>
  <c r="O719" s="1"/>
  <c r="P717"/>
  <c r="P716" s="1"/>
  <c r="Q717"/>
  <c r="Q716" s="1"/>
  <c r="R717"/>
  <c r="R716" s="1"/>
  <c r="O717"/>
  <c r="O716" s="1"/>
  <c r="P710"/>
  <c r="P709" s="1"/>
  <c r="Q710"/>
  <c r="Q709" s="1"/>
  <c r="R710"/>
  <c r="R709" s="1"/>
  <c r="O710"/>
  <c r="O709" s="1"/>
  <c r="P713"/>
  <c r="P712" s="1"/>
  <c r="Q713"/>
  <c r="Q712" s="1"/>
  <c r="R713"/>
  <c r="R712" s="1"/>
  <c r="O713"/>
  <c r="O712" s="1"/>
  <c r="T724"/>
  <c r="Z724" s="1"/>
  <c r="S724"/>
  <c r="Y724" s="1"/>
  <c r="T721"/>
  <c r="S721"/>
  <c r="T718"/>
  <c r="S718"/>
  <c r="T715"/>
  <c r="Z715" s="1"/>
  <c r="AF715" s="1"/>
  <c r="AL715" s="1"/>
  <c r="AR715" s="1"/>
  <c r="AX715" s="1"/>
  <c r="BB715" s="1"/>
  <c r="S715"/>
  <c r="Y715" s="1"/>
  <c r="AE715" s="1"/>
  <c r="AK715" s="1"/>
  <c r="AQ715" s="1"/>
  <c r="AW715" s="1"/>
  <c r="BA715" s="1"/>
  <c r="T711"/>
  <c r="S711"/>
  <c r="T648"/>
  <c r="S648"/>
  <c r="P647"/>
  <c r="P646" s="1"/>
  <c r="P645" s="1"/>
  <c r="P644" s="1"/>
  <c r="Q647"/>
  <c r="Q646" s="1"/>
  <c r="Q645" s="1"/>
  <c r="Q644" s="1"/>
  <c r="R647"/>
  <c r="R646" s="1"/>
  <c r="R645" s="1"/>
  <c r="R644" s="1"/>
  <c r="O647"/>
  <c r="O646" s="1"/>
  <c r="O645" s="1"/>
  <c r="O644" s="1"/>
  <c r="R1642"/>
  <c r="R1641" s="1"/>
  <c r="R1640" s="1"/>
  <c r="R1639" s="1"/>
  <c r="Q1642"/>
  <c r="Q1641" s="1"/>
  <c r="Q1640" s="1"/>
  <c r="Q1639" s="1"/>
  <c r="P1642"/>
  <c r="P1641" s="1"/>
  <c r="P1640" s="1"/>
  <c r="P1639" s="1"/>
  <c r="O1642"/>
  <c r="O1641" s="1"/>
  <c r="O1640" s="1"/>
  <c r="O1639" s="1"/>
  <c r="R1637"/>
  <c r="Q1637"/>
  <c r="Q1636" s="1"/>
  <c r="Q1635" s="1"/>
  <c r="Q1634" s="1"/>
  <c r="P1637"/>
  <c r="P1636" s="1"/>
  <c r="P1635" s="1"/>
  <c r="P1634" s="1"/>
  <c r="O1637"/>
  <c r="O1636" s="1"/>
  <c r="O1635" s="1"/>
  <c r="O1634" s="1"/>
  <c r="R1636"/>
  <c r="R1635" s="1"/>
  <c r="R1634" s="1"/>
  <c r="R1628"/>
  <c r="R1627" s="1"/>
  <c r="Q1628"/>
  <c r="Q1627" s="1"/>
  <c r="P1628"/>
  <c r="P1627" s="1"/>
  <c r="O1628"/>
  <c r="O1627" s="1"/>
  <c r="R1625"/>
  <c r="Q1625"/>
  <c r="Q1624" s="1"/>
  <c r="P1625"/>
  <c r="P1624" s="1"/>
  <c r="O1625"/>
  <c r="O1624" s="1"/>
  <c r="R1624"/>
  <c r="R1622"/>
  <c r="R1621" s="1"/>
  <c r="Q1622"/>
  <c r="Q1621" s="1"/>
  <c r="P1622"/>
  <c r="P1621" s="1"/>
  <c r="O1622"/>
  <c r="O1621" s="1"/>
  <c r="R1619"/>
  <c r="Q1619"/>
  <c r="Q1618" s="1"/>
  <c r="P1619"/>
  <c r="P1618" s="1"/>
  <c r="O1619"/>
  <c r="O1618" s="1"/>
  <c r="R1618"/>
  <c r="R1616"/>
  <c r="R1615" s="1"/>
  <c r="Q1616"/>
  <c r="Q1615" s="1"/>
  <c r="P1616"/>
  <c r="P1615" s="1"/>
  <c r="O1616"/>
  <c r="O1615" s="1"/>
  <c r="R1612"/>
  <c r="R1611" s="1"/>
  <c r="R1610" s="1"/>
  <c r="Q1612"/>
  <c r="Q1611" s="1"/>
  <c r="Q1610" s="1"/>
  <c r="P1612"/>
  <c r="P1611" s="1"/>
  <c r="P1610" s="1"/>
  <c r="O1612"/>
  <c r="O1611" s="1"/>
  <c r="O1610" s="1"/>
  <c r="R1595"/>
  <c r="Q1595"/>
  <c r="P1595"/>
  <c r="O1595"/>
  <c r="R1593"/>
  <c r="Q1593"/>
  <c r="P1593"/>
  <c r="O1593"/>
  <c r="R1591"/>
  <c r="Q1591"/>
  <c r="P1591"/>
  <c r="P1590" s="1"/>
  <c r="P1589" s="1"/>
  <c r="P1588" s="1"/>
  <c r="P1587" s="1"/>
  <c r="O1591"/>
  <c r="R1582"/>
  <c r="Q1582"/>
  <c r="Q1581" s="1"/>
  <c r="Q1580" s="1"/>
  <c r="Q1579" s="1"/>
  <c r="Q1578" s="1"/>
  <c r="P1582"/>
  <c r="P1581" s="1"/>
  <c r="P1580" s="1"/>
  <c r="P1579" s="1"/>
  <c r="P1578" s="1"/>
  <c r="O1582"/>
  <c r="O1581" s="1"/>
  <c r="O1580" s="1"/>
  <c r="O1579" s="1"/>
  <c r="O1578" s="1"/>
  <c r="R1581"/>
  <c r="R1580" s="1"/>
  <c r="R1579" s="1"/>
  <c r="R1578" s="1"/>
  <c r="R1575"/>
  <c r="Q1575"/>
  <c r="Q1574" s="1"/>
  <c r="Q1573" s="1"/>
  <c r="Q1572" s="1"/>
  <c r="Q1571" s="1"/>
  <c r="P1575"/>
  <c r="P1574" s="1"/>
  <c r="P1573" s="1"/>
  <c r="P1572" s="1"/>
  <c r="P1571" s="1"/>
  <c r="O1575"/>
  <c r="O1574" s="1"/>
  <c r="O1573" s="1"/>
  <c r="O1572" s="1"/>
  <c r="O1571" s="1"/>
  <c r="R1574"/>
  <c r="R1573" s="1"/>
  <c r="R1572" s="1"/>
  <c r="R1571" s="1"/>
  <c r="R1556"/>
  <c r="Q1556"/>
  <c r="Q1555" s="1"/>
  <c r="Q1554" s="1"/>
  <c r="Q1553" s="1"/>
  <c r="P1556"/>
  <c r="P1555" s="1"/>
  <c r="P1554" s="1"/>
  <c r="P1553" s="1"/>
  <c r="O1556"/>
  <c r="O1555" s="1"/>
  <c r="O1554" s="1"/>
  <c r="O1553" s="1"/>
  <c r="R1555"/>
  <c r="R1554" s="1"/>
  <c r="R1553" s="1"/>
  <c r="R1551"/>
  <c r="Q1551"/>
  <c r="P1551"/>
  <c r="O1551"/>
  <c r="R1549"/>
  <c r="R1548" s="1"/>
  <c r="Q1549"/>
  <c r="Q1548" s="1"/>
  <c r="P1549"/>
  <c r="P1548" s="1"/>
  <c r="O1549"/>
  <c r="R1546"/>
  <c r="Q1546"/>
  <c r="P1546"/>
  <c r="O1546"/>
  <c r="R1544"/>
  <c r="Q1544"/>
  <c r="P1544"/>
  <c r="O1544"/>
  <c r="R1542"/>
  <c r="Q1542"/>
  <c r="Q1541" s="1"/>
  <c r="P1542"/>
  <c r="P1541" s="1"/>
  <c r="O1542"/>
  <c r="O1541" s="1"/>
  <c r="R1539"/>
  <c r="Q1539"/>
  <c r="P1539"/>
  <c r="O1539"/>
  <c r="R1537"/>
  <c r="Q1537"/>
  <c r="P1537"/>
  <c r="O1537"/>
  <c r="R1535"/>
  <c r="Q1535"/>
  <c r="Q1534" s="1"/>
  <c r="P1535"/>
  <c r="P1534" s="1"/>
  <c r="O1535"/>
  <c r="O1534" s="1"/>
  <c r="R1532"/>
  <c r="Q1532"/>
  <c r="Q1531" s="1"/>
  <c r="P1532"/>
  <c r="P1531" s="1"/>
  <c r="O1532"/>
  <c r="O1531" s="1"/>
  <c r="R1531"/>
  <c r="R1529"/>
  <c r="Q1529"/>
  <c r="P1529"/>
  <c r="O1529"/>
  <c r="R1527"/>
  <c r="Q1527"/>
  <c r="Q1526" s="1"/>
  <c r="P1527"/>
  <c r="P1526" s="1"/>
  <c r="O1527"/>
  <c r="R1524"/>
  <c r="Q1524"/>
  <c r="P1524"/>
  <c r="O1524"/>
  <c r="R1522"/>
  <c r="Q1522"/>
  <c r="Q1521" s="1"/>
  <c r="P1522"/>
  <c r="P1521" s="1"/>
  <c r="O1522"/>
  <c r="O1521" s="1"/>
  <c r="R1519"/>
  <c r="R1518" s="1"/>
  <c r="Q1519"/>
  <c r="Q1518" s="1"/>
  <c r="P1519"/>
  <c r="P1518" s="1"/>
  <c r="O1519"/>
  <c r="O1518" s="1"/>
  <c r="R1515"/>
  <c r="Q1515"/>
  <c r="P1515"/>
  <c r="O1515"/>
  <c r="R1513"/>
  <c r="Q1513"/>
  <c r="P1513"/>
  <c r="O1513"/>
  <c r="R1511"/>
  <c r="Q1511"/>
  <c r="Q1510" s="1"/>
  <c r="P1511"/>
  <c r="P1510" s="1"/>
  <c r="O1511"/>
  <c r="R1508"/>
  <c r="Q1508"/>
  <c r="P1508"/>
  <c r="O1508"/>
  <c r="R1506"/>
  <c r="Q1506"/>
  <c r="P1506"/>
  <c r="O1506"/>
  <c r="R1504"/>
  <c r="Q1504"/>
  <c r="P1504"/>
  <c r="P1503" s="1"/>
  <c r="O1504"/>
  <c r="O1503" s="1"/>
  <c r="R1500"/>
  <c r="Q1500"/>
  <c r="P1500"/>
  <c r="O1500"/>
  <c r="R1498"/>
  <c r="Q1498"/>
  <c r="P1498"/>
  <c r="O1498"/>
  <c r="R1496"/>
  <c r="Q1496"/>
  <c r="P1496"/>
  <c r="O1496"/>
  <c r="O1495" s="1"/>
  <c r="O1494" s="1"/>
  <c r="R1495"/>
  <c r="R1494" s="1"/>
  <c r="R1491"/>
  <c r="R1490" s="1"/>
  <c r="R1489" s="1"/>
  <c r="R1488" s="1"/>
  <c r="Q1491"/>
  <c r="Q1490" s="1"/>
  <c r="Q1489" s="1"/>
  <c r="Q1488" s="1"/>
  <c r="P1491"/>
  <c r="P1490" s="1"/>
  <c r="P1489" s="1"/>
  <c r="P1488" s="1"/>
  <c r="O1491"/>
  <c r="O1490" s="1"/>
  <c r="O1489" s="1"/>
  <c r="O1488" s="1"/>
  <c r="R1486"/>
  <c r="Q1486"/>
  <c r="Q1485" s="1"/>
  <c r="Q1484" s="1"/>
  <c r="Q1483" s="1"/>
  <c r="P1486"/>
  <c r="P1485" s="1"/>
  <c r="P1484" s="1"/>
  <c r="P1483" s="1"/>
  <c r="O1486"/>
  <c r="O1485" s="1"/>
  <c r="O1484" s="1"/>
  <c r="O1483" s="1"/>
  <c r="R1485"/>
  <c r="R1484" s="1"/>
  <c r="R1483" s="1"/>
  <c r="R1479"/>
  <c r="Q1479"/>
  <c r="Q1478" s="1"/>
  <c r="P1479"/>
  <c r="P1478" s="1"/>
  <c r="O1479"/>
  <c r="O1478" s="1"/>
  <c r="R1478"/>
  <c r="R1470"/>
  <c r="R1469" s="1"/>
  <c r="Q1470"/>
  <c r="Q1469" s="1"/>
  <c r="P1470"/>
  <c r="P1469" s="1"/>
  <c r="O1470"/>
  <c r="O1469" s="1"/>
  <c r="R1467"/>
  <c r="R1466" s="1"/>
  <c r="Q1467"/>
  <c r="Q1466" s="1"/>
  <c r="P1467"/>
  <c r="P1466" s="1"/>
  <c r="O1467"/>
  <c r="O1466" s="1"/>
  <c r="R1463"/>
  <c r="Q1463"/>
  <c r="Q1462" s="1"/>
  <c r="Q1461" s="1"/>
  <c r="P1463"/>
  <c r="P1462" s="1"/>
  <c r="P1461" s="1"/>
  <c r="O1463"/>
  <c r="O1462" s="1"/>
  <c r="O1461" s="1"/>
  <c r="R1462"/>
  <c r="R1461" s="1"/>
  <c r="R1454"/>
  <c r="R1453" s="1"/>
  <c r="R1452" s="1"/>
  <c r="R1451" s="1"/>
  <c r="R1450" s="1"/>
  <c r="Q1454"/>
  <c r="Q1453" s="1"/>
  <c r="Q1452" s="1"/>
  <c r="Q1451" s="1"/>
  <c r="Q1450" s="1"/>
  <c r="P1454"/>
  <c r="P1453" s="1"/>
  <c r="P1452" s="1"/>
  <c r="P1451" s="1"/>
  <c r="P1450" s="1"/>
  <c r="O1454"/>
  <c r="O1453" s="1"/>
  <c r="O1452" s="1"/>
  <c r="O1451" s="1"/>
  <c r="O1450" s="1"/>
  <c r="R1447"/>
  <c r="R1446" s="1"/>
  <c r="Q1447"/>
  <c r="Q1446" s="1"/>
  <c r="P1447"/>
  <c r="P1446" s="1"/>
  <c r="O1447"/>
  <c r="O1446" s="1"/>
  <c r="R1444"/>
  <c r="Q1444"/>
  <c r="Q1443" s="1"/>
  <c r="P1444"/>
  <c r="P1443" s="1"/>
  <c r="O1444"/>
  <c r="O1443" s="1"/>
  <c r="R1443"/>
  <c r="R1441"/>
  <c r="R1440" s="1"/>
  <c r="Q1441"/>
  <c r="Q1440" s="1"/>
  <c r="P1441"/>
  <c r="P1440" s="1"/>
  <c r="O1441"/>
  <c r="O1440" s="1"/>
  <c r="R1438"/>
  <c r="Q1438"/>
  <c r="Q1437" s="1"/>
  <c r="P1438"/>
  <c r="P1437" s="1"/>
  <c r="O1438"/>
  <c r="O1437" s="1"/>
  <c r="R1437"/>
  <c r="R1435"/>
  <c r="R1434" s="1"/>
  <c r="Q1435"/>
  <c r="Q1434" s="1"/>
  <c r="P1435"/>
  <c r="P1434" s="1"/>
  <c r="O1435"/>
  <c r="O1434" s="1"/>
  <c r="R1432"/>
  <c r="R1431" s="1"/>
  <c r="Q1432"/>
  <c r="Q1431" s="1"/>
  <c r="P1432"/>
  <c r="P1431" s="1"/>
  <c r="O1432"/>
  <c r="O1431" s="1"/>
  <c r="R1429"/>
  <c r="R1428" s="1"/>
  <c r="Q1429"/>
  <c r="Q1428" s="1"/>
  <c r="P1429"/>
  <c r="P1428" s="1"/>
  <c r="O1429"/>
  <c r="O1428" s="1"/>
  <c r="R1426"/>
  <c r="Q1426"/>
  <c r="Q1425" s="1"/>
  <c r="P1426"/>
  <c r="P1425" s="1"/>
  <c r="O1426"/>
  <c r="O1425" s="1"/>
  <c r="R1425"/>
  <c r="R1423"/>
  <c r="R1422" s="1"/>
  <c r="Q1423"/>
  <c r="Q1422" s="1"/>
  <c r="P1423"/>
  <c r="P1422" s="1"/>
  <c r="O1423"/>
  <c r="O1422" s="1"/>
  <c r="R1420"/>
  <c r="Q1420"/>
  <c r="Q1419" s="1"/>
  <c r="P1420"/>
  <c r="P1419" s="1"/>
  <c r="O1420"/>
  <c r="O1419" s="1"/>
  <c r="R1419"/>
  <c r="R1417"/>
  <c r="R1416" s="1"/>
  <c r="Q1417"/>
  <c r="Q1416" s="1"/>
  <c r="P1417"/>
  <c r="P1416" s="1"/>
  <c r="O1417"/>
  <c r="O1416" s="1"/>
  <c r="R1414"/>
  <c r="Q1414"/>
  <c r="Q1413" s="1"/>
  <c r="P1414"/>
  <c r="P1413" s="1"/>
  <c r="O1414"/>
  <c r="O1413" s="1"/>
  <c r="R1413"/>
  <c r="R1411"/>
  <c r="R1410" s="1"/>
  <c r="Q1411"/>
  <c r="Q1410" s="1"/>
  <c r="P1411"/>
  <c r="P1410" s="1"/>
  <c r="O1411"/>
  <c r="O1410" s="1"/>
  <c r="R1408"/>
  <c r="Q1408"/>
  <c r="Q1407" s="1"/>
  <c r="P1408"/>
  <c r="P1407" s="1"/>
  <c r="O1408"/>
  <c r="O1407" s="1"/>
  <c r="R1407"/>
  <c r="R1405"/>
  <c r="R1404" s="1"/>
  <c r="Q1405"/>
  <c r="Q1404" s="1"/>
  <c r="P1405"/>
  <c r="P1404" s="1"/>
  <c r="O1405"/>
  <c r="O1404" s="1"/>
  <c r="R1402"/>
  <c r="Q1402"/>
  <c r="Q1401" s="1"/>
  <c r="P1402"/>
  <c r="P1401" s="1"/>
  <c r="O1402"/>
  <c r="O1401" s="1"/>
  <c r="R1401"/>
  <c r="R1399"/>
  <c r="R1398" s="1"/>
  <c r="Q1399"/>
  <c r="Q1398" s="1"/>
  <c r="P1399"/>
  <c r="P1398" s="1"/>
  <c r="O1399"/>
  <c r="O1398" s="1"/>
  <c r="R1396"/>
  <c r="Q1396"/>
  <c r="Q1395" s="1"/>
  <c r="P1396"/>
  <c r="P1395" s="1"/>
  <c r="O1396"/>
  <c r="O1395" s="1"/>
  <c r="R1395"/>
  <c r="R1393"/>
  <c r="R1392" s="1"/>
  <c r="Q1393"/>
  <c r="Q1392" s="1"/>
  <c r="P1393"/>
  <c r="P1392" s="1"/>
  <c r="O1393"/>
  <c r="O1392" s="1"/>
  <c r="R1390"/>
  <c r="Q1390"/>
  <c r="Q1389" s="1"/>
  <c r="P1390"/>
  <c r="P1389" s="1"/>
  <c r="O1390"/>
  <c r="O1389" s="1"/>
  <c r="R1389"/>
  <c r="R1387"/>
  <c r="R1386" s="1"/>
  <c r="Q1387"/>
  <c r="Q1386" s="1"/>
  <c r="P1387"/>
  <c r="P1386" s="1"/>
  <c r="O1387"/>
  <c r="O1386" s="1"/>
  <c r="R1384"/>
  <c r="Q1384"/>
  <c r="Q1383" s="1"/>
  <c r="P1384"/>
  <c r="P1383" s="1"/>
  <c r="O1384"/>
  <c r="O1383" s="1"/>
  <c r="R1383"/>
  <c r="R1381"/>
  <c r="R1380" s="1"/>
  <c r="Q1381"/>
  <c r="Q1380" s="1"/>
  <c r="P1381"/>
  <c r="P1380" s="1"/>
  <c r="O1381"/>
  <c r="O1380" s="1"/>
  <c r="R1378"/>
  <c r="Q1378"/>
  <c r="Q1377" s="1"/>
  <c r="P1378"/>
  <c r="P1377" s="1"/>
  <c r="O1378"/>
  <c r="O1377" s="1"/>
  <c r="R1377"/>
  <c r="R1375"/>
  <c r="R1374" s="1"/>
  <c r="Q1375"/>
  <c r="Q1374" s="1"/>
  <c r="P1375"/>
  <c r="P1374" s="1"/>
  <c r="O1375"/>
  <c r="O1374" s="1"/>
  <c r="R1372"/>
  <c r="Q1372"/>
  <c r="Q1371" s="1"/>
  <c r="P1372"/>
  <c r="P1371" s="1"/>
  <c r="O1372"/>
  <c r="O1371" s="1"/>
  <c r="R1371"/>
  <c r="R1369"/>
  <c r="R1368" s="1"/>
  <c r="Q1369"/>
  <c r="Q1368" s="1"/>
  <c r="P1369"/>
  <c r="P1368" s="1"/>
  <c r="O1369"/>
  <c r="O1368" s="1"/>
  <c r="R1362"/>
  <c r="Q1362"/>
  <c r="P1362"/>
  <c r="O1362"/>
  <c r="R1360"/>
  <c r="Q1360"/>
  <c r="Q1359" s="1"/>
  <c r="Q1358" s="1"/>
  <c r="Q1357" s="1"/>
  <c r="Q1356" s="1"/>
  <c r="P1360"/>
  <c r="P1359" s="1"/>
  <c r="P1358" s="1"/>
  <c r="P1357" s="1"/>
  <c r="P1356" s="1"/>
  <c r="O1360"/>
  <c r="R1341"/>
  <c r="R1340" s="1"/>
  <c r="R1339" s="1"/>
  <c r="R1338" s="1"/>
  <c r="R1337" s="1"/>
  <c r="Q1341"/>
  <c r="Q1340" s="1"/>
  <c r="Q1339" s="1"/>
  <c r="Q1338" s="1"/>
  <c r="Q1337" s="1"/>
  <c r="P1341"/>
  <c r="P1340" s="1"/>
  <c r="P1339" s="1"/>
  <c r="P1338" s="1"/>
  <c r="P1337" s="1"/>
  <c r="O1341"/>
  <c r="O1340" s="1"/>
  <c r="O1339" s="1"/>
  <c r="O1338" s="1"/>
  <c r="O1337" s="1"/>
  <c r="R1330"/>
  <c r="R1329" s="1"/>
  <c r="R1328" s="1"/>
  <c r="R1327" s="1"/>
  <c r="Q1330"/>
  <c r="Q1329" s="1"/>
  <c r="Q1328" s="1"/>
  <c r="Q1327" s="1"/>
  <c r="P1330"/>
  <c r="P1329" s="1"/>
  <c r="P1328" s="1"/>
  <c r="P1327" s="1"/>
  <c r="O1330"/>
  <c r="O1329" s="1"/>
  <c r="O1328" s="1"/>
  <c r="O1327" s="1"/>
  <c r="R1322"/>
  <c r="R1321" s="1"/>
  <c r="Q1322"/>
  <c r="Q1321" s="1"/>
  <c r="P1322"/>
  <c r="P1321" s="1"/>
  <c r="O1322"/>
  <c r="O1321" s="1"/>
  <c r="R1319"/>
  <c r="R1318" s="1"/>
  <c r="Q1319"/>
  <c r="Q1318" s="1"/>
  <c r="P1319"/>
  <c r="P1318" s="1"/>
  <c r="O1319"/>
  <c r="O1318" s="1"/>
  <c r="R1316"/>
  <c r="Q1316"/>
  <c r="Q1315" s="1"/>
  <c r="P1316"/>
  <c r="P1315" s="1"/>
  <c r="P1314" s="1"/>
  <c r="O1316"/>
  <c r="O1315" s="1"/>
  <c r="R1315"/>
  <c r="R1312"/>
  <c r="Q1312"/>
  <c r="Q1311" s="1"/>
  <c r="P1312"/>
  <c r="P1311" s="1"/>
  <c r="O1312"/>
  <c r="O1311" s="1"/>
  <c r="R1311"/>
  <c r="R1307"/>
  <c r="R1306" s="1"/>
  <c r="Q1307"/>
  <c r="Q1306" s="1"/>
  <c r="P1307"/>
  <c r="P1306" s="1"/>
  <c r="O1307"/>
  <c r="O1306" s="1"/>
  <c r="R1303"/>
  <c r="R1302" s="1"/>
  <c r="R1301" s="1"/>
  <c r="Q1303"/>
  <c r="Q1302" s="1"/>
  <c r="Q1301" s="1"/>
  <c r="P1303"/>
  <c r="P1302" s="1"/>
  <c r="P1301" s="1"/>
  <c r="O1303"/>
  <c r="O1302" s="1"/>
  <c r="O1301" s="1"/>
  <c r="R1291"/>
  <c r="Q1291"/>
  <c r="Q1290" s="1"/>
  <c r="P1291"/>
  <c r="P1290" s="1"/>
  <c r="P1289" s="1"/>
  <c r="P1288" s="1"/>
  <c r="P1287" s="1"/>
  <c r="O1291"/>
  <c r="O1290" s="1"/>
  <c r="O1289" s="1"/>
  <c r="O1288" s="1"/>
  <c r="O1287" s="1"/>
  <c r="R1290"/>
  <c r="R1289" s="1"/>
  <c r="R1288" s="1"/>
  <c r="R1287" s="1"/>
  <c r="Q1289"/>
  <c r="Q1288" s="1"/>
  <c r="Q1287" s="1"/>
  <c r="R1284"/>
  <c r="Q1284"/>
  <c r="Q1283" s="1"/>
  <c r="Q1282" s="1"/>
  <c r="Q1281" s="1"/>
  <c r="Q1280" s="1"/>
  <c r="P1284"/>
  <c r="P1283" s="1"/>
  <c r="P1282" s="1"/>
  <c r="P1281" s="1"/>
  <c r="P1280" s="1"/>
  <c r="O1284"/>
  <c r="O1283" s="1"/>
  <c r="O1282" s="1"/>
  <c r="O1281" s="1"/>
  <c r="O1280" s="1"/>
  <c r="R1283"/>
  <c r="R1282" s="1"/>
  <c r="R1281" s="1"/>
  <c r="R1280" s="1"/>
  <c r="R1277"/>
  <c r="Q1277"/>
  <c r="Q1276" s="1"/>
  <c r="Q1275" s="1"/>
  <c r="Q1274" s="1"/>
  <c r="P1277"/>
  <c r="P1276" s="1"/>
  <c r="P1275" s="1"/>
  <c r="P1274" s="1"/>
  <c r="O1277"/>
  <c r="O1276" s="1"/>
  <c r="O1275" s="1"/>
  <c r="O1274" s="1"/>
  <c r="R1276"/>
  <c r="R1275" s="1"/>
  <c r="R1274" s="1"/>
  <c r="R1272"/>
  <c r="R1271" s="1"/>
  <c r="R1270" s="1"/>
  <c r="R1269" s="1"/>
  <c r="Q1272"/>
  <c r="Q1271" s="1"/>
  <c r="Q1270" s="1"/>
  <c r="Q1269" s="1"/>
  <c r="P1272"/>
  <c r="P1271" s="1"/>
  <c r="P1270" s="1"/>
  <c r="P1269" s="1"/>
  <c r="O1272"/>
  <c r="O1271" s="1"/>
  <c r="O1270" s="1"/>
  <c r="O1269" s="1"/>
  <c r="R1267"/>
  <c r="Q1267"/>
  <c r="Q1266" s="1"/>
  <c r="Q1265" s="1"/>
  <c r="P1267"/>
  <c r="P1266" s="1"/>
  <c r="P1265" s="1"/>
  <c r="O1267"/>
  <c r="O1266" s="1"/>
  <c r="O1265" s="1"/>
  <c r="R1266"/>
  <c r="R1265" s="1"/>
  <c r="R1263"/>
  <c r="Q1263"/>
  <c r="Q1262" s="1"/>
  <c r="Q1261" s="1"/>
  <c r="P1263"/>
  <c r="P1262" s="1"/>
  <c r="P1261" s="1"/>
  <c r="O1263"/>
  <c r="O1262" s="1"/>
  <c r="O1261" s="1"/>
  <c r="R1262"/>
  <c r="R1261" s="1"/>
  <c r="R1254"/>
  <c r="R1253" s="1"/>
  <c r="R1252" s="1"/>
  <c r="R1251" s="1"/>
  <c r="Q1254"/>
  <c r="Q1253" s="1"/>
  <c r="Q1252" s="1"/>
  <c r="Q1251" s="1"/>
  <c r="P1254"/>
  <c r="P1253" s="1"/>
  <c r="P1252" s="1"/>
  <c r="P1251" s="1"/>
  <c r="O1254"/>
  <c r="O1253" s="1"/>
  <c r="O1252" s="1"/>
  <c r="O1251" s="1"/>
  <c r="T1250"/>
  <c r="T1249" s="1"/>
  <c r="T1248" s="1"/>
  <c r="T1247" s="1"/>
  <c r="T1246" s="1"/>
  <c r="S1250"/>
  <c r="S1249" s="1"/>
  <c r="S1248" s="1"/>
  <c r="S1247" s="1"/>
  <c r="S1246" s="1"/>
  <c r="R1250"/>
  <c r="R1249" s="1"/>
  <c r="R1248" s="1"/>
  <c r="R1247" s="1"/>
  <c r="R1246" s="1"/>
  <c r="Q1250"/>
  <c r="Q1249" s="1"/>
  <c r="Q1248" s="1"/>
  <c r="Q1247" s="1"/>
  <c r="Q1246" s="1"/>
  <c r="P1250"/>
  <c r="P1249" s="1"/>
  <c r="P1248" s="1"/>
  <c r="P1247" s="1"/>
  <c r="P1246" s="1"/>
  <c r="O1250"/>
  <c r="O1249" s="1"/>
  <c r="O1248" s="1"/>
  <c r="O1247" s="1"/>
  <c r="O1246" s="1"/>
  <c r="R1242"/>
  <c r="Q1242"/>
  <c r="Q1241" s="1"/>
  <c r="Q1240" s="1"/>
  <c r="Q1239" s="1"/>
  <c r="P1242"/>
  <c r="P1241" s="1"/>
  <c r="P1240" s="1"/>
  <c r="P1239" s="1"/>
  <c r="O1242"/>
  <c r="O1241" s="1"/>
  <c r="O1240" s="1"/>
  <c r="O1239" s="1"/>
  <c r="R1241"/>
  <c r="R1240" s="1"/>
  <c r="R1239" s="1"/>
  <c r="R1232"/>
  <c r="R1231" s="1"/>
  <c r="Q1232"/>
  <c r="Q1231" s="1"/>
  <c r="P1232"/>
  <c r="P1231" s="1"/>
  <c r="O1232"/>
  <c r="O1231" s="1"/>
  <c r="R1229"/>
  <c r="Q1229"/>
  <c r="P1229"/>
  <c r="O1229"/>
  <c r="R1227"/>
  <c r="Q1227"/>
  <c r="Q1226" s="1"/>
  <c r="P1227"/>
  <c r="O1227"/>
  <c r="O1226" s="1"/>
  <c r="R1226"/>
  <c r="T1224"/>
  <c r="T1223" s="1"/>
  <c r="T1222" s="1"/>
  <c r="S1224"/>
  <c r="S1223" s="1"/>
  <c r="S1222" s="1"/>
  <c r="R1224"/>
  <c r="R1223" s="1"/>
  <c r="R1222" s="1"/>
  <c r="Q1224"/>
  <c r="Q1223" s="1"/>
  <c r="Q1222" s="1"/>
  <c r="P1224"/>
  <c r="P1223" s="1"/>
  <c r="P1222" s="1"/>
  <c r="O1224"/>
  <c r="O1223" s="1"/>
  <c r="O1222" s="1"/>
  <c r="R1208"/>
  <c r="Q1208"/>
  <c r="P1208"/>
  <c r="O1208"/>
  <c r="R1206"/>
  <c r="R1205" s="1"/>
  <c r="R1204" s="1"/>
  <c r="R1203" s="1"/>
  <c r="Q1206"/>
  <c r="Q1205" s="1"/>
  <c r="Q1204" s="1"/>
  <c r="Q1203" s="1"/>
  <c r="P1206"/>
  <c r="P1205" s="1"/>
  <c r="P1204" s="1"/>
  <c r="P1203" s="1"/>
  <c r="O1206"/>
  <c r="O1205" s="1"/>
  <c r="O1204" s="1"/>
  <c r="O1203" s="1"/>
  <c r="R1201"/>
  <c r="Q1201"/>
  <c r="Q1200" s="1"/>
  <c r="Q1199" s="1"/>
  <c r="Q1198" s="1"/>
  <c r="P1201"/>
  <c r="P1200" s="1"/>
  <c r="P1199" s="1"/>
  <c r="P1198" s="1"/>
  <c r="O1201"/>
  <c r="O1200" s="1"/>
  <c r="O1199" s="1"/>
  <c r="O1198" s="1"/>
  <c r="R1200"/>
  <c r="R1199" s="1"/>
  <c r="R1198" s="1"/>
  <c r="R1196"/>
  <c r="R1195" s="1"/>
  <c r="R1194" s="1"/>
  <c r="R1193" s="1"/>
  <c r="Q1196"/>
  <c r="Q1195" s="1"/>
  <c r="Q1194" s="1"/>
  <c r="Q1193" s="1"/>
  <c r="P1196"/>
  <c r="P1195" s="1"/>
  <c r="P1194" s="1"/>
  <c r="P1193" s="1"/>
  <c r="O1196"/>
  <c r="O1195" s="1"/>
  <c r="O1194" s="1"/>
  <c r="O1193" s="1"/>
  <c r="R1191"/>
  <c r="Q1191"/>
  <c r="Q1190" s="1"/>
  <c r="Q1189" s="1"/>
  <c r="Q1188" s="1"/>
  <c r="P1191"/>
  <c r="P1190" s="1"/>
  <c r="P1189" s="1"/>
  <c r="P1188" s="1"/>
  <c r="O1191"/>
  <c r="O1190" s="1"/>
  <c r="O1189" s="1"/>
  <c r="O1188" s="1"/>
  <c r="R1190"/>
  <c r="R1189" s="1"/>
  <c r="R1188" s="1"/>
  <c r="R1184"/>
  <c r="Q1184"/>
  <c r="Q1183" s="1"/>
  <c r="Q1182" s="1"/>
  <c r="Q1181" s="1"/>
  <c r="P1184"/>
  <c r="P1183" s="1"/>
  <c r="P1182" s="1"/>
  <c r="P1181" s="1"/>
  <c r="O1184"/>
  <c r="O1183" s="1"/>
  <c r="O1182" s="1"/>
  <c r="O1181" s="1"/>
  <c r="R1183"/>
  <c r="R1182" s="1"/>
  <c r="R1181" s="1"/>
  <c r="R1179"/>
  <c r="R1178" s="1"/>
  <c r="R1177" s="1"/>
  <c r="R1176" s="1"/>
  <c r="Q1179"/>
  <c r="Q1178" s="1"/>
  <c r="Q1177" s="1"/>
  <c r="Q1176" s="1"/>
  <c r="P1179"/>
  <c r="P1178" s="1"/>
  <c r="P1177" s="1"/>
  <c r="P1176" s="1"/>
  <c r="O1179"/>
  <c r="O1178" s="1"/>
  <c r="O1177" s="1"/>
  <c r="O1176" s="1"/>
  <c r="R1174"/>
  <c r="Q1174"/>
  <c r="Q1173" s="1"/>
  <c r="Q1172" s="1"/>
  <c r="Q1171" s="1"/>
  <c r="P1174"/>
  <c r="P1173" s="1"/>
  <c r="P1172" s="1"/>
  <c r="P1171" s="1"/>
  <c r="O1174"/>
  <c r="O1173" s="1"/>
  <c r="O1172" s="1"/>
  <c r="O1171" s="1"/>
  <c r="R1173"/>
  <c r="R1172" s="1"/>
  <c r="R1171" s="1"/>
  <c r="R1169"/>
  <c r="R1168" s="1"/>
  <c r="R1167" s="1"/>
  <c r="R1166" s="1"/>
  <c r="Q1169"/>
  <c r="Q1168" s="1"/>
  <c r="Q1167" s="1"/>
  <c r="Q1166" s="1"/>
  <c r="P1169"/>
  <c r="P1168" s="1"/>
  <c r="P1167" s="1"/>
  <c r="P1166" s="1"/>
  <c r="O1169"/>
  <c r="O1168" s="1"/>
  <c r="O1167" s="1"/>
  <c r="O1166" s="1"/>
  <c r="R1162"/>
  <c r="R1161" s="1"/>
  <c r="R1160" s="1"/>
  <c r="R1159" s="1"/>
  <c r="Q1162"/>
  <c r="Q1161" s="1"/>
  <c r="Q1160" s="1"/>
  <c r="Q1159" s="1"/>
  <c r="P1162"/>
  <c r="P1161" s="1"/>
  <c r="P1160" s="1"/>
  <c r="P1159" s="1"/>
  <c r="O1162"/>
  <c r="O1161" s="1"/>
  <c r="O1160" s="1"/>
  <c r="O1159" s="1"/>
  <c r="R1157"/>
  <c r="Q1157"/>
  <c r="Q1156" s="1"/>
  <c r="Q1155" s="1"/>
  <c r="Q1154" s="1"/>
  <c r="P1157"/>
  <c r="P1156" s="1"/>
  <c r="P1155" s="1"/>
  <c r="P1154" s="1"/>
  <c r="O1157"/>
  <c r="O1156" s="1"/>
  <c r="O1155" s="1"/>
  <c r="O1154" s="1"/>
  <c r="R1156"/>
  <c r="R1155" s="1"/>
  <c r="R1154" s="1"/>
  <c r="R1152"/>
  <c r="R1151" s="1"/>
  <c r="R1150" s="1"/>
  <c r="R1149" s="1"/>
  <c r="Q1152"/>
  <c r="Q1151" s="1"/>
  <c r="Q1150" s="1"/>
  <c r="Q1149" s="1"/>
  <c r="P1152"/>
  <c r="P1151" s="1"/>
  <c r="P1150" s="1"/>
  <c r="P1149" s="1"/>
  <c r="O1152"/>
  <c r="O1151" s="1"/>
  <c r="O1150" s="1"/>
  <c r="O1149" s="1"/>
  <c r="R1147"/>
  <c r="Q1147"/>
  <c r="Q1146" s="1"/>
  <c r="Q1145" s="1"/>
  <c r="Q1144" s="1"/>
  <c r="P1147"/>
  <c r="P1146" s="1"/>
  <c r="P1145" s="1"/>
  <c r="P1144" s="1"/>
  <c r="O1147"/>
  <c r="O1146" s="1"/>
  <c r="O1145" s="1"/>
  <c r="O1144" s="1"/>
  <c r="R1146"/>
  <c r="R1145" s="1"/>
  <c r="R1144" s="1"/>
  <c r="R1130"/>
  <c r="Q1130"/>
  <c r="Q1129" s="1"/>
  <c r="P1130"/>
  <c r="P1129" s="1"/>
  <c r="O1130"/>
  <c r="O1129" s="1"/>
  <c r="R1129"/>
  <c r="R1127"/>
  <c r="R1126" s="1"/>
  <c r="Q1127"/>
  <c r="Q1126" s="1"/>
  <c r="P1127"/>
  <c r="P1126" s="1"/>
  <c r="O1127"/>
  <c r="O1126" s="1"/>
  <c r="R1124"/>
  <c r="Q1124"/>
  <c r="Q1123" s="1"/>
  <c r="P1124"/>
  <c r="P1123" s="1"/>
  <c r="O1124"/>
  <c r="O1123" s="1"/>
  <c r="R1123"/>
  <c r="R1121"/>
  <c r="R1120" s="1"/>
  <c r="Q1121"/>
  <c r="Q1120" s="1"/>
  <c r="P1121"/>
  <c r="P1120" s="1"/>
  <c r="O1121"/>
  <c r="O1120" s="1"/>
  <c r="R1118"/>
  <c r="Q1118"/>
  <c r="Q1117" s="1"/>
  <c r="Q1116" s="1"/>
  <c r="P1118"/>
  <c r="P1117" s="1"/>
  <c r="P1116" s="1"/>
  <c r="O1118"/>
  <c r="O1117" s="1"/>
  <c r="O1116" s="1"/>
  <c r="R1117"/>
  <c r="R1116" s="1"/>
  <c r="R1114"/>
  <c r="Q1114"/>
  <c r="Q1113" s="1"/>
  <c r="Q1112" s="1"/>
  <c r="P1114"/>
  <c r="P1113" s="1"/>
  <c r="P1112" s="1"/>
  <c r="O1114"/>
  <c r="O1113" s="1"/>
  <c r="O1112" s="1"/>
  <c r="R1113"/>
  <c r="R1112" s="1"/>
  <c r="R1097"/>
  <c r="Q1097"/>
  <c r="Q1096" s="1"/>
  <c r="Q1095" s="1"/>
  <c r="Q1094" s="1"/>
  <c r="Q1093" s="1"/>
  <c r="P1097"/>
  <c r="P1096" s="1"/>
  <c r="P1095" s="1"/>
  <c r="P1094" s="1"/>
  <c r="P1093" s="1"/>
  <c r="O1097"/>
  <c r="O1096" s="1"/>
  <c r="O1095" s="1"/>
  <c r="O1094" s="1"/>
  <c r="O1093" s="1"/>
  <c r="R1096"/>
  <c r="R1095" s="1"/>
  <c r="R1094" s="1"/>
  <c r="R1093" s="1"/>
  <c r="R1088"/>
  <c r="R1087" s="1"/>
  <c r="Q1088"/>
  <c r="Q1085" s="1"/>
  <c r="Q1084" s="1"/>
  <c r="Q1082" s="1"/>
  <c r="P1088"/>
  <c r="P1085" s="1"/>
  <c r="P1084" s="1"/>
  <c r="P1082" s="1"/>
  <c r="O1088"/>
  <c r="O1087" s="1"/>
  <c r="R1079"/>
  <c r="Q1079"/>
  <c r="Q1078" s="1"/>
  <c r="Q1077" s="1"/>
  <c r="Q1076" s="1"/>
  <c r="Q1075" s="1"/>
  <c r="P1079"/>
  <c r="P1078" s="1"/>
  <c r="P1077" s="1"/>
  <c r="P1076" s="1"/>
  <c r="P1075" s="1"/>
  <c r="O1079"/>
  <c r="O1078" s="1"/>
  <c r="O1077" s="1"/>
  <c r="O1076" s="1"/>
  <c r="O1075" s="1"/>
  <c r="R1078"/>
  <c r="R1077" s="1"/>
  <c r="R1076" s="1"/>
  <c r="R1075" s="1"/>
  <c r="R1067"/>
  <c r="R1065" s="1"/>
  <c r="R1064" s="1"/>
  <c r="Q1067"/>
  <c r="Q1066" s="1"/>
  <c r="P1067"/>
  <c r="P1066" s="1"/>
  <c r="O1067"/>
  <c r="O1065" s="1"/>
  <c r="O1064" s="1"/>
  <c r="R1066"/>
  <c r="Q1065"/>
  <c r="Q1064" s="1"/>
  <c r="R1062"/>
  <c r="R1061" s="1"/>
  <c r="Q1062"/>
  <c r="Q1061" s="1"/>
  <c r="P1062"/>
  <c r="P1061" s="1"/>
  <c r="O1062"/>
  <c r="O1061" s="1"/>
  <c r="R1059"/>
  <c r="Q1059"/>
  <c r="Q1058" s="1"/>
  <c r="P1059"/>
  <c r="P1058" s="1"/>
  <c r="O1059"/>
  <c r="O1058" s="1"/>
  <c r="R1058"/>
  <c r="R1055"/>
  <c r="Q1055"/>
  <c r="Q1054" s="1"/>
  <c r="Q1053" s="1"/>
  <c r="P1055"/>
  <c r="P1054" s="1"/>
  <c r="P1053" s="1"/>
  <c r="O1055"/>
  <c r="O1054" s="1"/>
  <c r="O1053" s="1"/>
  <c r="R1054"/>
  <c r="R1053" s="1"/>
  <c r="R1039"/>
  <c r="Q1039"/>
  <c r="Q1038" s="1"/>
  <c r="Q1037" s="1"/>
  <c r="Q1036" s="1"/>
  <c r="P1039"/>
  <c r="P1038" s="1"/>
  <c r="P1037" s="1"/>
  <c r="P1036" s="1"/>
  <c r="O1039"/>
  <c r="O1038" s="1"/>
  <c r="O1037" s="1"/>
  <c r="O1036" s="1"/>
  <c r="R1038"/>
  <c r="R1037" s="1"/>
  <c r="R1036" s="1"/>
  <c r="R1017"/>
  <c r="R1016" s="1"/>
  <c r="R1015" s="1"/>
  <c r="Q1017"/>
  <c r="Q1016" s="1"/>
  <c r="Q1015" s="1"/>
  <c r="P1017"/>
  <c r="P1016" s="1"/>
  <c r="P1015" s="1"/>
  <c r="O1017"/>
  <c r="O1016" s="1"/>
  <c r="O1015" s="1"/>
  <c r="R1013"/>
  <c r="Q1013"/>
  <c r="P1013"/>
  <c r="O1013"/>
  <c r="T1011"/>
  <c r="S1011"/>
  <c r="R1011"/>
  <c r="Q1011"/>
  <c r="P1011"/>
  <c r="O1011"/>
  <c r="R1007"/>
  <c r="R1006" s="1"/>
  <c r="R1005" s="1"/>
  <c r="Q1007"/>
  <c r="Q1006" s="1"/>
  <c r="Q1005" s="1"/>
  <c r="P1007"/>
  <c r="P1006" s="1"/>
  <c r="P1005" s="1"/>
  <c r="O1007"/>
  <c r="O1006" s="1"/>
  <c r="O1005" s="1"/>
  <c r="R998"/>
  <c r="R997" s="1"/>
  <c r="Q998"/>
  <c r="Q997" s="1"/>
  <c r="P998"/>
  <c r="P997" s="1"/>
  <c r="O998"/>
  <c r="O997" s="1"/>
  <c r="R995"/>
  <c r="Q995"/>
  <c r="Q994" s="1"/>
  <c r="P995"/>
  <c r="P994" s="1"/>
  <c r="O995"/>
  <c r="O994" s="1"/>
  <c r="R994"/>
  <c r="R988"/>
  <c r="Q988"/>
  <c r="Q987" s="1"/>
  <c r="Q986" s="1"/>
  <c r="Q985" s="1"/>
  <c r="Q984" s="1"/>
  <c r="P988"/>
  <c r="P987" s="1"/>
  <c r="P986" s="1"/>
  <c r="P985" s="1"/>
  <c r="P984" s="1"/>
  <c r="O988"/>
  <c r="O987" s="1"/>
  <c r="O986" s="1"/>
  <c r="O985" s="1"/>
  <c r="O984" s="1"/>
  <c r="R987"/>
  <c r="R986" s="1"/>
  <c r="R985" s="1"/>
  <c r="R984" s="1"/>
  <c r="R981"/>
  <c r="Q981"/>
  <c r="Q980" s="1"/>
  <c r="P981"/>
  <c r="P980" s="1"/>
  <c r="O981"/>
  <c r="O980" s="1"/>
  <c r="R980"/>
  <c r="R978"/>
  <c r="R977" s="1"/>
  <c r="Q978"/>
  <c r="Q977" s="1"/>
  <c r="P978"/>
  <c r="P977" s="1"/>
  <c r="O978"/>
  <c r="O977" s="1"/>
  <c r="R975"/>
  <c r="R974" s="1"/>
  <c r="Q975"/>
  <c r="Q974" s="1"/>
  <c r="P975"/>
  <c r="P974" s="1"/>
  <c r="O975"/>
  <c r="O974" s="1"/>
  <c r="R972"/>
  <c r="R971" s="1"/>
  <c r="Q972"/>
  <c r="Q971" s="1"/>
  <c r="P972"/>
  <c r="P971" s="1"/>
  <c r="O972"/>
  <c r="O971" s="1"/>
  <c r="R969"/>
  <c r="Q969"/>
  <c r="Q968" s="1"/>
  <c r="P969"/>
  <c r="P968" s="1"/>
  <c r="O969"/>
  <c r="O968" s="1"/>
  <c r="R968"/>
  <c r="R966"/>
  <c r="R965" s="1"/>
  <c r="Q966"/>
  <c r="Q965" s="1"/>
  <c r="P966"/>
  <c r="P965" s="1"/>
  <c r="O966"/>
  <c r="O965" s="1"/>
  <c r="R963"/>
  <c r="Q963"/>
  <c r="Q962" s="1"/>
  <c r="P963"/>
  <c r="P962" s="1"/>
  <c r="O963"/>
  <c r="O962" s="1"/>
  <c r="R962"/>
  <c r="R948"/>
  <c r="R947" s="1"/>
  <c r="Q948"/>
  <c r="Q947" s="1"/>
  <c r="P948"/>
  <c r="P947" s="1"/>
  <c r="O948"/>
  <c r="O947" s="1"/>
  <c r="R945"/>
  <c r="Q945"/>
  <c r="Q944" s="1"/>
  <c r="P945"/>
  <c r="P944" s="1"/>
  <c r="O945"/>
  <c r="O944" s="1"/>
  <c r="R944"/>
  <c r="R942"/>
  <c r="R941" s="1"/>
  <c r="R940" s="1"/>
  <c r="Q942"/>
  <c r="Q941" s="1"/>
  <c r="Q940" s="1"/>
  <c r="P942"/>
  <c r="P941" s="1"/>
  <c r="P940" s="1"/>
  <c r="O942"/>
  <c r="O941" s="1"/>
  <c r="O940" s="1"/>
  <c r="R925"/>
  <c r="R924" s="1"/>
  <c r="R923" s="1"/>
  <c r="R922" s="1"/>
  <c r="R921" s="1"/>
  <c r="Q925"/>
  <c r="Q924" s="1"/>
  <c r="Q923" s="1"/>
  <c r="Q922" s="1"/>
  <c r="Q921" s="1"/>
  <c r="P925"/>
  <c r="P924" s="1"/>
  <c r="P923" s="1"/>
  <c r="P922" s="1"/>
  <c r="P921" s="1"/>
  <c r="O925"/>
  <c r="O924" s="1"/>
  <c r="O923" s="1"/>
  <c r="O922" s="1"/>
  <c r="O921" s="1"/>
  <c r="R912"/>
  <c r="R911" s="1"/>
  <c r="Q912"/>
  <c r="Q911" s="1"/>
  <c r="P912"/>
  <c r="P911" s="1"/>
  <c r="O912"/>
  <c r="O911" s="1"/>
  <c r="R909"/>
  <c r="Q909"/>
  <c r="Q908" s="1"/>
  <c r="P909"/>
  <c r="P908" s="1"/>
  <c r="O909"/>
  <c r="O908" s="1"/>
  <c r="R908"/>
  <c r="T906"/>
  <c r="T905" s="1"/>
  <c r="T904" s="1"/>
  <c r="S906"/>
  <c r="S905" s="1"/>
  <c r="S904" s="1"/>
  <c r="R906"/>
  <c r="Q906"/>
  <c r="Q905" s="1"/>
  <c r="Q904" s="1"/>
  <c r="P906"/>
  <c r="P905" s="1"/>
  <c r="P904" s="1"/>
  <c r="O906"/>
  <c r="O905" s="1"/>
  <c r="O904" s="1"/>
  <c r="R905"/>
  <c r="R904" s="1"/>
  <c r="R894"/>
  <c r="Q894"/>
  <c r="Q893" s="1"/>
  <c r="Q882" s="1"/>
  <c r="P894"/>
  <c r="P893" s="1"/>
  <c r="P882" s="1"/>
  <c r="O894"/>
  <c r="O893" s="1"/>
  <c r="O882" s="1"/>
  <c r="R893"/>
  <c r="R882" s="1"/>
  <c r="R869"/>
  <c r="Q869"/>
  <c r="Q868" s="1"/>
  <c r="Q867" s="1"/>
  <c r="Q866" s="1"/>
  <c r="P869"/>
  <c r="P868" s="1"/>
  <c r="P867" s="1"/>
  <c r="P866" s="1"/>
  <c r="O869"/>
  <c r="O868" s="1"/>
  <c r="O867" s="1"/>
  <c r="O866" s="1"/>
  <c r="R868"/>
  <c r="R867" s="1"/>
  <c r="R866" s="1"/>
  <c r="R864"/>
  <c r="R863" s="1"/>
  <c r="Q864"/>
  <c r="Q863" s="1"/>
  <c r="P864"/>
  <c r="P863" s="1"/>
  <c r="O864"/>
  <c r="O863" s="1"/>
  <c r="R861"/>
  <c r="Q861"/>
  <c r="Q860" s="1"/>
  <c r="Q859" s="1"/>
  <c r="P861"/>
  <c r="P860" s="1"/>
  <c r="O861"/>
  <c r="O860" s="1"/>
  <c r="R860"/>
  <c r="R859" s="1"/>
  <c r="R857"/>
  <c r="Q857"/>
  <c r="Q856" s="1"/>
  <c r="Q855" s="1"/>
  <c r="P857"/>
  <c r="P856" s="1"/>
  <c r="P855" s="1"/>
  <c r="O857"/>
  <c r="O856" s="1"/>
  <c r="O855" s="1"/>
  <c r="R856"/>
  <c r="R855" s="1"/>
  <c r="R841"/>
  <c r="R840" s="1"/>
  <c r="R839" s="1"/>
  <c r="Q841"/>
  <c r="Q840" s="1"/>
  <c r="Q839" s="1"/>
  <c r="P841"/>
  <c r="P840" s="1"/>
  <c r="P839" s="1"/>
  <c r="O841"/>
  <c r="O840" s="1"/>
  <c r="O839" s="1"/>
  <c r="R837"/>
  <c r="R836" s="1"/>
  <c r="Q837"/>
  <c r="Q836" s="1"/>
  <c r="P837"/>
  <c r="P836" s="1"/>
  <c r="O837"/>
  <c r="O836" s="1"/>
  <c r="R834"/>
  <c r="Q834"/>
  <c r="Q833" s="1"/>
  <c r="P834"/>
  <c r="P833" s="1"/>
  <c r="O834"/>
  <c r="O833" s="1"/>
  <c r="R833"/>
  <c r="R815"/>
  <c r="Q815"/>
  <c r="P815"/>
  <c r="O815"/>
  <c r="R811"/>
  <c r="Q811"/>
  <c r="P811"/>
  <c r="O811"/>
  <c r="R809"/>
  <c r="R808" s="1"/>
  <c r="R807" s="1"/>
  <c r="Q809"/>
  <c r="Q808" s="1"/>
  <c r="Q807" s="1"/>
  <c r="P809"/>
  <c r="P808" s="1"/>
  <c r="P807" s="1"/>
  <c r="O809"/>
  <c r="O808" s="1"/>
  <c r="O807" s="1"/>
  <c r="R805"/>
  <c r="Q805"/>
  <c r="P805"/>
  <c r="P804" s="1"/>
  <c r="P803" s="1"/>
  <c r="O805"/>
  <c r="O804" s="1"/>
  <c r="O803" s="1"/>
  <c r="R804"/>
  <c r="R803" s="1"/>
  <c r="Q804"/>
  <c r="Q803" s="1"/>
  <c r="R801"/>
  <c r="Q801"/>
  <c r="Q800" s="1"/>
  <c r="Q799" s="1"/>
  <c r="P801"/>
  <c r="P800" s="1"/>
  <c r="P799" s="1"/>
  <c r="O801"/>
  <c r="O800" s="1"/>
  <c r="O799" s="1"/>
  <c r="R800"/>
  <c r="R799" s="1"/>
  <c r="R783"/>
  <c r="R782" s="1"/>
  <c r="R781" s="1"/>
  <c r="Q783"/>
  <c r="Q782" s="1"/>
  <c r="Q781" s="1"/>
  <c r="P783"/>
  <c r="P782" s="1"/>
  <c r="P781" s="1"/>
  <c r="O783"/>
  <c r="O782" s="1"/>
  <c r="O781" s="1"/>
  <c r="R779"/>
  <c r="Q779"/>
  <c r="P779"/>
  <c r="P778" s="1"/>
  <c r="P777" s="1"/>
  <c r="O779"/>
  <c r="O778" s="1"/>
  <c r="O777" s="1"/>
  <c r="R778"/>
  <c r="R777" s="1"/>
  <c r="Q778"/>
  <c r="Q777" s="1"/>
  <c r="R756"/>
  <c r="Q756"/>
  <c r="Q755" s="1"/>
  <c r="Q754" s="1"/>
  <c r="P756"/>
  <c r="P755" s="1"/>
  <c r="P754" s="1"/>
  <c r="O756"/>
  <c r="O755" s="1"/>
  <c r="O754" s="1"/>
  <c r="R755"/>
  <c r="R754" s="1"/>
  <c r="R745"/>
  <c r="Q745"/>
  <c r="Q744" s="1"/>
  <c r="Q743" s="1"/>
  <c r="P745"/>
  <c r="P744" s="1"/>
  <c r="P743" s="1"/>
  <c r="O745"/>
  <c r="O744" s="1"/>
  <c r="O743" s="1"/>
  <c r="R744"/>
  <c r="R743" s="1"/>
  <c r="R741"/>
  <c r="Q741"/>
  <c r="P741"/>
  <c r="P740" s="1"/>
  <c r="P739" s="1"/>
  <c r="O741"/>
  <c r="O740" s="1"/>
  <c r="O739" s="1"/>
  <c r="R740"/>
  <c r="R739" s="1"/>
  <c r="Q740"/>
  <c r="Q739" s="1"/>
  <c r="R728"/>
  <c r="Q728"/>
  <c r="Q727" s="1"/>
  <c r="Q726" s="1"/>
  <c r="Q725" s="1"/>
  <c r="P728"/>
  <c r="P727" s="1"/>
  <c r="P726" s="1"/>
  <c r="P725" s="1"/>
  <c r="O728"/>
  <c r="O727" s="1"/>
  <c r="O726" s="1"/>
  <c r="O725" s="1"/>
  <c r="R727"/>
  <c r="R726" s="1"/>
  <c r="R725" s="1"/>
  <c r="R706"/>
  <c r="R705" s="1"/>
  <c r="R704" s="1"/>
  <c r="Q706"/>
  <c r="Q705" s="1"/>
  <c r="Q704" s="1"/>
  <c r="P706"/>
  <c r="P705" s="1"/>
  <c r="P704" s="1"/>
  <c r="O706"/>
  <c r="O705" s="1"/>
  <c r="O704" s="1"/>
  <c r="R702"/>
  <c r="R701" s="1"/>
  <c r="R700" s="1"/>
  <c r="Q702"/>
  <c r="Q701" s="1"/>
  <c r="Q700" s="1"/>
  <c r="P702"/>
  <c r="P701" s="1"/>
  <c r="P700" s="1"/>
  <c r="O702"/>
  <c r="O701" s="1"/>
  <c r="O700" s="1"/>
  <c r="R698"/>
  <c r="R697" s="1"/>
  <c r="R696" s="1"/>
  <c r="Q698"/>
  <c r="Q697" s="1"/>
  <c r="Q696" s="1"/>
  <c r="P698"/>
  <c r="P697" s="1"/>
  <c r="P696" s="1"/>
  <c r="O698"/>
  <c r="O697" s="1"/>
  <c r="O696" s="1"/>
  <c r="R691"/>
  <c r="R690" s="1"/>
  <c r="R689" s="1"/>
  <c r="R688" s="1"/>
  <c r="Q691"/>
  <c r="Q690" s="1"/>
  <c r="Q689" s="1"/>
  <c r="Q688" s="1"/>
  <c r="P691"/>
  <c r="P690" s="1"/>
  <c r="P689" s="1"/>
  <c r="P688" s="1"/>
  <c r="O691"/>
  <c r="O690" s="1"/>
  <c r="O689" s="1"/>
  <c r="O688" s="1"/>
  <c r="R673"/>
  <c r="Q673"/>
  <c r="Q672" s="1"/>
  <c r="Q671" s="1"/>
  <c r="P673"/>
  <c r="P672" s="1"/>
  <c r="P671" s="1"/>
  <c r="O673"/>
  <c r="O672" s="1"/>
  <c r="O671" s="1"/>
  <c r="R672"/>
  <c r="R671" s="1"/>
  <c r="R668"/>
  <c r="R667" s="1"/>
  <c r="R666" s="1"/>
  <c r="Q668"/>
  <c r="Q667" s="1"/>
  <c r="Q666" s="1"/>
  <c r="P668"/>
  <c r="P667" s="1"/>
  <c r="P666" s="1"/>
  <c r="O668"/>
  <c r="O667" s="1"/>
  <c r="O666" s="1"/>
  <c r="R663"/>
  <c r="Q663"/>
  <c r="Q662" s="1"/>
  <c r="Q661" s="1"/>
  <c r="P663"/>
  <c r="P662" s="1"/>
  <c r="P661" s="1"/>
  <c r="O663"/>
  <c r="O662" s="1"/>
  <c r="O661" s="1"/>
  <c r="R662"/>
  <c r="R661" s="1"/>
  <c r="R654"/>
  <c r="R653" s="1"/>
  <c r="R652" s="1"/>
  <c r="R651" s="1"/>
  <c r="R650" s="1"/>
  <c r="Q654"/>
  <c r="Q653" s="1"/>
  <c r="Q652" s="1"/>
  <c r="Q651" s="1"/>
  <c r="Q650" s="1"/>
  <c r="P654"/>
  <c r="P653" s="1"/>
  <c r="P652" s="1"/>
  <c r="P651" s="1"/>
  <c r="P650" s="1"/>
  <c r="O654"/>
  <c r="O653" s="1"/>
  <c r="O652" s="1"/>
  <c r="O651" s="1"/>
  <c r="O650" s="1"/>
  <c r="R641"/>
  <c r="Q641"/>
  <c r="Q640" s="1"/>
  <c r="P641"/>
  <c r="P640" s="1"/>
  <c r="O641"/>
  <c r="O640" s="1"/>
  <c r="R640"/>
  <c r="T638"/>
  <c r="T637" s="1"/>
  <c r="S638"/>
  <c r="S637" s="1"/>
  <c r="R638"/>
  <c r="R637" s="1"/>
  <c r="Q638"/>
  <c r="Q637" s="1"/>
  <c r="P638"/>
  <c r="P637" s="1"/>
  <c r="O638"/>
  <c r="O637" s="1"/>
  <c r="T635"/>
  <c r="T634" s="1"/>
  <c r="S635"/>
  <c r="S634" s="1"/>
  <c r="R635"/>
  <c r="Q635"/>
  <c r="Q634" s="1"/>
  <c r="P635"/>
  <c r="P634" s="1"/>
  <c r="O635"/>
  <c r="O634" s="1"/>
  <c r="R634"/>
  <c r="R620"/>
  <c r="Q620"/>
  <c r="Q619" s="1"/>
  <c r="P620"/>
  <c r="P619" s="1"/>
  <c r="O620"/>
  <c r="O619" s="1"/>
  <c r="R619"/>
  <c r="R616"/>
  <c r="Q616"/>
  <c r="Q615" s="1"/>
  <c r="Q614" s="1"/>
  <c r="P616"/>
  <c r="P615" s="1"/>
  <c r="P614" s="1"/>
  <c r="O616"/>
  <c r="O615" s="1"/>
  <c r="O614" s="1"/>
  <c r="R615"/>
  <c r="R614" s="1"/>
  <c r="R600"/>
  <c r="R599" s="1"/>
  <c r="Q600"/>
  <c r="Q599" s="1"/>
  <c r="P600"/>
  <c r="P599" s="1"/>
  <c r="O600"/>
  <c r="O599" s="1"/>
  <c r="R596"/>
  <c r="R595" s="1"/>
  <c r="Q596"/>
  <c r="Q595" s="1"/>
  <c r="P596"/>
  <c r="P595" s="1"/>
  <c r="O596"/>
  <c r="O595" s="1"/>
  <c r="R593"/>
  <c r="Q593"/>
  <c r="Q592" s="1"/>
  <c r="P593"/>
  <c r="P592" s="1"/>
  <c r="O593"/>
  <c r="O592" s="1"/>
  <c r="R592"/>
  <c r="R589"/>
  <c r="Q589"/>
  <c r="Q588" s="1"/>
  <c r="P589"/>
  <c r="P588" s="1"/>
  <c r="O589"/>
  <c r="O588" s="1"/>
  <c r="R588"/>
  <c r="R586"/>
  <c r="R585" s="1"/>
  <c r="Q586"/>
  <c r="Q585" s="1"/>
  <c r="P586"/>
  <c r="P585" s="1"/>
  <c r="O586"/>
  <c r="O585" s="1"/>
  <c r="R581"/>
  <c r="Q581"/>
  <c r="Q580" s="1"/>
  <c r="P581"/>
  <c r="P580" s="1"/>
  <c r="O581"/>
  <c r="O580" s="1"/>
  <c r="R580"/>
  <c r="R577"/>
  <c r="Q577"/>
  <c r="Q576" s="1"/>
  <c r="P577"/>
  <c r="P576" s="1"/>
  <c r="O577"/>
  <c r="O576" s="1"/>
  <c r="R576"/>
  <c r="R574"/>
  <c r="R573" s="1"/>
  <c r="Q574"/>
  <c r="Q573" s="1"/>
  <c r="P574"/>
  <c r="P573" s="1"/>
  <c r="O574"/>
  <c r="O573" s="1"/>
  <c r="R570"/>
  <c r="R569" s="1"/>
  <c r="Q570"/>
  <c r="Q569" s="1"/>
  <c r="P570"/>
  <c r="P569" s="1"/>
  <c r="O570"/>
  <c r="O569" s="1"/>
  <c r="R567"/>
  <c r="Q567"/>
  <c r="Q566" s="1"/>
  <c r="P567"/>
  <c r="P566" s="1"/>
  <c r="O567"/>
  <c r="O566" s="1"/>
  <c r="R566"/>
  <c r="R552"/>
  <c r="R551" s="1"/>
  <c r="R550" s="1"/>
  <c r="Q552"/>
  <c r="Q551" s="1"/>
  <c r="Q550" s="1"/>
  <c r="P552"/>
  <c r="P551" s="1"/>
  <c r="P550" s="1"/>
  <c r="O552"/>
  <c r="O551" s="1"/>
  <c r="O550" s="1"/>
  <c r="T548"/>
  <c r="T547" s="1"/>
  <c r="T546" s="1"/>
  <c r="S548"/>
  <c r="S547" s="1"/>
  <c r="S546" s="1"/>
  <c r="R548"/>
  <c r="R547" s="1"/>
  <c r="R546" s="1"/>
  <c r="Q548"/>
  <c r="Q547" s="1"/>
  <c r="Q546" s="1"/>
  <c r="P548"/>
  <c r="P547" s="1"/>
  <c r="P546" s="1"/>
  <c r="O548"/>
  <c r="O547" s="1"/>
  <c r="O546" s="1"/>
  <c r="R541"/>
  <c r="R540" s="1"/>
  <c r="R539" s="1"/>
  <c r="R538" s="1"/>
  <c r="Q541"/>
  <c r="Q540" s="1"/>
  <c r="Q539" s="1"/>
  <c r="Q538" s="1"/>
  <c r="P541"/>
  <c r="P540" s="1"/>
  <c r="P539" s="1"/>
  <c r="P538" s="1"/>
  <c r="O541"/>
  <c r="O540" s="1"/>
  <c r="O539" s="1"/>
  <c r="O538" s="1"/>
  <c r="R528"/>
  <c r="Q528"/>
  <c r="Q527" s="1"/>
  <c r="Q526" s="1"/>
  <c r="P528"/>
  <c r="P527" s="1"/>
  <c r="P526" s="1"/>
  <c r="O528"/>
  <c r="O527" s="1"/>
  <c r="O526" s="1"/>
  <c r="R527"/>
  <c r="R526" s="1"/>
  <c r="R524"/>
  <c r="Q524"/>
  <c r="Q523" s="1"/>
  <c r="Q522" s="1"/>
  <c r="P524"/>
  <c r="P523" s="1"/>
  <c r="P522" s="1"/>
  <c r="O524"/>
  <c r="O523" s="1"/>
  <c r="O522" s="1"/>
  <c r="R523"/>
  <c r="R522" s="1"/>
  <c r="R520"/>
  <c r="Q520"/>
  <c r="Q519" s="1"/>
  <c r="Q518" s="1"/>
  <c r="P520"/>
  <c r="P519" s="1"/>
  <c r="P518" s="1"/>
  <c r="O520"/>
  <c r="O519" s="1"/>
  <c r="O518" s="1"/>
  <c r="R519"/>
  <c r="R518" s="1"/>
  <c r="R488"/>
  <c r="Q488"/>
  <c r="P488"/>
  <c r="O488"/>
  <c r="R486"/>
  <c r="Q486"/>
  <c r="Q485" s="1"/>
  <c r="Q484" s="1"/>
  <c r="P486"/>
  <c r="P485" s="1"/>
  <c r="P484" s="1"/>
  <c r="O486"/>
  <c r="O485" s="1"/>
  <c r="O484" s="1"/>
  <c r="R482"/>
  <c r="R481" s="1"/>
  <c r="R480" s="1"/>
  <c r="Q482"/>
  <c r="Q481" s="1"/>
  <c r="Q480" s="1"/>
  <c r="P482"/>
  <c r="P481" s="1"/>
  <c r="P480" s="1"/>
  <c r="O482"/>
  <c r="O481" s="1"/>
  <c r="O480" s="1"/>
  <c r="R475"/>
  <c r="Q475"/>
  <c r="P475"/>
  <c r="O475"/>
  <c r="R473"/>
  <c r="R472" s="1"/>
  <c r="R471" s="1"/>
  <c r="R470" s="1"/>
  <c r="Q473"/>
  <c r="P473"/>
  <c r="P472" s="1"/>
  <c r="P471" s="1"/>
  <c r="P470" s="1"/>
  <c r="O473"/>
  <c r="O472" s="1"/>
  <c r="O471" s="1"/>
  <c r="O470" s="1"/>
  <c r="R468"/>
  <c r="Q468"/>
  <c r="Q467" s="1"/>
  <c r="Q466" s="1"/>
  <c r="Q465" s="1"/>
  <c r="P468"/>
  <c r="P467" s="1"/>
  <c r="P466" s="1"/>
  <c r="P465" s="1"/>
  <c r="O468"/>
  <c r="O467" s="1"/>
  <c r="O466" s="1"/>
  <c r="O465" s="1"/>
  <c r="R467"/>
  <c r="R466" s="1"/>
  <c r="R465" s="1"/>
  <c r="R463"/>
  <c r="R462" s="1"/>
  <c r="R461" s="1"/>
  <c r="R460" s="1"/>
  <c r="Q463"/>
  <c r="Q462" s="1"/>
  <c r="Q461" s="1"/>
  <c r="Q460" s="1"/>
  <c r="P463"/>
  <c r="P462" s="1"/>
  <c r="P461" s="1"/>
  <c r="P460" s="1"/>
  <c r="O463"/>
  <c r="O462" s="1"/>
  <c r="O461" s="1"/>
  <c r="O460" s="1"/>
  <c r="R450"/>
  <c r="Q450"/>
  <c r="Q449" s="1"/>
  <c r="Q448" s="1"/>
  <c r="Q447" s="1"/>
  <c r="P450"/>
  <c r="P449" s="1"/>
  <c r="P448" s="1"/>
  <c r="P447" s="1"/>
  <c r="O450"/>
  <c r="O449" s="1"/>
  <c r="O448" s="1"/>
  <c r="O447" s="1"/>
  <c r="R449"/>
  <c r="R448" s="1"/>
  <c r="R447" s="1"/>
  <c r="R442"/>
  <c r="R441" s="1"/>
  <c r="R440" s="1"/>
  <c r="R439" s="1"/>
  <c r="R438" s="1"/>
  <c r="R437" s="1"/>
  <c r="Q442"/>
  <c r="Q441" s="1"/>
  <c r="Q440" s="1"/>
  <c r="Q439" s="1"/>
  <c r="Q438" s="1"/>
  <c r="Q437" s="1"/>
  <c r="P442"/>
  <c r="P441" s="1"/>
  <c r="P440" s="1"/>
  <c r="P439" s="1"/>
  <c r="P438" s="1"/>
  <c r="P437" s="1"/>
  <c r="O442"/>
  <c r="O441" s="1"/>
  <c r="O440" s="1"/>
  <c r="O439" s="1"/>
  <c r="O438" s="1"/>
  <c r="O437" s="1"/>
  <c r="R433"/>
  <c r="Q433"/>
  <c r="P433"/>
  <c r="O433"/>
  <c r="R431"/>
  <c r="Q431"/>
  <c r="P431"/>
  <c r="O431"/>
  <c r="R429"/>
  <c r="R428" s="1"/>
  <c r="R427" s="1"/>
  <c r="Q429"/>
  <c r="P429"/>
  <c r="O429"/>
  <c r="O428" s="1"/>
  <c r="O427" s="1"/>
  <c r="R425"/>
  <c r="Q425"/>
  <c r="Q424" s="1"/>
  <c r="Q423" s="1"/>
  <c r="P425"/>
  <c r="P424" s="1"/>
  <c r="P423" s="1"/>
  <c r="O425"/>
  <c r="O424" s="1"/>
  <c r="O423" s="1"/>
  <c r="R424"/>
  <c r="R423" s="1"/>
  <c r="R410"/>
  <c r="Q410"/>
  <c r="P410"/>
  <c r="O410"/>
  <c r="R408"/>
  <c r="Q408"/>
  <c r="Q407" s="1"/>
  <c r="P408"/>
  <c r="P407" s="1"/>
  <c r="O408"/>
  <c r="O407" s="1"/>
  <c r="R405"/>
  <c r="Q405"/>
  <c r="P405"/>
  <c r="P404" s="1"/>
  <c r="O405"/>
  <c r="O404" s="1"/>
  <c r="R404"/>
  <c r="R402"/>
  <c r="R401" s="1"/>
  <c r="Q402"/>
  <c r="Q401" s="1"/>
  <c r="P402"/>
  <c r="P401" s="1"/>
  <c r="O402"/>
  <c r="O401" s="1"/>
  <c r="R397"/>
  <c r="Q397"/>
  <c r="Q396" s="1"/>
  <c r="Q395" s="1"/>
  <c r="Q394" s="1"/>
  <c r="P397"/>
  <c r="P396" s="1"/>
  <c r="P395" s="1"/>
  <c r="P394" s="1"/>
  <c r="O397"/>
  <c r="O396" s="1"/>
  <c r="O395" s="1"/>
  <c r="O394" s="1"/>
  <c r="R396"/>
  <c r="R395" s="1"/>
  <c r="R394" s="1"/>
  <c r="R391"/>
  <c r="Q391"/>
  <c r="Q390" s="1"/>
  <c r="Q389" s="1"/>
  <c r="Q388" s="1"/>
  <c r="P391"/>
  <c r="P390" s="1"/>
  <c r="P389" s="1"/>
  <c r="P388" s="1"/>
  <c r="O391"/>
  <c r="O390" s="1"/>
  <c r="O389" s="1"/>
  <c r="O388" s="1"/>
  <c r="R390"/>
  <c r="R389" s="1"/>
  <c r="R388" s="1"/>
  <c r="R384"/>
  <c r="Q384"/>
  <c r="Q383" s="1"/>
  <c r="Q382" s="1"/>
  <c r="P384"/>
  <c r="P383" s="1"/>
  <c r="P382" s="1"/>
  <c r="O384"/>
  <c r="O383" s="1"/>
  <c r="O382" s="1"/>
  <c r="R383"/>
  <c r="R382" s="1"/>
  <c r="R377"/>
  <c r="Q377"/>
  <c r="Q376" s="1"/>
  <c r="P377"/>
  <c r="P376" s="1"/>
  <c r="O377"/>
  <c r="O376" s="1"/>
  <c r="R376"/>
  <c r="R374"/>
  <c r="R373" s="1"/>
  <c r="Q374"/>
  <c r="Q373" s="1"/>
  <c r="P374"/>
  <c r="P373" s="1"/>
  <c r="O374"/>
  <c r="O373" s="1"/>
  <c r="R371"/>
  <c r="Q371"/>
  <c r="Q370" s="1"/>
  <c r="P371"/>
  <c r="P370" s="1"/>
  <c r="O371"/>
  <c r="O370" s="1"/>
  <c r="R370"/>
  <c r="R368"/>
  <c r="R367" s="1"/>
  <c r="Q368"/>
  <c r="Q367" s="1"/>
  <c r="P368"/>
  <c r="P367" s="1"/>
  <c r="O368"/>
  <c r="O367" s="1"/>
  <c r="R364"/>
  <c r="R363" s="1"/>
  <c r="R362" s="1"/>
  <c r="Q364"/>
  <c r="Q363" s="1"/>
  <c r="Q362" s="1"/>
  <c r="P364"/>
  <c r="P363" s="1"/>
  <c r="P362" s="1"/>
  <c r="O364"/>
  <c r="O363" s="1"/>
  <c r="O362" s="1"/>
  <c r="R342"/>
  <c r="R341" s="1"/>
  <c r="R340" s="1"/>
  <c r="R339" s="1"/>
  <c r="R338" s="1"/>
  <c r="Q342"/>
  <c r="Q341" s="1"/>
  <c r="Q340" s="1"/>
  <c r="Q339" s="1"/>
  <c r="Q338" s="1"/>
  <c r="P342"/>
  <c r="P341" s="1"/>
  <c r="P340" s="1"/>
  <c r="P339" s="1"/>
  <c r="P338" s="1"/>
  <c r="O342"/>
  <c r="O341" s="1"/>
  <c r="O340" s="1"/>
  <c r="O339" s="1"/>
  <c r="O338" s="1"/>
  <c r="R326"/>
  <c r="Q326"/>
  <c r="P326"/>
  <c r="O326"/>
  <c r="R324"/>
  <c r="Q324"/>
  <c r="P324"/>
  <c r="O324"/>
  <c r="R322"/>
  <c r="R321" s="1"/>
  <c r="R320" s="1"/>
  <c r="Q322"/>
  <c r="Q321" s="1"/>
  <c r="Q320" s="1"/>
  <c r="P322"/>
  <c r="P321" s="1"/>
  <c r="P320" s="1"/>
  <c r="O322"/>
  <c r="O321" s="1"/>
  <c r="O320" s="1"/>
  <c r="R318"/>
  <c r="R317" s="1"/>
  <c r="R316" s="1"/>
  <c r="Q318"/>
  <c r="Q317" s="1"/>
  <c r="Q316" s="1"/>
  <c r="P318"/>
  <c r="P317" s="1"/>
  <c r="P316" s="1"/>
  <c r="O318"/>
  <c r="O317" s="1"/>
  <c r="O316" s="1"/>
  <c r="T314"/>
  <c r="T313" s="1"/>
  <c r="S314"/>
  <c r="S313" s="1"/>
  <c r="S312" s="1"/>
  <c r="R314"/>
  <c r="R313" s="1"/>
  <c r="R312" s="1"/>
  <c r="Q314"/>
  <c r="Q313" s="1"/>
  <c r="P314"/>
  <c r="P313" s="1"/>
  <c r="O314"/>
  <c r="O313" s="1"/>
  <c r="O312" s="1"/>
  <c r="R309"/>
  <c r="R308" s="1"/>
  <c r="R307" s="1"/>
  <c r="R306" s="1"/>
  <c r="Q309"/>
  <c r="Q308" s="1"/>
  <c r="Q307" s="1"/>
  <c r="Q306" s="1"/>
  <c r="P309"/>
  <c r="P308" s="1"/>
  <c r="P307" s="1"/>
  <c r="P306" s="1"/>
  <c r="O309"/>
  <c r="O308" s="1"/>
  <c r="O307" s="1"/>
  <c r="O306" s="1"/>
  <c r="R304"/>
  <c r="Q304"/>
  <c r="Q303" s="1"/>
  <c r="Q302" s="1"/>
  <c r="Q301" s="1"/>
  <c r="P304"/>
  <c r="P303" s="1"/>
  <c r="P302" s="1"/>
  <c r="P301" s="1"/>
  <c r="O304"/>
  <c r="O303" s="1"/>
  <c r="O302" s="1"/>
  <c r="O301" s="1"/>
  <c r="R303"/>
  <c r="R302" s="1"/>
  <c r="R301" s="1"/>
  <c r="R297"/>
  <c r="Q297"/>
  <c r="Q296" s="1"/>
  <c r="Q295" s="1"/>
  <c r="Q294" s="1"/>
  <c r="Q293" s="1"/>
  <c r="P297"/>
  <c r="P296" s="1"/>
  <c r="P295" s="1"/>
  <c r="P294" s="1"/>
  <c r="P293" s="1"/>
  <c r="O297"/>
  <c r="O296" s="1"/>
  <c r="O295" s="1"/>
  <c r="O294" s="1"/>
  <c r="O293" s="1"/>
  <c r="R296"/>
  <c r="R295" s="1"/>
  <c r="R294" s="1"/>
  <c r="R293" s="1"/>
  <c r="R289"/>
  <c r="Q289"/>
  <c r="P289"/>
  <c r="O289"/>
  <c r="R287"/>
  <c r="Q287"/>
  <c r="P287"/>
  <c r="O287"/>
  <c r="R285"/>
  <c r="Q285"/>
  <c r="P285"/>
  <c r="O285"/>
  <c r="O284" s="1"/>
  <c r="O283" s="1"/>
  <c r="O282" s="1"/>
  <c r="O281" s="1"/>
  <c r="R284"/>
  <c r="R283" s="1"/>
  <c r="R282" s="1"/>
  <c r="R281" s="1"/>
  <c r="R237"/>
  <c r="R236" s="1"/>
  <c r="Q237"/>
  <c r="Q236" s="1"/>
  <c r="P237"/>
  <c r="P236" s="1"/>
  <c r="O237"/>
  <c r="O236" s="1"/>
  <c r="R234"/>
  <c r="Q234"/>
  <c r="Q233" s="1"/>
  <c r="Q232" s="1"/>
  <c r="P234"/>
  <c r="P233" s="1"/>
  <c r="P232" s="1"/>
  <c r="O234"/>
  <c r="O233" s="1"/>
  <c r="O232" s="1"/>
  <c r="O231" s="1"/>
  <c r="O230" s="1"/>
  <c r="R233"/>
  <c r="R232" s="1"/>
  <c r="R220"/>
  <c r="Q220"/>
  <c r="Q219" s="1"/>
  <c r="Q218" s="1"/>
  <c r="Q217" s="1"/>
  <c r="Q216" s="1"/>
  <c r="P220"/>
  <c r="P219" s="1"/>
  <c r="P218" s="1"/>
  <c r="P217" s="1"/>
  <c r="P216" s="1"/>
  <c r="O220"/>
  <c r="O219" s="1"/>
  <c r="O218" s="1"/>
  <c r="O217" s="1"/>
  <c r="O216" s="1"/>
  <c r="R219"/>
  <c r="R218" s="1"/>
  <c r="R217" s="1"/>
  <c r="R216" s="1"/>
  <c r="R213"/>
  <c r="Q213"/>
  <c r="Q212" s="1"/>
  <c r="Q211" s="1"/>
  <c r="Q210" s="1"/>
  <c r="Q209" s="1"/>
  <c r="P213"/>
  <c r="P212" s="1"/>
  <c r="P211" s="1"/>
  <c r="P210" s="1"/>
  <c r="P209" s="1"/>
  <c r="O213"/>
  <c r="O212" s="1"/>
  <c r="O211" s="1"/>
  <c r="O210" s="1"/>
  <c r="O209" s="1"/>
  <c r="R212"/>
  <c r="R211" s="1"/>
  <c r="R210" s="1"/>
  <c r="R209" s="1"/>
  <c r="R186"/>
  <c r="Q186"/>
  <c r="Q185" s="1"/>
  <c r="P186"/>
  <c r="P185" s="1"/>
  <c r="O186"/>
  <c r="O185" s="1"/>
  <c r="R185"/>
  <c r="R183"/>
  <c r="Q183"/>
  <c r="P183"/>
  <c r="O183"/>
  <c r="R181"/>
  <c r="R180" s="1"/>
  <c r="Q181"/>
  <c r="P181"/>
  <c r="P180" s="1"/>
  <c r="O181"/>
  <c r="O180" s="1"/>
  <c r="R172"/>
  <c r="Q172"/>
  <c r="Q171" s="1"/>
  <c r="Q170" s="1"/>
  <c r="P172"/>
  <c r="P171" s="1"/>
  <c r="P170" s="1"/>
  <c r="O172"/>
  <c r="O171" s="1"/>
  <c r="O170" s="1"/>
  <c r="R171"/>
  <c r="R170" s="1"/>
  <c r="R168"/>
  <c r="Q168"/>
  <c r="P168"/>
  <c r="O168"/>
  <c r="R167"/>
  <c r="Q167"/>
  <c r="P167"/>
  <c r="O167"/>
  <c r="R157"/>
  <c r="Q157"/>
  <c r="P157"/>
  <c r="O157"/>
  <c r="R155"/>
  <c r="Q155"/>
  <c r="P155"/>
  <c r="O155"/>
  <c r="R154"/>
  <c r="R153" s="1"/>
  <c r="R152" s="1"/>
  <c r="R151" s="1"/>
  <c r="R148"/>
  <c r="Q148"/>
  <c r="P148"/>
  <c r="O148"/>
  <c r="R147"/>
  <c r="Q147"/>
  <c r="P147"/>
  <c r="O147"/>
  <c r="R146"/>
  <c r="Q146"/>
  <c r="P146"/>
  <c r="O146"/>
  <c r="R145"/>
  <c r="Q145"/>
  <c r="P145"/>
  <c r="O145"/>
  <c r="R144"/>
  <c r="Q144"/>
  <c r="P144"/>
  <c r="O144"/>
  <c r="R141"/>
  <c r="Q141"/>
  <c r="P141"/>
  <c r="O141"/>
  <c r="R139"/>
  <c r="Q139"/>
  <c r="P139"/>
  <c r="O139"/>
  <c r="R137"/>
  <c r="Q137"/>
  <c r="P137"/>
  <c r="P136" s="1"/>
  <c r="O137"/>
  <c r="O136" s="1"/>
  <c r="R119"/>
  <c r="R118" s="1"/>
  <c r="R117" s="1"/>
  <c r="R116" s="1"/>
  <c r="R115" s="1"/>
  <c r="R114" s="1"/>
  <c r="Q119"/>
  <c r="Q118" s="1"/>
  <c r="Q117" s="1"/>
  <c r="Q116" s="1"/>
  <c r="Q115" s="1"/>
  <c r="Q114" s="1"/>
  <c r="P119"/>
  <c r="P118" s="1"/>
  <c r="P117" s="1"/>
  <c r="P116" s="1"/>
  <c r="P115" s="1"/>
  <c r="P114" s="1"/>
  <c r="O119"/>
  <c r="O118" s="1"/>
  <c r="O117" s="1"/>
  <c r="O116" s="1"/>
  <c r="O115" s="1"/>
  <c r="O114" s="1"/>
  <c r="R104"/>
  <c r="Q104"/>
  <c r="Q103" s="1"/>
  <c r="P104"/>
  <c r="P103" s="1"/>
  <c r="O104"/>
  <c r="O103" s="1"/>
  <c r="R103"/>
  <c r="R101"/>
  <c r="R100" s="1"/>
  <c r="Q101"/>
  <c r="Q100" s="1"/>
  <c r="P101"/>
  <c r="P100" s="1"/>
  <c r="O101"/>
  <c r="O100" s="1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7"/>
  <c r="R86" s="1"/>
  <c r="Q87"/>
  <c r="Q86" s="1"/>
  <c r="P87"/>
  <c r="P86" s="1"/>
  <c r="O87"/>
  <c r="O86" s="1"/>
  <c r="R84"/>
  <c r="Q84"/>
  <c r="Q83" s="1"/>
  <c r="P84"/>
  <c r="P83" s="1"/>
  <c r="O84"/>
  <c r="O83" s="1"/>
  <c r="R83"/>
  <c r="R80"/>
  <c r="Q80"/>
  <c r="P80"/>
  <c r="O80"/>
  <c r="R76"/>
  <c r="Q76"/>
  <c r="P76"/>
  <c r="O76"/>
  <c r="R74"/>
  <c r="Q74"/>
  <c r="P74"/>
  <c r="O74"/>
  <c r="O73" s="1"/>
  <c r="O72" s="1"/>
  <c r="R73"/>
  <c r="R72" s="1"/>
  <c r="R67"/>
  <c r="Q67"/>
  <c r="P67"/>
  <c r="P66" s="1"/>
  <c r="P65" s="1"/>
  <c r="P64" s="1"/>
  <c r="P63" s="1"/>
  <c r="O67"/>
  <c r="O66" s="1"/>
  <c r="O65" s="1"/>
  <c r="O64" s="1"/>
  <c r="O63" s="1"/>
  <c r="R66"/>
  <c r="R65" s="1"/>
  <c r="R64" s="1"/>
  <c r="R63" s="1"/>
  <c r="Q66"/>
  <c r="Q65" s="1"/>
  <c r="Q64" s="1"/>
  <c r="Q63" s="1"/>
  <c r="R58"/>
  <c r="R57" s="1"/>
  <c r="Q58"/>
  <c r="Q57" s="1"/>
  <c r="P58"/>
  <c r="P57" s="1"/>
  <c r="O58"/>
  <c r="O57" s="1"/>
  <c r="R53"/>
  <c r="Q53"/>
  <c r="P53"/>
  <c r="O53"/>
  <c r="R51"/>
  <c r="Q51"/>
  <c r="P51"/>
  <c r="O51"/>
  <c r="R50"/>
  <c r="R46"/>
  <c r="R45" s="1"/>
  <c r="R44" s="1"/>
  <c r="R43" s="1"/>
  <c r="R42" s="1"/>
  <c r="Q46"/>
  <c r="Q45" s="1"/>
  <c r="Q44" s="1"/>
  <c r="Q43" s="1"/>
  <c r="Q42" s="1"/>
  <c r="P46"/>
  <c r="P45" s="1"/>
  <c r="P44" s="1"/>
  <c r="P43" s="1"/>
  <c r="P42" s="1"/>
  <c r="O46"/>
  <c r="O45" s="1"/>
  <c r="O44" s="1"/>
  <c r="O43" s="1"/>
  <c r="O42" s="1"/>
  <c r="R37"/>
  <c r="Q37"/>
  <c r="P37"/>
  <c r="O37"/>
  <c r="R35"/>
  <c r="Q35"/>
  <c r="P35"/>
  <c r="O35"/>
  <c r="R33"/>
  <c r="Q33"/>
  <c r="P33"/>
  <c r="O33"/>
  <c r="O32" s="1"/>
  <c r="O31" s="1"/>
  <c r="O30" s="1"/>
  <c r="O29" s="1"/>
  <c r="R32"/>
  <c r="R31" s="1"/>
  <c r="R30" s="1"/>
  <c r="R29" s="1"/>
  <c r="R25"/>
  <c r="Q25"/>
  <c r="P25"/>
  <c r="O25"/>
  <c r="R23"/>
  <c r="Q23"/>
  <c r="P23"/>
  <c r="O23"/>
  <c r="R21"/>
  <c r="Q21"/>
  <c r="P21"/>
  <c r="O21"/>
  <c r="R19"/>
  <c r="Q19"/>
  <c r="P19"/>
  <c r="P18" s="1"/>
  <c r="O19"/>
  <c r="O18" s="1"/>
  <c r="R18"/>
  <c r="Q18"/>
  <c r="R16"/>
  <c r="R15" s="1"/>
  <c r="Q16"/>
  <c r="Q15" s="1"/>
  <c r="P16"/>
  <c r="P15" s="1"/>
  <c r="O16"/>
  <c r="O15" s="1"/>
  <c r="R13"/>
  <c r="Q13"/>
  <c r="Q12" s="1"/>
  <c r="P13"/>
  <c r="P12" s="1"/>
  <c r="O13"/>
  <c r="O12" s="1"/>
  <c r="R12"/>
  <c r="N949"/>
  <c r="T949" s="1"/>
  <c r="M949"/>
  <c r="J948"/>
  <c r="J947" s="1"/>
  <c r="K948"/>
  <c r="K947" s="1"/>
  <c r="L948"/>
  <c r="L947" s="1"/>
  <c r="I948"/>
  <c r="I947" s="1"/>
  <c r="N1643"/>
  <c r="T1643" s="1"/>
  <c r="M1643"/>
  <c r="S1643" s="1"/>
  <c r="N1638"/>
  <c r="T1638" s="1"/>
  <c r="M1638"/>
  <c r="S1638" s="1"/>
  <c r="N1629"/>
  <c r="T1629" s="1"/>
  <c r="M1629"/>
  <c r="S1629" s="1"/>
  <c r="N1626"/>
  <c r="T1626" s="1"/>
  <c r="M1626"/>
  <c r="N1623"/>
  <c r="T1623" s="1"/>
  <c r="M1623"/>
  <c r="S1623" s="1"/>
  <c r="N1620"/>
  <c r="T1620" s="1"/>
  <c r="M1620"/>
  <c r="S1620" s="1"/>
  <c r="N1617"/>
  <c r="T1617" s="1"/>
  <c r="M1617"/>
  <c r="S1617" s="1"/>
  <c r="N1613"/>
  <c r="T1613" s="1"/>
  <c r="M1613"/>
  <c r="N1596"/>
  <c r="T1596" s="1"/>
  <c r="M1596"/>
  <c r="S1596" s="1"/>
  <c r="N1594"/>
  <c r="T1594" s="1"/>
  <c r="N1592"/>
  <c r="T1592" s="1"/>
  <c r="N1583"/>
  <c r="T1583" s="1"/>
  <c r="N1576"/>
  <c r="T1576" s="1"/>
  <c r="M1576"/>
  <c r="S1576" s="1"/>
  <c r="N1557"/>
  <c r="T1557" s="1"/>
  <c r="M1557"/>
  <c r="S1557" s="1"/>
  <c r="N1552"/>
  <c r="T1552" s="1"/>
  <c r="M1552"/>
  <c r="S1552" s="1"/>
  <c r="N1550"/>
  <c r="T1550" s="1"/>
  <c r="M1550"/>
  <c r="S1550" s="1"/>
  <c r="N1547"/>
  <c r="T1547" s="1"/>
  <c r="M1547"/>
  <c r="S1547" s="1"/>
  <c r="N1545"/>
  <c r="T1545" s="1"/>
  <c r="M1545"/>
  <c r="S1545" s="1"/>
  <c r="N1543"/>
  <c r="T1543" s="1"/>
  <c r="M1543"/>
  <c r="N1540"/>
  <c r="T1540" s="1"/>
  <c r="M1540"/>
  <c r="N1538"/>
  <c r="T1538" s="1"/>
  <c r="M1538"/>
  <c r="S1538" s="1"/>
  <c r="N1536"/>
  <c r="T1536" s="1"/>
  <c r="M1536"/>
  <c r="S1536" s="1"/>
  <c r="N1533"/>
  <c r="T1533" s="1"/>
  <c r="M1533"/>
  <c r="S1533" s="1"/>
  <c r="N1530"/>
  <c r="T1530" s="1"/>
  <c r="M1530"/>
  <c r="S1530" s="1"/>
  <c r="N1528"/>
  <c r="T1528" s="1"/>
  <c r="M1528"/>
  <c r="S1528" s="1"/>
  <c r="N1525"/>
  <c r="T1525" s="1"/>
  <c r="M1525"/>
  <c r="S1525" s="1"/>
  <c r="N1523"/>
  <c r="T1523" s="1"/>
  <c r="M1523"/>
  <c r="S1523" s="1"/>
  <c r="N1520"/>
  <c r="T1520" s="1"/>
  <c r="M1520"/>
  <c r="S1520" s="1"/>
  <c r="N1516"/>
  <c r="T1516" s="1"/>
  <c r="N1514"/>
  <c r="T1514" s="1"/>
  <c r="N1512"/>
  <c r="T1512" s="1"/>
  <c r="N1509"/>
  <c r="T1509" s="1"/>
  <c r="M1509"/>
  <c r="S1509" s="1"/>
  <c r="N1507"/>
  <c r="T1507" s="1"/>
  <c r="M1507"/>
  <c r="S1507" s="1"/>
  <c r="N1505"/>
  <c r="T1505" s="1"/>
  <c r="N1501"/>
  <c r="T1501" s="1"/>
  <c r="M1501"/>
  <c r="S1501" s="1"/>
  <c r="N1499"/>
  <c r="T1499" s="1"/>
  <c r="M1499"/>
  <c r="S1499" s="1"/>
  <c r="N1497"/>
  <c r="T1497" s="1"/>
  <c r="N1492"/>
  <c r="T1492" s="1"/>
  <c r="M1492"/>
  <c r="S1492" s="1"/>
  <c r="N1487"/>
  <c r="T1487" s="1"/>
  <c r="N1480"/>
  <c r="T1480" s="1"/>
  <c r="M1480"/>
  <c r="S1480" s="1"/>
  <c r="N1471"/>
  <c r="T1471" s="1"/>
  <c r="M1471"/>
  <c r="S1471" s="1"/>
  <c r="N1468"/>
  <c r="T1468" s="1"/>
  <c r="M1468"/>
  <c r="S1468" s="1"/>
  <c r="N1464"/>
  <c r="T1464" s="1"/>
  <c r="N1455"/>
  <c r="T1455" s="1"/>
  <c r="M1455"/>
  <c r="S1455" s="1"/>
  <c r="N1448"/>
  <c r="T1448" s="1"/>
  <c r="M1448"/>
  <c r="S1448" s="1"/>
  <c r="N1445"/>
  <c r="T1445" s="1"/>
  <c r="M1445"/>
  <c r="S1445" s="1"/>
  <c r="N1442"/>
  <c r="T1442" s="1"/>
  <c r="M1442"/>
  <c r="S1442" s="1"/>
  <c r="N1439"/>
  <c r="T1439" s="1"/>
  <c r="M1439"/>
  <c r="S1439" s="1"/>
  <c r="N1436"/>
  <c r="T1436" s="1"/>
  <c r="M1436"/>
  <c r="S1436" s="1"/>
  <c r="N1433"/>
  <c r="T1433" s="1"/>
  <c r="M1433"/>
  <c r="S1433" s="1"/>
  <c r="N1430"/>
  <c r="T1430" s="1"/>
  <c r="M1430"/>
  <c r="S1430" s="1"/>
  <c r="N1427"/>
  <c r="T1427" s="1"/>
  <c r="M1427"/>
  <c r="S1427" s="1"/>
  <c r="N1424"/>
  <c r="T1424" s="1"/>
  <c r="M1424"/>
  <c r="S1424" s="1"/>
  <c r="N1421"/>
  <c r="T1421" s="1"/>
  <c r="M1421"/>
  <c r="S1421" s="1"/>
  <c r="N1412"/>
  <c r="T1412" s="1"/>
  <c r="M1412"/>
  <c r="S1412" s="1"/>
  <c r="N1415"/>
  <c r="T1415" s="1"/>
  <c r="M1415"/>
  <c r="S1415" s="1"/>
  <c r="N1418"/>
  <c r="T1418" s="1"/>
  <c r="M1418"/>
  <c r="S1418" s="1"/>
  <c r="N1409"/>
  <c r="T1409" s="1"/>
  <c r="M1409"/>
  <c r="S1409" s="1"/>
  <c r="N1406"/>
  <c r="T1406" s="1"/>
  <c r="M1406"/>
  <c r="S1406" s="1"/>
  <c r="N1403"/>
  <c r="T1403" s="1"/>
  <c r="M1403"/>
  <c r="S1403" s="1"/>
  <c r="N1400"/>
  <c r="T1400" s="1"/>
  <c r="M1400"/>
  <c r="S1400" s="1"/>
  <c r="N1397"/>
  <c r="T1397" s="1"/>
  <c r="M1397"/>
  <c r="S1397" s="1"/>
  <c r="N1394"/>
  <c r="T1394" s="1"/>
  <c r="M1394"/>
  <c r="S1394" s="1"/>
  <c r="N1391"/>
  <c r="T1391" s="1"/>
  <c r="M1391"/>
  <c r="S1391" s="1"/>
  <c r="N1388"/>
  <c r="T1388" s="1"/>
  <c r="M1388"/>
  <c r="S1388" s="1"/>
  <c r="N1385"/>
  <c r="T1385" s="1"/>
  <c r="M1385"/>
  <c r="S1385" s="1"/>
  <c r="N1382"/>
  <c r="T1382" s="1"/>
  <c r="M1382"/>
  <c r="S1382" s="1"/>
  <c r="N1379"/>
  <c r="T1379" s="1"/>
  <c r="M1379"/>
  <c r="S1379" s="1"/>
  <c r="N1376"/>
  <c r="T1376" s="1"/>
  <c r="M1376"/>
  <c r="S1376" s="1"/>
  <c r="N1370"/>
  <c r="T1370" s="1"/>
  <c r="M1370"/>
  <c r="S1370" s="1"/>
  <c r="N1373"/>
  <c r="T1373" s="1"/>
  <c r="M1373"/>
  <c r="N1363"/>
  <c r="T1363" s="1"/>
  <c r="N1361"/>
  <c r="T1361" s="1"/>
  <c r="N1342"/>
  <c r="T1342" s="1"/>
  <c r="N1331"/>
  <c r="T1331" s="1"/>
  <c r="M1331"/>
  <c r="S1331" s="1"/>
  <c r="N1323"/>
  <c r="T1323" s="1"/>
  <c r="M1323"/>
  <c r="S1323" s="1"/>
  <c r="N1320"/>
  <c r="T1320" s="1"/>
  <c r="M1320"/>
  <c r="S1320" s="1"/>
  <c r="N1317"/>
  <c r="T1317" s="1"/>
  <c r="M1317"/>
  <c r="S1317" s="1"/>
  <c r="N1313"/>
  <c r="T1313" s="1"/>
  <c r="M1313"/>
  <c r="S1313" s="1"/>
  <c r="N1308"/>
  <c r="T1308" s="1"/>
  <c r="M1308"/>
  <c r="S1308" s="1"/>
  <c r="N1304"/>
  <c r="T1304" s="1"/>
  <c r="N1292"/>
  <c r="T1292" s="1"/>
  <c r="N1285"/>
  <c r="T1285" s="1"/>
  <c r="M1285"/>
  <c r="S1285" s="1"/>
  <c r="N1278"/>
  <c r="T1278" s="1"/>
  <c r="M1278"/>
  <c r="S1278" s="1"/>
  <c r="N1273"/>
  <c r="T1273" s="1"/>
  <c r="M1273"/>
  <c r="S1273" s="1"/>
  <c r="N1268"/>
  <c r="T1268" s="1"/>
  <c r="M1268"/>
  <c r="S1268" s="1"/>
  <c r="N1264"/>
  <c r="T1264" s="1"/>
  <c r="N1255"/>
  <c r="T1255" s="1"/>
  <c r="M1255"/>
  <c r="S1255" s="1"/>
  <c r="N1243"/>
  <c r="T1243" s="1"/>
  <c r="M1243"/>
  <c r="S1243" s="1"/>
  <c r="N1233"/>
  <c r="T1233" s="1"/>
  <c r="M1233"/>
  <c r="S1233" s="1"/>
  <c r="N1230"/>
  <c r="T1230" s="1"/>
  <c r="M1230"/>
  <c r="S1230" s="1"/>
  <c r="N1228"/>
  <c r="T1228" s="1"/>
  <c r="M1228"/>
  <c r="S1228" s="1"/>
  <c r="N1209"/>
  <c r="T1209" s="1"/>
  <c r="M1209"/>
  <c r="S1209" s="1"/>
  <c r="N1207"/>
  <c r="T1207" s="1"/>
  <c r="N1202"/>
  <c r="T1202" s="1"/>
  <c r="M1202"/>
  <c r="S1202" s="1"/>
  <c r="N1197"/>
  <c r="T1197" s="1"/>
  <c r="M1197"/>
  <c r="S1197" s="1"/>
  <c r="N1192"/>
  <c r="T1192" s="1"/>
  <c r="N1185"/>
  <c r="T1185" s="1"/>
  <c r="M1185"/>
  <c r="S1185" s="1"/>
  <c r="N1180"/>
  <c r="T1180" s="1"/>
  <c r="M1180"/>
  <c r="S1180" s="1"/>
  <c r="N1175"/>
  <c r="T1175" s="1"/>
  <c r="M1175"/>
  <c r="S1175" s="1"/>
  <c r="N1170"/>
  <c r="T1170" s="1"/>
  <c r="N1163"/>
  <c r="T1163" s="1"/>
  <c r="M1163"/>
  <c r="S1163" s="1"/>
  <c r="N1158"/>
  <c r="T1158" s="1"/>
  <c r="M1158"/>
  <c r="S1158" s="1"/>
  <c r="N1153"/>
  <c r="T1153" s="1"/>
  <c r="N1148"/>
  <c r="T1148" s="1"/>
  <c r="M1148"/>
  <c r="S1148" s="1"/>
  <c r="N1131"/>
  <c r="T1131" s="1"/>
  <c r="M1131"/>
  <c r="S1131" s="1"/>
  <c r="N1128"/>
  <c r="T1128" s="1"/>
  <c r="M1128"/>
  <c r="S1128" s="1"/>
  <c r="N1125"/>
  <c r="T1125" s="1"/>
  <c r="M1125"/>
  <c r="S1125" s="1"/>
  <c r="N1122"/>
  <c r="T1122" s="1"/>
  <c r="M1122"/>
  <c r="S1122" s="1"/>
  <c r="N1119"/>
  <c r="T1119" s="1"/>
  <c r="M1119"/>
  <c r="S1119" s="1"/>
  <c r="N1115"/>
  <c r="T1115" s="1"/>
  <c r="N1098"/>
  <c r="T1098" s="1"/>
  <c r="M1098"/>
  <c r="S1098" s="1"/>
  <c r="N1089"/>
  <c r="T1089" s="1"/>
  <c r="M1089"/>
  <c r="S1089" s="1"/>
  <c r="N1080"/>
  <c r="T1080" s="1"/>
  <c r="N1068"/>
  <c r="T1068" s="1"/>
  <c r="M1068"/>
  <c r="S1068" s="1"/>
  <c r="N1063"/>
  <c r="T1063" s="1"/>
  <c r="M1063"/>
  <c r="S1063" s="1"/>
  <c r="N1060"/>
  <c r="T1060" s="1"/>
  <c r="M1060"/>
  <c r="S1060" s="1"/>
  <c r="N1056"/>
  <c r="T1056" s="1"/>
  <c r="N1040"/>
  <c r="T1040" s="1"/>
  <c r="M1040"/>
  <c r="S1040" s="1"/>
  <c r="N1018"/>
  <c r="T1018" s="1"/>
  <c r="M1018"/>
  <c r="S1018" s="1"/>
  <c r="N1014"/>
  <c r="T1014" s="1"/>
  <c r="N1008"/>
  <c r="T1008" s="1"/>
  <c r="N999"/>
  <c r="T999" s="1"/>
  <c r="M999"/>
  <c r="S999" s="1"/>
  <c r="N996"/>
  <c r="T996" s="1"/>
  <c r="M996"/>
  <c r="S996" s="1"/>
  <c r="N989"/>
  <c r="T989" s="1"/>
  <c r="M989"/>
  <c r="S989" s="1"/>
  <c r="N982"/>
  <c r="T982" s="1"/>
  <c r="M982"/>
  <c r="S982" s="1"/>
  <c r="N979"/>
  <c r="T979" s="1"/>
  <c r="M979"/>
  <c r="S979" s="1"/>
  <c r="N976"/>
  <c r="T976" s="1"/>
  <c r="M976"/>
  <c r="S976" s="1"/>
  <c r="N973"/>
  <c r="T973" s="1"/>
  <c r="M973"/>
  <c r="S973" s="1"/>
  <c r="N970"/>
  <c r="T970" s="1"/>
  <c r="M970"/>
  <c r="S970" s="1"/>
  <c r="N967"/>
  <c r="T967" s="1"/>
  <c r="M967"/>
  <c r="S967" s="1"/>
  <c r="N964"/>
  <c r="T964" s="1"/>
  <c r="M964"/>
  <c r="S964" s="1"/>
  <c r="N946"/>
  <c r="T946" s="1"/>
  <c r="M946"/>
  <c r="S946" s="1"/>
  <c r="N943"/>
  <c r="T943" s="1"/>
  <c r="M943"/>
  <c r="S943" s="1"/>
  <c r="N926"/>
  <c r="T926" s="1"/>
  <c r="M926"/>
  <c r="S926" s="1"/>
  <c r="N913"/>
  <c r="T913" s="1"/>
  <c r="N910"/>
  <c r="T910" s="1"/>
  <c r="N895"/>
  <c r="T895" s="1"/>
  <c r="N870"/>
  <c r="T870" s="1"/>
  <c r="N865"/>
  <c r="T865" s="1"/>
  <c r="M865"/>
  <c r="S865" s="1"/>
  <c r="N862"/>
  <c r="T862" s="1"/>
  <c r="N858"/>
  <c r="T858" s="1"/>
  <c r="N842"/>
  <c r="T842" s="1"/>
  <c r="M842"/>
  <c r="S842" s="1"/>
  <c r="N838"/>
  <c r="T838" s="1"/>
  <c r="M838"/>
  <c r="S838" s="1"/>
  <c r="N835"/>
  <c r="T835" s="1"/>
  <c r="M835"/>
  <c r="S835" s="1"/>
  <c r="N816"/>
  <c r="T816" s="1"/>
  <c r="M816"/>
  <c r="S816" s="1"/>
  <c r="N812"/>
  <c r="T812" s="1"/>
  <c r="M812"/>
  <c r="S812" s="1"/>
  <c r="N810"/>
  <c r="T810" s="1"/>
  <c r="M810"/>
  <c r="S810" s="1"/>
  <c r="N806"/>
  <c r="T806" s="1"/>
  <c r="N802"/>
  <c r="T802" s="1"/>
  <c r="N784"/>
  <c r="T784" s="1"/>
  <c r="M784"/>
  <c r="S784" s="1"/>
  <c r="N780"/>
  <c r="T780" s="1"/>
  <c r="N742"/>
  <c r="T742" s="1"/>
  <c r="N746"/>
  <c r="T746" s="1"/>
  <c r="N757"/>
  <c r="T757" s="1"/>
  <c r="M757"/>
  <c r="N729"/>
  <c r="T729" s="1"/>
  <c r="M729"/>
  <c r="S729" s="1"/>
  <c r="N707"/>
  <c r="T707" s="1"/>
  <c r="M707"/>
  <c r="S707" s="1"/>
  <c r="N703"/>
  <c r="T703" s="1"/>
  <c r="N699"/>
  <c r="T699" s="1"/>
  <c r="N692"/>
  <c r="T692" s="1"/>
  <c r="M692"/>
  <c r="S692" s="1"/>
  <c r="N674"/>
  <c r="T674" s="1"/>
  <c r="N670"/>
  <c r="T670" s="1"/>
  <c r="Z670" s="1"/>
  <c r="AF670" s="1"/>
  <c r="AL670" s="1"/>
  <c r="AR670" s="1"/>
  <c r="AX670" s="1"/>
  <c r="N669"/>
  <c r="T669" s="1"/>
  <c r="Z669" s="1"/>
  <c r="AF669" s="1"/>
  <c r="AL669" s="1"/>
  <c r="AR669" s="1"/>
  <c r="N665"/>
  <c r="T665" s="1"/>
  <c r="Z665" s="1"/>
  <c r="AF665" s="1"/>
  <c r="AL665" s="1"/>
  <c r="AR665" s="1"/>
  <c r="AX665" s="1"/>
  <c r="N664"/>
  <c r="T664" s="1"/>
  <c r="Z664" s="1"/>
  <c r="AF664" s="1"/>
  <c r="AL664" s="1"/>
  <c r="AR664" s="1"/>
  <c r="N655"/>
  <c r="T655" s="1"/>
  <c r="N643"/>
  <c r="T643" s="1"/>
  <c r="Z643" s="1"/>
  <c r="AF643" s="1"/>
  <c r="AL643" s="1"/>
  <c r="AR643" s="1"/>
  <c r="AX643" s="1"/>
  <c r="M643"/>
  <c r="S643" s="1"/>
  <c r="Y643" s="1"/>
  <c r="AE643" s="1"/>
  <c r="AK643" s="1"/>
  <c r="AQ643" s="1"/>
  <c r="AW643" s="1"/>
  <c r="BA643" s="1"/>
  <c r="N642"/>
  <c r="T642" s="1"/>
  <c r="Z642" s="1"/>
  <c r="AF642" s="1"/>
  <c r="AL642" s="1"/>
  <c r="M642"/>
  <c r="S642" s="1"/>
  <c r="N622"/>
  <c r="T622" s="1"/>
  <c r="Z622" s="1"/>
  <c r="AF622" s="1"/>
  <c r="AL622" s="1"/>
  <c r="AR622" s="1"/>
  <c r="AX622" s="1"/>
  <c r="BB622" s="1"/>
  <c r="M622"/>
  <c r="S622" s="1"/>
  <c r="Y622" s="1"/>
  <c r="AE622" s="1"/>
  <c r="AK622" s="1"/>
  <c r="AQ622" s="1"/>
  <c r="AW622" s="1"/>
  <c r="BA622" s="1"/>
  <c r="N621"/>
  <c r="T621" s="1"/>
  <c r="Z621" s="1"/>
  <c r="AF621" s="1"/>
  <c r="AL621" s="1"/>
  <c r="M621"/>
  <c r="S621" s="1"/>
  <c r="N618"/>
  <c r="T618" s="1"/>
  <c r="Z618" s="1"/>
  <c r="AF618" s="1"/>
  <c r="AL618" s="1"/>
  <c r="AR618" s="1"/>
  <c r="AX618" s="1"/>
  <c r="BB618" s="1"/>
  <c r="M618"/>
  <c r="S618" s="1"/>
  <c r="Y618" s="1"/>
  <c r="AE618" s="1"/>
  <c r="AK618" s="1"/>
  <c r="AQ618" s="1"/>
  <c r="AW618" s="1"/>
  <c r="BA618" s="1"/>
  <c r="N617"/>
  <c r="T617" s="1"/>
  <c r="Z617" s="1"/>
  <c r="AF617" s="1"/>
  <c r="AL617" s="1"/>
  <c r="M617"/>
  <c r="S617" s="1"/>
  <c r="N602"/>
  <c r="T602" s="1"/>
  <c r="Z602" s="1"/>
  <c r="AF602" s="1"/>
  <c r="AL602" s="1"/>
  <c r="AR602" s="1"/>
  <c r="AX602" s="1"/>
  <c r="M602"/>
  <c r="S602" s="1"/>
  <c r="Y602" s="1"/>
  <c r="AE602" s="1"/>
  <c r="AK602" s="1"/>
  <c r="AQ602" s="1"/>
  <c r="AW602" s="1"/>
  <c r="BA602" s="1"/>
  <c r="N601"/>
  <c r="T601" s="1"/>
  <c r="Z601" s="1"/>
  <c r="AF601" s="1"/>
  <c r="AL601" s="1"/>
  <c r="M601"/>
  <c r="S601" s="1"/>
  <c r="N598"/>
  <c r="T598" s="1"/>
  <c r="Z598" s="1"/>
  <c r="AF598" s="1"/>
  <c r="AL598" s="1"/>
  <c r="AR598" s="1"/>
  <c r="AX598" s="1"/>
  <c r="M598"/>
  <c r="S598" s="1"/>
  <c r="Y598" s="1"/>
  <c r="AE598" s="1"/>
  <c r="AK598" s="1"/>
  <c r="AQ598" s="1"/>
  <c r="AW598" s="1"/>
  <c r="BA598" s="1"/>
  <c r="N597"/>
  <c r="T597" s="1"/>
  <c r="Z597" s="1"/>
  <c r="AF597" s="1"/>
  <c r="AL597" s="1"/>
  <c r="N594"/>
  <c r="T594" s="1"/>
  <c r="M594"/>
  <c r="S594" s="1"/>
  <c r="N591"/>
  <c r="T591" s="1"/>
  <c r="Z591" s="1"/>
  <c r="AF591" s="1"/>
  <c r="AL591" s="1"/>
  <c r="AR591" s="1"/>
  <c r="AX591" s="1"/>
  <c r="M591"/>
  <c r="S591" s="1"/>
  <c r="Y591" s="1"/>
  <c r="AE591" s="1"/>
  <c r="AK591" s="1"/>
  <c r="AQ591" s="1"/>
  <c r="AW591" s="1"/>
  <c r="BA591" s="1"/>
  <c r="N590"/>
  <c r="T590" s="1"/>
  <c r="Z590" s="1"/>
  <c r="AF590" s="1"/>
  <c r="AL590" s="1"/>
  <c r="AR590" s="1"/>
  <c r="M590"/>
  <c r="S590" s="1"/>
  <c r="Y590" s="1"/>
  <c r="AE590" s="1"/>
  <c r="AK590" s="1"/>
  <c r="AQ590" s="1"/>
  <c r="N587"/>
  <c r="T587" s="1"/>
  <c r="M587"/>
  <c r="S587" s="1"/>
  <c r="N583"/>
  <c r="T583" s="1"/>
  <c r="Z583" s="1"/>
  <c r="AF583" s="1"/>
  <c r="AL583" s="1"/>
  <c r="AR583" s="1"/>
  <c r="AX583" s="1"/>
  <c r="N582"/>
  <c r="T582" s="1"/>
  <c r="Z582" s="1"/>
  <c r="AF582" s="1"/>
  <c r="AL582" s="1"/>
  <c r="AR582" s="1"/>
  <c r="N579"/>
  <c r="T579" s="1"/>
  <c r="Z579" s="1"/>
  <c r="AF579" s="1"/>
  <c r="AL579" s="1"/>
  <c r="AR579" s="1"/>
  <c r="AX579" s="1"/>
  <c r="N578"/>
  <c r="T578" s="1"/>
  <c r="Z578" s="1"/>
  <c r="AF578" s="1"/>
  <c r="AL578" s="1"/>
  <c r="AR578" s="1"/>
  <c r="N575"/>
  <c r="T575" s="1"/>
  <c r="N572"/>
  <c r="T572" s="1"/>
  <c r="Z572" s="1"/>
  <c r="AF572" s="1"/>
  <c r="AL572" s="1"/>
  <c r="AR572" s="1"/>
  <c r="AX572" s="1"/>
  <c r="N571"/>
  <c r="T571" s="1"/>
  <c r="Z571" s="1"/>
  <c r="AF571" s="1"/>
  <c r="AL571" s="1"/>
  <c r="N568"/>
  <c r="T568" s="1"/>
  <c r="N553"/>
  <c r="T553" s="1"/>
  <c r="M553"/>
  <c r="S553" s="1"/>
  <c r="N542"/>
  <c r="T542" s="1"/>
  <c r="M542"/>
  <c r="S542" s="1"/>
  <c r="N529"/>
  <c r="T529" s="1"/>
  <c r="M529"/>
  <c r="S529" s="1"/>
  <c r="N525"/>
  <c r="T525" s="1"/>
  <c r="N521"/>
  <c r="T521" s="1"/>
  <c r="N489"/>
  <c r="T489" s="1"/>
  <c r="M489"/>
  <c r="S489" s="1"/>
  <c r="N483"/>
  <c r="T483" s="1"/>
  <c r="N487"/>
  <c r="T487" s="1"/>
  <c r="N476"/>
  <c r="T476" s="1"/>
  <c r="M476"/>
  <c r="S476" s="1"/>
  <c r="N474"/>
  <c r="T474" s="1"/>
  <c r="M474"/>
  <c r="S474" s="1"/>
  <c r="N469"/>
  <c r="T469" s="1"/>
  <c r="M469"/>
  <c r="S469" s="1"/>
  <c r="N464"/>
  <c r="T464" s="1"/>
  <c r="M464"/>
  <c r="S464" s="1"/>
  <c r="N451"/>
  <c r="T451" s="1"/>
  <c r="M451"/>
  <c r="S451" s="1"/>
  <c r="N443"/>
  <c r="T443" s="1"/>
  <c r="M443"/>
  <c r="S443" s="1"/>
  <c r="N435"/>
  <c r="T435" s="1"/>
  <c r="M435"/>
  <c r="S435" s="1"/>
  <c r="N432"/>
  <c r="T432" s="1"/>
  <c r="M432"/>
  <c r="S432" s="1"/>
  <c r="N430"/>
  <c r="T430" s="1"/>
  <c r="N426"/>
  <c r="T426" s="1"/>
  <c r="N411"/>
  <c r="T411" s="1"/>
  <c r="N409"/>
  <c r="T409" s="1"/>
  <c r="N406"/>
  <c r="T406" s="1"/>
  <c r="H405"/>
  <c r="H404" s="1"/>
  <c r="I405"/>
  <c r="I404" s="1"/>
  <c r="J405"/>
  <c r="J404" s="1"/>
  <c r="K405"/>
  <c r="K404" s="1"/>
  <c r="L405"/>
  <c r="L404" s="1"/>
  <c r="H402"/>
  <c r="H401" s="1"/>
  <c r="I402"/>
  <c r="I401" s="1"/>
  <c r="J402"/>
  <c r="J401" s="1"/>
  <c r="K402"/>
  <c r="K401" s="1"/>
  <c r="L402"/>
  <c r="L401" s="1"/>
  <c r="H397"/>
  <c r="H396" s="1"/>
  <c r="H395" s="1"/>
  <c r="H394" s="1"/>
  <c r="I397"/>
  <c r="I396" s="1"/>
  <c r="I395" s="1"/>
  <c r="I394" s="1"/>
  <c r="J397"/>
  <c r="J396" s="1"/>
  <c r="J395" s="1"/>
  <c r="J394" s="1"/>
  <c r="K397"/>
  <c r="K396" s="1"/>
  <c r="K395" s="1"/>
  <c r="K394" s="1"/>
  <c r="L397"/>
  <c r="L396" s="1"/>
  <c r="L395" s="1"/>
  <c r="L394" s="1"/>
  <c r="N403"/>
  <c r="T403" s="1"/>
  <c r="N398"/>
  <c r="T398" s="1"/>
  <c r="M398"/>
  <c r="S398" s="1"/>
  <c r="N392"/>
  <c r="T392" s="1"/>
  <c r="M392"/>
  <c r="S392" s="1"/>
  <c r="N385"/>
  <c r="T385" s="1"/>
  <c r="M385"/>
  <c r="S385" s="1"/>
  <c r="N378"/>
  <c r="T378" s="1"/>
  <c r="M378"/>
  <c r="S378" s="1"/>
  <c r="N375"/>
  <c r="T375" s="1"/>
  <c r="M375"/>
  <c r="S375" s="1"/>
  <c r="N372"/>
  <c r="T372" s="1"/>
  <c r="M372"/>
  <c r="S372" s="1"/>
  <c r="H364"/>
  <c r="H363" s="1"/>
  <c r="H362" s="1"/>
  <c r="I364"/>
  <c r="I363" s="1"/>
  <c r="I362" s="1"/>
  <c r="J364"/>
  <c r="J363" s="1"/>
  <c r="J362" s="1"/>
  <c r="K364"/>
  <c r="K363" s="1"/>
  <c r="K362" s="1"/>
  <c r="L364"/>
  <c r="L363" s="1"/>
  <c r="L362" s="1"/>
  <c r="N369"/>
  <c r="T369" s="1"/>
  <c r="N365"/>
  <c r="T365" s="1"/>
  <c r="M365"/>
  <c r="S365" s="1"/>
  <c r="N343"/>
  <c r="T343" s="1"/>
  <c r="N328"/>
  <c r="T328" s="1"/>
  <c r="M328"/>
  <c r="S328" s="1"/>
  <c r="N325"/>
  <c r="T325" s="1"/>
  <c r="M325"/>
  <c r="S325" s="1"/>
  <c r="N323"/>
  <c r="T323" s="1"/>
  <c r="N319"/>
  <c r="T319" s="1"/>
  <c r="M319"/>
  <c r="S319" s="1"/>
  <c r="N310"/>
  <c r="T310" s="1"/>
  <c r="M310"/>
  <c r="S310" s="1"/>
  <c r="N305"/>
  <c r="T305" s="1"/>
  <c r="M305"/>
  <c r="S305" s="1"/>
  <c r="N298"/>
  <c r="T298" s="1"/>
  <c r="M298"/>
  <c r="S298" s="1"/>
  <c r="N291"/>
  <c r="T291" s="1"/>
  <c r="M291"/>
  <c r="S291" s="1"/>
  <c r="N288"/>
  <c r="T288" s="1"/>
  <c r="N286"/>
  <c r="T286" s="1"/>
  <c r="N238"/>
  <c r="T238" s="1"/>
  <c r="N235"/>
  <c r="T235" s="1"/>
  <c r="N221"/>
  <c r="T221" s="1"/>
  <c r="M221"/>
  <c r="S221" s="1"/>
  <c r="N214"/>
  <c r="T214" s="1"/>
  <c r="M214"/>
  <c r="S214" s="1"/>
  <c r="N187"/>
  <c r="T187" s="1"/>
  <c r="M187"/>
  <c r="S187" s="1"/>
  <c r="N184"/>
  <c r="T184" s="1"/>
  <c r="M184"/>
  <c r="S184" s="1"/>
  <c r="N182"/>
  <c r="T182" s="1"/>
  <c r="M182"/>
  <c r="S182" s="1"/>
  <c r="N173"/>
  <c r="T173" s="1"/>
  <c r="M173"/>
  <c r="S173" s="1"/>
  <c r="N169"/>
  <c r="T169" s="1"/>
  <c r="Z169" s="1"/>
  <c r="AF169" s="1"/>
  <c r="AL169" s="1"/>
  <c r="AR169" s="1"/>
  <c r="N159"/>
  <c r="T159" s="1"/>
  <c r="Z159" s="1"/>
  <c r="AF159" s="1"/>
  <c r="AL159" s="1"/>
  <c r="AR159" s="1"/>
  <c r="AX159" s="1"/>
  <c r="M159"/>
  <c r="S159" s="1"/>
  <c r="Y159" s="1"/>
  <c r="AE159" s="1"/>
  <c r="AK159" s="1"/>
  <c r="AQ159" s="1"/>
  <c r="AW159" s="1"/>
  <c r="BA159" s="1"/>
  <c r="N158"/>
  <c r="T158" s="1"/>
  <c r="M158"/>
  <c r="S158" s="1"/>
  <c r="Y158" s="1"/>
  <c r="AE158" s="1"/>
  <c r="AK158" s="1"/>
  <c r="AQ158" s="1"/>
  <c r="N156"/>
  <c r="T156" s="1"/>
  <c r="M156"/>
  <c r="S156" s="1"/>
  <c r="N149"/>
  <c r="T149" s="1"/>
  <c r="Z149" s="1"/>
  <c r="AF149" s="1"/>
  <c r="AL149" s="1"/>
  <c r="AR149" s="1"/>
  <c r="M149"/>
  <c r="S149" s="1"/>
  <c r="Y149" s="1"/>
  <c r="AE149" s="1"/>
  <c r="AK149" s="1"/>
  <c r="AQ149" s="1"/>
  <c r="N142"/>
  <c r="T142" s="1"/>
  <c r="M142"/>
  <c r="S142" s="1"/>
  <c r="N140"/>
  <c r="T140" s="1"/>
  <c r="M140"/>
  <c r="S140" s="1"/>
  <c r="N138"/>
  <c r="T138" s="1"/>
  <c r="N120"/>
  <c r="T120" s="1"/>
  <c r="M120"/>
  <c r="S120" s="1"/>
  <c r="N105"/>
  <c r="T105" s="1"/>
  <c r="M105"/>
  <c r="S105" s="1"/>
  <c r="N102"/>
  <c r="T102" s="1"/>
  <c r="M102"/>
  <c r="S102" s="1"/>
  <c r="N97"/>
  <c r="T97" s="1"/>
  <c r="M97"/>
  <c r="S97" s="1"/>
  <c r="N94"/>
  <c r="T94" s="1"/>
  <c r="M94"/>
  <c r="S94" s="1"/>
  <c r="N91"/>
  <c r="T91" s="1"/>
  <c r="M91"/>
  <c r="S91" s="1"/>
  <c r="N88"/>
  <c r="T88" s="1"/>
  <c r="M88"/>
  <c r="S88" s="1"/>
  <c r="N85"/>
  <c r="T85" s="1"/>
  <c r="M85"/>
  <c r="S85" s="1"/>
  <c r="N81"/>
  <c r="T81" s="1"/>
  <c r="M81"/>
  <c r="S81" s="1"/>
  <c r="N77"/>
  <c r="T77" s="1"/>
  <c r="M77"/>
  <c r="S77" s="1"/>
  <c r="N75"/>
  <c r="T75" s="1"/>
  <c r="N68"/>
  <c r="T68" s="1"/>
  <c r="N59"/>
  <c r="T59" s="1"/>
  <c r="M59"/>
  <c r="S59" s="1"/>
  <c r="N54"/>
  <c r="T54" s="1"/>
  <c r="N52"/>
  <c r="T52" s="1"/>
  <c r="N47"/>
  <c r="T47" s="1"/>
  <c r="M47"/>
  <c r="S47" s="1"/>
  <c r="N39"/>
  <c r="T39" s="1"/>
  <c r="M39"/>
  <c r="S39" s="1"/>
  <c r="N36"/>
  <c r="T36" s="1"/>
  <c r="M36"/>
  <c r="S36" s="1"/>
  <c r="N34"/>
  <c r="T34" s="1"/>
  <c r="N27"/>
  <c r="T27" s="1"/>
  <c r="N24"/>
  <c r="T24" s="1"/>
  <c r="M24"/>
  <c r="M23" s="1"/>
  <c r="N22"/>
  <c r="T22" s="1"/>
  <c r="N20"/>
  <c r="T20" s="1"/>
  <c r="N17"/>
  <c r="T17" s="1"/>
  <c r="N14"/>
  <c r="T14" s="1"/>
  <c r="H1642"/>
  <c r="H1641" s="1"/>
  <c r="H1640" s="1"/>
  <c r="H1639" s="1"/>
  <c r="I1642"/>
  <c r="I1641" s="1"/>
  <c r="I1640" s="1"/>
  <c r="I1639" s="1"/>
  <c r="J1642"/>
  <c r="J1641" s="1"/>
  <c r="J1640" s="1"/>
  <c r="J1639" s="1"/>
  <c r="K1642"/>
  <c r="K1641" s="1"/>
  <c r="K1640" s="1"/>
  <c r="K1639" s="1"/>
  <c r="L1642"/>
  <c r="L1641" s="1"/>
  <c r="L1640" s="1"/>
  <c r="L1639" s="1"/>
  <c r="H1637"/>
  <c r="H1636" s="1"/>
  <c r="H1635" s="1"/>
  <c r="H1634" s="1"/>
  <c r="I1637"/>
  <c r="I1636" s="1"/>
  <c r="I1635" s="1"/>
  <c r="I1634" s="1"/>
  <c r="J1637"/>
  <c r="J1636" s="1"/>
  <c r="J1635" s="1"/>
  <c r="J1634" s="1"/>
  <c r="K1637"/>
  <c r="K1636" s="1"/>
  <c r="K1635" s="1"/>
  <c r="K1634" s="1"/>
  <c r="L1637"/>
  <c r="L1636" s="1"/>
  <c r="L1635" s="1"/>
  <c r="L1634" s="1"/>
  <c r="H1628"/>
  <c r="H1627" s="1"/>
  <c r="I1628"/>
  <c r="I1627" s="1"/>
  <c r="J1628"/>
  <c r="J1627" s="1"/>
  <c r="K1628"/>
  <c r="K1627" s="1"/>
  <c r="L1628"/>
  <c r="L1627" s="1"/>
  <c r="N1628"/>
  <c r="N1627" s="1"/>
  <c r="H1625"/>
  <c r="H1624" s="1"/>
  <c r="I1625"/>
  <c r="I1624" s="1"/>
  <c r="J1625"/>
  <c r="J1624" s="1"/>
  <c r="K1625"/>
  <c r="K1624" s="1"/>
  <c r="L1625"/>
  <c r="L1624" s="1"/>
  <c r="H1622"/>
  <c r="H1621" s="1"/>
  <c r="I1622"/>
  <c r="I1621" s="1"/>
  <c r="J1622"/>
  <c r="J1621" s="1"/>
  <c r="K1622"/>
  <c r="K1621" s="1"/>
  <c r="L1622"/>
  <c r="L1621" s="1"/>
  <c r="N1622"/>
  <c r="N1621" s="1"/>
  <c r="H1619"/>
  <c r="H1618" s="1"/>
  <c r="I1619"/>
  <c r="I1618" s="1"/>
  <c r="J1619"/>
  <c r="J1618" s="1"/>
  <c r="K1619"/>
  <c r="K1618" s="1"/>
  <c r="L1619"/>
  <c r="L1618" s="1"/>
  <c r="M1619"/>
  <c r="M1618" s="1"/>
  <c r="N1619"/>
  <c r="N1618" s="1"/>
  <c r="H1616"/>
  <c r="H1615" s="1"/>
  <c r="I1616"/>
  <c r="I1615" s="1"/>
  <c r="J1616"/>
  <c r="J1615" s="1"/>
  <c r="K1616"/>
  <c r="K1615" s="1"/>
  <c r="L1616"/>
  <c r="L1615" s="1"/>
  <c r="H1612"/>
  <c r="H1611" s="1"/>
  <c r="H1610" s="1"/>
  <c r="I1612"/>
  <c r="I1611" s="1"/>
  <c r="I1610" s="1"/>
  <c r="J1612"/>
  <c r="J1611" s="1"/>
  <c r="J1610" s="1"/>
  <c r="K1612"/>
  <c r="K1611" s="1"/>
  <c r="K1610" s="1"/>
  <c r="L1612"/>
  <c r="L1611" s="1"/>
  <c r="L1610" s="1"/>
  <c r="H1595"/>
  <c r="I1595"/>
  <c r="J1595"/>
  <c r="K1595"/>
  <c r="L1595"/>
  <c r="N1595"/>
  <c r="H1593"/>
  <c r="I1593"/>
  <c r="J1593"/>
  <c r="K1593"/>
  <c r="L1593"/>
  <c r="H1591"/>
  <c r="I1591"/>
  <c r="J1591"/>
  <c r="K1591"/>
  <c r="L1591"/>
  <c r="N1591"/>
  <c r="H1582"/>
  <c r="H1581" s="1"/>
  <c r="H1580" s="1"/>
  <c r="H1579" s="1"/>
  <c r="H1578" s="1"/>
  <c r="I1582"/>
  <c r="I1581" s="1"/>
  <c r="I1580" s="1"/>
  <c r="I1579" s="1"/>
  <c r="I1578" s="1"/>
  <c r="J1582"/>
  <c r="J1581" s="1"/>
  <c r="J1580" s="1"/>
  <c r="J1579" s="1"/>
  <c r="J1578" s="1"/>
  <c r="K1582"/>
  <c r="K1581" s="1"/>
  <c r="K1580" s="1"/>
  <c r="K1579" s="1"/>
  <c r="K1578" s="1"/>
  <c r="L1582"/>
  <c r="L1581" s="1"/>
  <c r="L1580" s="1"/>
  <c r="L1579" s="1"/>
  <c r="L1578" s="1"/>
  <c r="H1575"/>
  <c r="H1574" s="1"/>
  <c r="H1573" s="1"/>
  <c r="H1572" s="1"/>
  <c r="H1571" s="1"/>
  <c r="I1575"/>
  <c r="I1574" s="1"/>
  <c r="I1573" s="1"/>
  <c r="I1572" s="1"/>
  <c r="I1571" s="1"/>
  <c r="J1575"/>
  <c r="J1574" s="1"/>
  <c r="J1573" s="1"/>
  <c r="J1572" s="1"/>
  <c r="J1571" s="1"/>
  <c r="K1575"/>
  <c r="K1574" s="1"/>
  <c r="K1573" s="1"/>
  <c r="K1572" s="1"/>
  <c r="K1571" s="1"/>
  <c r="L1575"/>
  <c r="L1574" s="1"/>
  <c r="L1573" s="1"/>
  <c r="L1572" s="1"/>
  <c r="L1571" s="1"/>
  <c r="M1575"/>
  <c r="M1574" s="1"/>
  <c r="M1573" s="1"/>
  <c r="M1572" s="1"/>
  <c r="M1571" s="1"/>
  <c r="H1556"/>
  <c r="H1555" s="1"/>
  <c r="H1554" s="1"/>
  <c r="I1556"/>
  <c r="I1555" s="1"/>
  <c r="I1554" s="1"/>
  <c r="I1553" s="1"/>
  <c r="J1556"/>
  <c r="J1555" s="1"/>
  <c r="J1554" s="1"/>
  <c r="J1553" s="1"/>
  <c r="K1556"/>
  <c r="K1555" s="1"/>
  <c r="K1554" s="1"/>
  <c r="K1553" s="1"/>
  <c r="L1556"/>
  <c r="L1555" s="1"/>
  <c r="L1554" s="1"/>
  <c r="L1553" s="1"/>
  <c r="I1551"/>
  <c r="J1551"/>
  <c r="K1551"/>
  <c r="L1551"/>
  <c r="I1549"/>
  <c r="J1549"/>
  <c r="K1549"/>
  <c r="L1549"/>
  <c r="I1546"/>
  <c r="J1546"/>
  <c r="K1546"/>
  <c r="L1546"/>
  <c r="I1544"/>
  <c r="J1544"/>
  <c r="K1544"/>
  <c r="L1544"/>
  <c r="I1542"/>
  <c r="J1542"/>
  <c r="K1542"/>
  <c r="L1542"/>
  <c r="I1539"/>
  <c r="J1539"/>
  <c r="K1539"/>
  <c r="L1539"/>
  <c r="N1539"/>
  <c r="I1537"/>
  <c r="J1537"/>
  <c r="K1537"/>
  <c r="L1537"/>
  <c r="M1537"/>
  <c r="I1535"/>
  <c r="J1535"/>
  <c r="K1535"/>
  <c r="L1535"/>
  <c r="M1535"/>
  <c r="I1532"/>
  <c r="I1531" s="1"/>
  <c r="J1532"/>
  <c r="J1531" s="1"/>
  <c r="K1532"/>
  <c r="K1531" s="1"/>
  <c r="L1532"/>
  <c r="L1531" s="1"/>
  <c r="I1529"/>
  <c r="J1529"/>
  <c r="K1529"/>
  <c r="L1529"/>
  <c r="M1529"/>
  <c r="I1527"/>
  <c r="J1527"/>
  <c r="K1527"/>
  <c r="L1527"/>
  <c r="I1524"/>
  <c r="J1524"/>
  <c r="K1524"/>
  <c r="L1524"/>
  <c r="M1524"/>
  <c r="I1522"/>
  <c r="J1522"/>
  <c r="K1522"/>
  <c r="L1522"/>
  <c r="I1519"/>
  <c r="I1518" s="1"/>
  <c r="J1519"/>
  <c r="J1518" s="1"/>
  <c r="K1519"/>
  <c r="K1518" s="1"/>
  <c r="L1519"/>
  <c r="L1518" s="1"/>
  <c r="M1519"/>
  <c r="M1518" s="1"/>
  <c r="H1515"/>
  <c r="I1515"/>
  <c r="J1515"/>
  <c r="K1515"/>
  <c r="L1515"/>
  <c r="H1513"/>
  <c r="I1513"/>
  <c r="J1513"/>
  <c r="K1513"/>
  <c r="L1513"/>
  <c r="H1511"/>
  <c r="I1511"/>
  <c r="J1511"/>
  <c r="K1511"/>
  <c r="L1511"/>
  <c r="H1508"/>
  <c r="I1508"/>
  <c r="J1508"/>
  <c r="K1508"/>
  <c r="L1508"/>
  <c r="H1506"/>
  <c r="I1506"/>
  <c r="J1506"/>
  <c r="K1506"/>
  <c r="L1506"/>
  <c r="M1506"/>
  <c r="N1506"/>
  <c r="H1504"/>
  <c r="I1504"/>
  <c r="J1504"/>
  <c r="K1504"/>
  <c r="L1504"/>
  <c r="N1504"/>
  <c r="H1500"/>
  <c r="I1500"/>
  <c r="J1500"/>
  <c r="K1500"/>
  <c r="L1500"/>
  <c r="M1500"/>
  <c r="H1498"/>
  <c r="I1498"/>
  <c r="J1498"/>
  <c r="K1498"/>
  <c r="L1498"/>
  <c r="M1498"/>
  <c r="N1498"/>
  <c r="H1496"/>
  <c r="I1496"/>
  <c r="J1496"/>
  <c r="K1496"/>
  <c r="L1496"/>
  <c r="H1491"/>
  <c r="H1490" s="1"/>
  <c r="H1489" s="1"/>
  <c r="H1488" s="1"/>
  <c r="I1491"/>
  <c r="I1490" s="1"/>
  <c r="I1489" s="1"/>
  <c r="I1488" s="1"/>
  <c r="J1491"/>
  <c r="J1490" s="1"/>
  <c r="J1489" s="1"/>
  <c r="J1488" s="1"/>
  <c r="K1491"/>
  <c r="K1490" s="1"/>
  <c r="K1489" s="1"/>
  <c r="K1488" s="1"/>
  <c r="L1491"/>
  <c r="L1490" s="1"/>
  <c r="L1489" s="1"/>
  <c r="L1488" s="1"/>
  <c r="I1486"/>
  <c r="I1485" s="1"/>
  <c r="I1484" s="1"/>
  <c r="I1483" s="1"/>
  <c r="J1486"/>
  <c r="J1485" s="1"/>
  <c r="J1484" s="1"/>
  <c r="J1483" s="1"/>
  <c r="K1486"/>
  <c r="K1485" s="1"/>
  <c r="K1484" s="1"/>
  <c r="K1483" s="1"/>
  <c r="L1486"/>
  <c r="L1485" s="1"/>
  <c r="L1484" s="1"/>
  <c r="L1483" s="1"/>
  <c r="N1486"/>
  <c r="N1485" s="1"/>
  <c r="N1484" s="1"/>
  <c r="N1483" s="1"/>
  <c r="I1479"/>
  <c r="I1478" s="1"/>
  <c r="J1479"/>
  <c r="J1478" s="1"/>
  <c r="K1479"/>
  <c r="K1478" s="1"/>
  <c r="L1479"/>
  <c r="L1478" s="1"/>
  <c r="I1470"/>
  <c r="I1469" s="1"/>
  <c r="J1470"/>
  <c r="J1469" s="1"/>
  <c r="K1470"/>
  <c r="K1469" s="1"/>
  <c r="L1470"/>
  <c r="L1469" s="1"/>
  <c r="I1467"/>
  <c r="I1466" s="1"/>
  <c r="J1467"/>
  <c r="J1466" s="1"/>
  <c r="K1467"/>
  <c r="K1466" s="1"/>
  <c r="L1467"/>
  <c r="L1466" s="1"/>
  <c r="I1463"/>
  <c r="I1462" s="1"/>
  <c r="I1461" s="1"/>
  <c r="J1463"/>
  <c r="J1462" s="1"/>
  <c r="J1461" s="1"/>
  <c r="K1463"/>
  <c r="K1462" s="1"/>
  <c r="K1461" s="1"/>
  <c r="L1463"/>
  <c r="L1462" s="1"/>
  <c r="L1461" s="1"/>
  <c r="H1454"/>
  <c r="H1453" s="1"/>
  <c r="H1452" s="1"/>
  <c r="H1451" s="1"/>
  <c r="H1450" s="1"/>
  <c r="I1454"/>
  <c r="I1453" s="1"/>
  <c r="I1452" s="1"/>
  <c r="I1451" s="1"/>
  <c r="I1450" s="1"/>
  <c r="J1454"/>
  <c r="J1453" s="1"/>
  <c r="J1452" s="1"/>
  <c r="J1451" s="1"/>
  <c r="J1450" s="1"/>
  <c r="K1454"/>
  <c r="K1453" s="1"/>
  <c r="K1452" s="1"/>
  <c r="K1451" s="1"/>
  <c r="K1450" s="1"/>
  <c r="L1454"/>
  <c r="L1453" s="1"/>
  <c r="L1452" s="1"/>
  <c r="L1451" s="1"/>
  <c r="L1450" s="1"/>
  <c r="H1447"/>
  <c r="H1446" s="1"/>
  <c r="I1447"/>
  <c r="I1446" s="1"/>
  <c r="J1447"/>
  <c r="J1446" s="1"/>
  <c r="K1447"/>
  <c r="K1446" s="1"/>
  <c r="L1447"/>
  <c r="L1446" s="1"/>
  <c r="N1447"/>
  <c r="N1446" s="1"/>
  <c r="H1444"/>
  <c r="H1443" s="1"/>
  <c r="I1444"/>
  <c r="I1443" s="1"/>
  <c r="J1444"/>
  <c r="J1443" s="1"/>
  <c r="K1444"/>
  <c r="K1443" s="1"/>
  <c r="L1444"/>
  <c r="L1443" s="1"/>
  <c r="N1444"/>
  <c r="N1443" s="1"/>
  <c r="H1441"/>
  <c r="H1440" s="1"/>
  <c r="I1441"/>
  <c r="I1440" s="1"/>
  <c r="J1441"/>
  <c r="J1440" s="1"/>
  <c r="K1441"/>
  <c r="K1440" s="1"/>
  <c r="L1441"/>
  <c r="L1440" s="1"/>
  <c r="H1438"/>
  <c r="H1437" s="1"/>
  <c r="I1438"/>
  <c r="I1437" s="1"/>
  <c r="J1438"/>
  <c r="J1437" s="1"/>
  <c r="K1438"/>
  <c r="K1437" s="1"/>
  <c r="L1438"/>
  <c r="L1437" s="1"/>
  <c r="H1435"/>
  <c r="H1434" s="1"/>
  <c r="I1435"/>
  <c r="I1434" s="1"/>
  <c r="J1435"/>
  <c r="J1434" s="1"/>
  <c r="K1435"/>
  <c r="K1434" s="1"/>
  <c r="L1435"/>
  <c r="L1434" s="1"/>
  <c r="H1432"/>
  <c r="H1431" s="1"/>
  <c r="I1432"/>
  <c r="I1431" s="1"/>
  <c r="J1432"/>
  <c r="J1431" s="1"/>
  <c r="K1432"/>
  <c r="K1431" s="1"/>
  <c r="L1432"/>
  <c r="L1431" s="1"/>
  <c r="N1432"/>
  <c r="N1431" s="1"/>
  <c r="H1429"/>
  <c r="H1428" s="1"/>
  <c r="I1429"/>
  <c r="I1428" s="1"/>
  <c r="J1429"/>
  <c r="J1428" s="1"/>
  <c r="K1429"/>
  <c r="K1428" s="1"/>
  <c r="L1429"/>
  <c r="L1428" s="1"/>
  <c r="H1426"/>
  <c r="H1425" s="1"/>
  <c r="I1426"/>
  <c r="I1425" s="1"/>
  <c r="J1426"/>
  <c r="J1425" s="1"/>
  <c r="K1426"/>
  <c r="K1425" s="1"/>
  <c r="L1426"/>
  <c r="L1425" s="1"/>
  <c r="H1423"/>
  <c r="H1422" s="1"/>
  <c r="I1423"/>
  <c r="I1422" s="1"/>
  <c r="J1423"/>
  <c r="J1422" s="1"/>
  <c r="K1423"/>
  <c r="K1422" s="1"/>
  <c r="L1423"/>
  <c r="L1422" s="1"/>
  <c r="H1420"/>
  <c r="H1419" s="1"/>
  <c r="I1420"/>
  <c r="I1419" s="1"/>
  <c r="J1420"/>
  <c r="J1419" s="1"/>
  <c r="K1420"/>
  <c r="K1419" s="1"/>
  <c r="L1420"/>
  <c r="L1419" s="1"/>
  <c r="N1420"/>
  <c r="N1419" s="1"/>
  <c r="H1417"/>
  <c r="H1416" s="1"/>
  <c r="I1417"/>
  <c r="I1416" s="1"/>
  <c r="J1417"/>
  <c r="J1416" s="1"/>
  <c r="K1417"/>
  <c r="K1416" s="1"/>
  <c r="L1417"/>
  <c r="L1416" s="1"/>
  <c r="N1417"/>
  <c r="N1416" s="1"/>
  <c r="H1414"/>
  <c r="H1413" s="1"/>
  <c r="I1414"/>
  <c r="I1413" s="1"/>
  <c r="J1414"/>
  <c r="J1413" s="1"/>
  <c r="K1414"/>
  <c r="K1413" s="1"/>
  <c r="L1414"/>
  <c r="L1413" s="1"/>
  <c r="H1411"/>
  <c r="H1410" s="1"/>
  <c r="I1411"/>
  <c r="I1410" s="1"/>
  <c r="J1411"/>
  <c r="J1410" s="1"/>
  <c r="K1411"/>
  <c r="K1410" s="1"/>
  <c r="L1411"/>
  <c r="L1410" s="1"/>
  <c r="N1411"/>
  <c r="N1410" s="1"/>
  <c r="H1408"/>
  <c r="H1407" s="1"/>
  <c r="I1408"/>
  <c r="I1407" s="1"/>
  <c r="J1408"/>
  <c r="J1407" s="1"/>
  <c r="K1408"/>
  <c r="K1407" s="1"/>
  <c r="L1408"/>
  <c r="L1407" s="1"/>
  <c r="N1408"/>
  <c r="N1407" s="1"/>
  <c r="H1405"/>
  <c r="H1404" s="1"/>
  <c r="I1405"/>
  <c r="I1404" s="1"/>
  <c r="J1405"/>
  <c r="J1404" s="1"/>
  <c r="K1405"/>
  <c r="K1404" s="1"/>
  <c r="L1405"/>
  <c r="L1404" s="1"/>
  <c r="H1402"/>
  <c r="H1401" s="1"/>
  <c r="I1402"/>
  <c r="I1401" s="1"/>
  <c r="J1402"/>
  <c r="J1401" s="1"/>
  <c r="K1402"/>
  <c r="K1401" s="1"/>
  <c r="L1402"/>
  <c r="L1401" s="1"/>
  <c r="H1399"/>
  <c r="H1398" s="1"/>
  <c r="I1399"/>
  <c r="I1398" s="1"/>
  <c r="J1399"/>
  <c r="J1398" s="1"/>
  <c r="K1399"/>
  <c r="K1398" s="1"/>
  <c r="L1399"/>
  <c r="L1398" s="1"/>
  <c r="H1396"/>
  <c r="H1395" s="1"/>
  <c r="I1396"/>
  <c r="I1395" s="1"/>
  <c r="J1396"/>
  <c r="J1395" s="1"/>
  <c r="K1396"/>
  <c r="K1395" s="1"/>
  <c r="L1396"/>
  <c r="L1395" s="1"/>
  <c r="N1396"/>
  <c r="N1395" s="1"/>
  <c r="H1393"/>
  <c r="H1392" s="1"/>
  <c r="I1393"/>
  <c r="I1392" s="1"/>
  <c r="J1393"/>
  <c r="J1392" s="1"/>
  <c r="K1393"/>
  <c r="K1392" s="1"/>
  <c r="L1393"/>
  <c r="L1392" s="1"/>
  <c r="H1390"/>
  <c r="H1389" s="1"/>
  <c r="I1390"/>
  <c r="I1389" s="1"/>
  <c r="J1390"/>
  <c r="J1389" s="1"/>
  <c r="K1390"/>
  <c r="K1389" s="1"/>
  <c r="L1390"/>
  <c r="L1389" s="1"/>
  <c r="H1387"/>
  <c r="H1386" s="1"/>
  <c r="I1387"/>
  <c r="I1386" s="1"/>
  <c r="J1387"/>
  <c r="J1386" s="1"/>
  <c r="K1387"/>
  <c r="K1386" s="1"/>
  <c r="L1387"/>
  <c r="L1386" s="1"/>
  <c r="M1387"/>
  <c r="M1386" s="1"/>
  <c r="H1384"/>
  <c r="H1383" s="1"/>
  <c r="I1384"/>
  <c r="I1383" s="1"/>
  <c r="J1384"/>
  <c r="J1383" s="1"/>
  <c r="K1384"/>
  <c r="K1383" s="1"/>
  <c r="L1384"/>
  <c r="L1383" s="1"/>
  <c r="N1384"/>
  <c r="N1383" s="1"/>
  <c r="H1381"/>
  <c r="H1380" s="1"/>
  <c r="I1381"/>
  <c r="I1380" s="1"/>
  <c r="J1381"/>
  <c r="J1380" s="1"/>
  <c r="K1381"/>
  <c r="K1380" s="1"/>
  <c r="L1381"/>
  <c r="L1380" s="1"/>
  <c r="M1381"/>
  <c r="M1380" s="1"/>
  <c r="H1378"/>
  <c r="H1377" s="1"/>
  <c r="I1378"/>
  <c r="I1377" s="1"/>
  <c r="J1378"/>
  <c r="J1377" s="1"/>
  <c r="K1378"/>
  <c r="K1377" s="1"/>
  <c r="L1378"/>
  <c r="L1377" s="1"/>
  <c r="H1375"/>
  <c r="H1374" s="1"/>
  <c r="I1375"/>
  <c r="I1374" s="1"/>
  <c r="J1375"/>
  <c r="J1374" s="1"/>
  <c r="K1375"/>
  <c r="K1374" s="1"/>
  <c r="L1375"/>
  <c r="L1374" s="1"/>
  <c r="H1372"/>
  <c r="H1371" s="1"/>
  <c r="I1372"/>
  <c r="I1371" s="1"/>
  <c r="J1372"/>
  <c r="J1371" s="1"/>
  <c r="K1372"/>
  <c r="K1371" s="1"/>
  <c r="L1372"/>
  <c r="L1371" s="1"/>
  <c r="H1369"/>
  <c r="H1368" s="1"/>
  <c r="I1369"/>
  <c r="I1368" s="1"/>
  <c r="J1369"/>
  <c r="J1368" s="1"/>
  <c r="K1369"/>
  <c r="K1368" s="1"/>
  <c r="L1369"/>
  <c r="L1368" s="1"/>
  <c r="H1362"/>
  <c r="I1362"/>
  <c r="J1362"/>
  <c r="K1362"/>
  <c r="L1362"/>
  <c r="N1362"/>
  <c r="H1360"/>
  <c r="I1360"/>
  <c r="J1360"/>
  <c r="K1360"/>
  <c r="L1360"/>
  <c r="H1341"/>
  <c r="H1340" s="1"/>
  <c r="H1339" s="1"/>
  <c r="I1341"/>
  <c r="I1340" s="1"/>
  <c r="I1339" s="1"/>
  <c r="I1338" s="1"/>
  <c r="I1337" s="1"/>
  <c r="J1341"/>
  <c r="J1340" s="1"/>
  <c r="J1339" s="1"/>
  <c r="J1338" s="1"/>
  <c r="J1337" s="1"/>
  <c r="K1341"/>
  <c r="K1340" s="1"/>
  <c r="K1339" s="1"/>
  <c r="K1338" s="1"/>
  <c r="K1337" s="1"/>
  <c r="L1341"/>
  <c r="L1340" s="1"/>
  <c r="L1339" s="1"/>
  <c r="L1338" s="1"/>
  <c r="L1337" s="1"/>
  <c r="I1330"/>
  <c r="I1329" s="1"/>
  <c r="I1328" s="1"/>
  <c r="I1327" s="1"/>
  <c r="J1330"/>
  <c r="J1329" s="1"/>
  <c r="J1328" s="1"/>
  <c r="J1327" s="1"/>
  <c r="K1330"/>
  <c r="K1329" s="1"/>
  <c r="K1328" s="1"/>
  <c r="K1327" s="1"/>
  <c r="L1330"/>
  <c r="L1329" s="1"/>
  <c r="L1328" s="1"/>
  <c r="L1327" s="1"/>
  <c r="M1330"/>
  <c r="M1329" s="1"/>
  <c r="M1328" s="1"/>
  <c r="M1327" s="1"/>
  <c r="I1322"/>
  <c r="I1321" s="1"/>
  <c r="J1322"/>
  <c r="J1321" s="1"/>
  <c r="K1322"/>
  <c r="K1321" s="1"/>
  <c r="L1322"/>
  <c r="L1321" s="1"/>
  <c r="H1319"/>
  <c r="H1318" s="1"/>
  <c r="I1319"/>
  <c r="I1318" s="1"/>
  <c r="J1319"/>
  <c r="J1318" s="1"/>
  <c r="K1319"/>
  <c r="K1318" s="1"/>
  <c r="L1319"/>
  <c r="L1318" s="1"/>
  <c r="M1319"/>
  <c r="M1318" s="1"/>
  <c r="H1316"/>
  <c r="H1315" s="1"/>
  <c r="I1316"/>
  <c r="I1315" s="1"/>
  <c r="J1316"/>
  <c r="J1315" s="1"/>
  <c r="K1316"/>
  <c r="K1315" s="1"/>
  <c r="L1316"/>
  <c r="L1315" s="1"/>
  <c r="H1312"/>
  <c r="H1311" s="1"/>
  <c r="I1312"/>
  <c r="I1311" s="1"/>
  <c r="J1312"/>
  <c r="J1311" s="1"/>
  <c r="K1312"/>
  <c r="K1311" s="1"/>
  <c r="L1312"/>
  <c r="L1311" s="1"/>
  <c r="M1312"/>
  <c r="M1311" s="1"/>
  <c r="H1307"/>
  <c r="I1307"/>
  <c r="I1306" s="1"/>
  <c r="J1307"/>
  <c r="J1306" s="1"/>
  <c r="K1307"/>
  <c r="K1306" s="1"/>
  <c r="L1307"/>
  <c r="L1306" s="1"/>
  <c r="M1307"/>
  <c r="M1306" s="1"/>
  <c r="H1303"/>
  <c r="H1302" s="1"/>
  <c r="H1301" s="1"/>
  <c r="I1303"/>
  <c r="I1302" s="1"/>
  <c r="I1301" s="1"/>
  <c r="J1303"/>
  <c r="J1302" s="1"/>
  <c r="J1301" s="1"/>
  <c r="K1303"/>
  <c r="K1302" s="1"/>
  <c r="K1301" s="1"/>
  <c r="L1303"/>
  <c r="L1302" s="1"/>
  <c r="L1301" s="1"/>
  <c r="H1291"/>
  <c r="H1290" s="1"/>
  <c r="H1289" s="1"/>
  <c r="H1288" s="1"/>
  <c r="H1287" s="1"/>
  <c r="I1291"/>
  <c r="I1290" s="1"/>
  <c r="I1289" s="1"/>
  <c r="I1288" s="1"/>
  <c r="I1287" s="1"/>
  <c r="J1291"/>
  <c r="J1290" s="1"/>
  <c r="J1289" s="1"/>
  <c r="J1288" s="1"/>
  <c r="J1287" s="1"/>
  <c r="K1291"/>
  <c r="K1290" s="1"/>
  <c r="K1289" s="1"/>
  <c r="K1288" s="1"/>
  <c r="K1287" s="1"/>
  <c r="L1291"/>
  <c r="L1290" s="1"/>
  <c r="L1289" s="1"/>
  <c r="L1288" s="1"/>
  <c r="L1287" s="1"/>
  <c r="N1291"/>
  <c r="N1290" s="1"/>
  <c r="N1289" s="1"/>
  <c r="N1288" s="1"/>
  <c r="N1287" s="1"/>
  <c r="H1284"/>
  <c r="H1283" s="1"/>
  <c r="H1282" s="1"/>
  <c r="H1281" s="1"/>
  <c r="H1280" s="1"/>
  <c r="I1284"/>
  <c r="I1283" s="1"/>
  <c r="I1282" s="1"/>
  <c r="I1281" s="1"/>
  <c r="I1280" s="1"/>
  <c r="J1284"/>
  <c r="J1283" s="1"/>
  <c r="J1282" s="1"/>
  <c r="J1281" s="1"/>
  <c r="J1280" s="1"/>
  <c r="K1284"/>
  <c r="K1283" s="1"/>
  <c r="K1282" s="1"/>
  <c r="K1281" s="1"/>
  <c r="K1280" s="1"/>
  <c r="L1284"/>
  <c r="L1283" s="1"/>
  <c r="L1282" s="1"/>
  <c r="L1281" s="1"/>
  <c r="L1280" s="1"/>
  <c r="H1277"/>
  <c r="H1276" s="1"/>
  <c r="H1275" s="1"/>
  <c r="H1274" s="1"/>
  <c r="I1277"/>
  <c r="I1276" s="1"/>
  <c r="I1275" s="1"/>
  <c r="I1274" s="1"/>
  <c r="J1277"/>
  <c r="J1276" s="1"/>
  <c r="J1275" s="1"/>
  <c r="J1274" s="1"/>
  <c r="K1277"/>
  <c r="K1276" s="1"/>
  <c r="K1275" s="1"/>
  <c r="K1274" s="1"/>
  <c r="L1277"/>
  <c r="L1276" s="1"/>
  <c r="L1275" s="1"/>
  <c r="L1274" s="1"/>
  <c r="H1272"/>
  <c r="H1271" s="1"/>
  <c r="H1270" s="1"/>
  <c r="H1269" s="1"/>
  <c r="I1272"/>
  <c r="I1271" s="1"/>
  <c r="I1270" s="1"/>
  <c r="I1269" s="1"/>
  <c r="J1272"/>
  <c r="J1271" s="1"/>
  <c r="J1270" s="1"/>
  <c r="J1269" s="1"/>
  <c r="K1272"/>
  <c r="K1271" s="1"/>
  <c r="K1270" s="1"/>
  <c r="K1269" s="1"/>
  <c r="L1272"/>
  <c r="L1271" s="1"/>
  <c r="L1270" s="1"/>
  <c r="L1269" s="1"/>
  <c r="H1267"/>
  <c r="H1266" s="1"/>
  <c r="H1265" s="1"/>
  <c r="I1267"/>
  <c r="I1266" s="1"/>
  <c r="I1265" s="1"/>
  <c r="J1267"/>
  <c r="J1266" s="1"/>
  <c r="J1265" s="1"/>
  <c r="K1267"/>
  <c r="K1266" s="1"/>
  <c r="K1265" s="1"/>
  <c r="L1267"/>
  <c r="L1266" s="1"/>
  <c r="L1265" s="1"/>
  <c r="H1263"/>
  <c r="H1262" s="1"/>
  <c r="H1261" s="1"/>
  <c r="I1263"/>
  <c r="I1262" s="1"/>
  <c r="I1261" s="1"/>
  <c r="J1263"/>
  <c r="J1262" s="1"/>
  <c r="J1261" s="1"/>
  <c r="K1263"/>
  <c r="K1262" s="1"/>
  <c r="K1261" s="1"/>
  <c r="L1263"/>
  <c r="L1262" s="1"/>
  <c r="L1261" s="1"/>
  <c r="H1250"/>
  <c r="H1249" s="1"/>
  <c r="H1248" s="1"/>
  <c r="H1247" s="1"/>
  <c r="H1246" s="1"/>
  <c r="I1250"/>
  <c r="I1249" s="1"/>
  <c r="I1248" s="1"/>
  <c r="I1247" s="1"/>
  <c r="I1246" s="1"/>
  <c r="J1250"/>
  <c r="J1249" s="1"/>
  <c r="J1248" s="1"/>
  <c r="J1247" s="1"/>
  <c r="J1246" s="1"/>
  <c r="K1250"/>
  <c r="K1249" s="1"/>
  <c r="K1248" s="1"/>
  <c r="K1247" s="1"/>
  <c r="K1246" s="1"/>
  <c r="L1250"/>
  <c r="L1249" s="1"/>
  <c r="L1248" s="1"/>
  <c r="L1247" s="1"/>
  <c r="L1246" s="1"/>
  <c r="M1250"/>
  <c r="M1249" s="1"/>
  <c r="M1248" s="1"/>
  <c r="M1247" s="1"/>
  <c r="M1246" s="1"/>
  <c r="N1250"/>
  <c r="N1249" s="1"/>
  <c r="N1248" s="1"/>
  <c r="N1247" s="1"/>
  <c r="N1246" s="1"/>
  <c r="H1254"/>
  <c r="H1253" s="1"/>
  <c r="H1252" s="1"/>
  <c r="I1254"/>
  <c r="I1253" s="1"/>
  <c r="I1252" s="1"/>
  <c r="I1251" s="1"/>
  <c r="J1254"/>
  <c r="J1253" s="1"/>
  <c r="J1252" s="1"/>
  <c r="J1251" s="1"/>
  <c r="K1254"/>
  <c r="K1253" s="1"/>
  <c r="K1252" s="1"/>
  <c r="K1251" s="1"/>
  <c r="L1254"/>
  <c r="L1253" s="1"/>
  <c r="L1252" s="1"/>
  <c r="L1251" s="1"/>
  <c r="M1254"/>
  <c r="M1253" s="1"/>
  <c r="M1252" s="1"/>
  <c r="M1251" s="1"/>
  <c r="H1242"/>
  <c r="H1241" s="1"/>
  <c r="H1240" s="1"/>
  <c r="H1239" s="1"/>
  <c r="I1242"/>
  <c r="I1241" s="1"/>
  <c r="I1240" s="1"/>
  <c r="I1239" s="1"/>
  <c r="J1242"/>
  <c r="J1241" s="1"/>
  <c r="J1240" s="1"/>
  <c r="J1239" s="1"/>
  <c r="K1242"/>
  <c r="K1241" s="1"/>
  <c r="K1240" s="1"/>
  <c r="K1239" s="1"/>
  <c r="L1242"/>
  <c r="L1241" s="1"/>
  <c r="L1240" s="1"/>
  <c r="L1239" s="1"/>
  <c r="H1232"/>
  <c r="H1231" s="1"/>
  <c r="I1232"/>
  <c r="I1231" s="1"/>
  <c r="J1232"/>
  <c r="J1231" s="1"/>
  <c r="K1232"/>
  <c r="K1231" s="1"/>
  <c r="L1232"/>
  <c r="L1231" s="1"/>
  <c r="H1229"/>
  <c r="I1229"/>
  <c r="J1229"/>
  <c r="K1229"/>
  <c r="L1229"/>
  <c r="H1224"/>
  <c r="H1223" s="1"/>
  <c r="H1222" s="1"/>
  <c r="I1224"/>
  <c r="I1223" s="1"/>
  <c r="I1222" s="1"/>
  <c r="J1224"/>
  <c r="J1223" s="1"/>
  <c r="J1222" s="1"/>
  <c r="K1224"/>
  <c r="K1223" s="1"/>
  <c r="K1222" s="1"/>
  <c r="L1224"/>
  <c r="L1223" s="1"/>
  <c r="L1222" s="1"/>
  <c r="M1224"/>
  <c r="M1223" s="1"/>
  <c r="M1222" s="1"/>
  <c r="N1224"/>
  <c r="N1223" s="1"/>
  <c r="N1222" s="1"/>
  <c r="H1227"/>
  <c r="I1227"/>
  <c r="J1227"/>
  <c r="K1227"/>
  <c r="L1227"/>
  <c r="H1208"/>
  <c r="I1208"/>
  <c r="J1208"/>
  <c r="K1208"/>
  <c r="L1208"/>
  <c r="H1206"/>
  <c r="I1206"/>
  <c r="J1206"/>
  <c r="K1206"/>
  <c r="L1206"/>
  <c r="H1201"/>
  <c r="H1200" s="1"/>
  <c r="H1199" s="1"/>
  <c r="H1198" s="1"/>
  <c r="I1201"/>
  <c r="I1200" s="1"/>
  <c r="I1199" s="1"/>
  <c r="I1198" s="1"/>
  <c r="J1201"/>
  <c r="J1200" s="1"/>
  <c r="J1199" s="1"/>
  <c r="J1198" s="1"/>
  <c r="K1201"/>
  <c r="K1200" s="1"/>
  <c r="K1199" s="1"/>
  <c r="K1198" s="1"/>
  <c r="L1201"/>
  <c r="L1200" s="1"/>
  <c r="L1199" s="1"/>
  <c r="L1198" s="1"/>
  <c r="H1196"/>
  <c r="H1195" s="1"/>
  <c r="H1194" s="1"/>
  <c r="H1193" s="1"/>
  <c r="I1196"/>
  <c r="I1195" s="1"/>
  <c r="I1194" s="1"/>
  <c r="I1193" s="1"/>
  <c r="J1196"/>
  <c r="J1195" s="1"/>
  <c r="J1194" s="1"/>
  <c r="J1193" s="1"/>
  <c r="K1196"/>
  <c r="K1195" s="1"/>
  <c r="K1194" s="1"/>
  <c r="K1193" s="1"/>
  <c r="L1196"/>
  <c r="L1195" s="1"/>
  <c r="L1194" s="1"/>
  <c r="L1193" s="1"/>
  <c r="H1191"/>
  <c r="H1190" s="1"/>
  <c r="H1189" s="1"/>
  <c r="H1188" s="1"/>
  <c r="I1191"/>
  <c r="I1190" s="1"/>
  <c r="I1189" s="1"/>
  <c r="I1188" s="1"/>
  <c r="J1191"/>
  <c r="J1190" s="1"/>
  <c r="J1189" s="1"/>
  <c r="J1188" s="1"/>
  <c r="K1191"/>
  <c r="K1190" s="1"/>
  <c r="K1189" s="1"/>
  <c r="K1188" s="1"/>
  <c r="L1191"/>
  <c r="L1190" s="1"/>
  <c r="L1189" s="1"/>
  <c r="L1188" s="1"/>
  <c r="N1191"/>
  <c r="N1190" s="1"/>
  <c r="N1189" s="1"/>
  <c r="N1188" s="1"/>
  <c r="H1184"/>
  <c r="H1183" s="1"/>
  <c r="H1182" s="1"/>
  <c r="H1181" s="1"/>
  <c r="I1184"/>
  <c r="I1183" s="1"/>
  <c r="I1182" s="1"/>
  <c r="I1181" s="1"/>
  <c r="J1184"/>
  <c r="J1183" s="1"/>
  <c r="J1182" s="1"/>
  <c r="J1181" s="1"/>
  <c r="K1184"/>
  <c r="K1183" s="1"/>
  <c r="K1182" s="1"/>
  <c r="K1181" s="1"/>
  <c r="L1184"/>
  <c r="L1183" s="1"/>
  <c r="L1182" s="1"/>
  <c r="L1181" s="1"/>
  <c r="N1184"/>
  <c r="N1183" s="1"/>
  <c r="N1182" s="1"/>
  <c r="N1181" s="1"/>
  <c r="H1179"/>
  <c r="H1178" s="1"/>
  <c r="H1177" s="1"/>
  <c r="H1176" s="1"/>
  <c r="I1179"/>
  <c r="I1178" s="1"/>
  <c r="I1177" s="1"/>
  <c r="I1176" s="1"/>
  <c r="J1179"/>
  <c r="J1178" s="1"/>
  <c r="J1177" s="1"/>
  <c r="J1176" s="1"/>
  <c r="K1179"/>
  <c r="K1178" s="1"/>
  <c r="K1177" s="1"/>
  <c r="K1176" s="1"/>
  <c r="L1179"/>
  <c r="L1178" s="1"/>
  <c r="L1177" s="1"/>
  <c r="L1176" s="1"/>
  <c r="M1179"/>
  <c r="M1178" s="1"/>
  <c r="M1177" s="1"/>
  <c r="M1176" s="1"/>
  <c r="N1179"/>
  <c r="N1178" s="1"/>
  <c r="N1177" s="1"/>
  <c r="N1176" s="1"/>
  <c r="H1174"/>
  <c r="H1173" s="1"/>
  <c r="H1172" s="1"/>
  <c r="H1171" s="1"/>
  <c r="I1174"/>
  <c r="I1173" s="1"/>
  <c r="I1172" s="1"/>
  <c r="I1171" s="1"/>
  <c r="J1174"/>
  <c r="J1173" s="1"/>
  <c r="J1172" s="1"/>
  <c r="J1171" s="1"/>
  <c r="K1174"/>
  <c r="K1173" s="1"/>
  <c r="K1172" s="1"/>
  <c r="K1171" s="1"/>
  <c r="L1174"/>
  <c r="L1173" s="1"/>
  <c r="L1172" s="1"/>
  <c r="L1171" s="1"/>
  <c r="H1169"/>
  <c r="H1168" s="1"/>
  <c r="H1167" s="1"/>
  <c r="H1166" s="1"/>
  <c r="I1169"/>
  <c r="I1168" s="1"/>
  <c r="I1167" s="1"/>
  <c r="I1166" s="1"/>
  <c r="J1169"/>
  <c r="J1168" s="1"/>
  <c r="J1167" s="1"/>
  <c r="J1166" s="1"/>
  <c r="K1169"/>
  <c r="K1168" s="1"/>
  <c r="K1167" s="1"/>
  <c r="K1166" s="1"/>
  <c r="L1169"/>
  <c r="L1168" s="1"/>
  <c r="L1167" s="1"/>
  <c r="L1166" s="1"/>
  <c r="H1162"/>
  <c r="H1161" s="1"/>
  <c r="H1160" s="1"/>
  <c r="H1159" s="1"/>
  <c r="I1162"/>
  <c r="I1161" s="1"/>
  <c r="I1160" s="1"/>
  <c r="I1159" s="1"/>
  <c r="J1162"/>
  <c r="J1161" s="1"/>
  <c r="J1160" s="1"/>
  <c r="J1159" s="1"/>
  <c r="K1162"/>
  <c r="K1161" s="1"/>
  <c r="K1160" s="1"/>
  <c r="K1159" s="1"/>
  <c r="L1162"/>
  <c r="L1161" s="1"/>
  <c r="L1160" s="1"/>
  <c r="L1159" s="1"/>
  <c r="H1157"/>
  <c r="H1156" s="1"/>
  <c r="H1155" s="1"/>
  <c r="H1154" s="1"/>
  <c r="I1157"/>
  <c r="I1156" s="1"/>
  <c r="I1155" s="1"/>
  <c r="I1154" s="1"/>
  <c r="J1157"/>
  <c r="J1156" s="1"/>
  <c r="J1155" s="1"/>
  <c r="J1154" s="1"/>
  <c r="K1157"/>
  <c r="K1156" s="1"/>
  <c r="K1155" s="1"/>
  <c r="K1154" s="1"/>
  <c r="L1157"/>
  <c r="L1156" s="1"/>
  <c r="L1155" s="1"/>
  <c r="L1154" s="1"/>
  <c r="H1152"/>
  <c r="H1151" s="1"/>
  <c r="H1150" s="1"/>
  <c r="H1149" s="1"/>
  <c r="I1152"/>
  <c r="I1151" s="1"/>
  <c r="I1150" s="1"/>
  <c r="I1149" s="1"/>
  <c r="J1152"/>
  <c r="J1151" s="1"/>
  <c r="J1150" s="1"/>
  <c r="J1149" s="1"/>
  <c r="K1152"/>
  <c r="K1151" s="1"/>
  <c r="K1150" s="1"/>
  <c r="K1149" s="1"/>
  <c r="L1152"/>
  <c r="L1151" s="1"/>
  <c r="L1150" s="1"/>
  <c r="L1149" s="1"/>
  <c r="N1152"/>
  <c r="N1151" s="1"/>
  <c r="N1150" s="1"/>
  <c r="N1149" s="1"/>
  <c r="H1147"/>
  <c r="H1146" s="1"/>
  <c r="H1145" s="1"/>
  <c r="H1144" s="1"/>
  <c r="I1147"/>
  <c r="I1146" s="1"/>
  <c r="I1145" s="1"/>
  <c r="I1144" s="1"/>
  <c r="J1147"/>
  <c r="J1146" s="1"/>
  <c r="J1145" s="1"/>
  <c r="J1144" s="1"/>
  <c r="K1147"/>
  <c r="K1146" s="1"/>
  <c r="K1145" s="1"/>
  <c r="K1144" s="1"/>
  <c r="L1147"/>
  <c r="L1146" s="1"/>
  <c r="L1145" s="1"/>
  <c r="L1144" s="1"/>
  <c r="H1130"/>
  <c r="H1129" s="1"/>
  <c r="I1130"/>
  <c r="I1129" s="1"/>
  <c r="J1130"/>
  <c r="J1129" s="1"/>
  <c r="K1130"/>
  <c r="K1129" s="1"/>
  <c r="L1130"/>
  <c r="L1129" s="1"/>
  <c r="H1127"/>
  <c r="H1126" s="1"/>
  <c r="I1127"/>
  <c r="I1126" s="1"/>
  <c r="J1127"/>
  <c r="J1126" s="1"/>
  <c r="K1127"/>
  <c r="K1126" s="1"/>
  <c r="L1127"/>
  <c r="L1126" s="1"/>
  <c r="H1124"/>
  <c r="H1123" s="1"/>
  <c r="I1124"/>
  <c r="I1123" s="1"/>
  <c r="J1124"/>
  <c r="J1123" s="1"/>
  <c r="K1124"/>
  <c r="K1123" s="1"/>
  <c r="L1124"/>
  <c r="L1123" s="1"/>
  <c r="H1121"/>
  <c r="H1120" s="1"/>
  <c r="I1121"/>
  <c r="I1120" s="1"/>
  <c r="J1121"/>
  <c r="J1120" s="1"/>
  <c r="K1121"/>
  <c r="K1120" s="1"/>
  <c r="L1121"/>
  <c r="L1120" s="1"/>
  <c r="H1118"/>
  <c r="H1117" s="1"/>
  <c r="H1116" s="1"/>
  <c r="I1118"/>
  <c r="I1117" s="1"/>
  <c r="I1116" s="1"/>
  <c r="J1118"/>
  <c r="J1117" s="1"/>
  <c r="J1116" s="1"/>
  <c r="K1118"/>
  <c r="K1117" s="1"/>
  <c r="K1116" s="1"/>
  <c r="L1118"/>
  <c r="L1117" s="1"/>
  <c r="L1116" s="1"/>
  <c r="H1114"/>
  <c r="H1113" s="1"/>
  <c r="H1112" s="1"/>
  <c r="I1114"/>
  <c r="I1113" s="1"/>
  <c r="I1112" s="1"/>
  <c r="J1114"/>
  <c r="J1113" s="1"/>
  <c r="J1112" s="1"/>
  <c r="K1114"/>
  <c r="K1113" s="1"/>
  <c r="K1112" s="1"/>
  <c r="L1114"/>
  <c r="L1113" s="1"/>
  <c r="L1112" s="1"/>
  <c r="H1097"/>
  <c r="H1096" s="1"/>
  <c r="H1095" s="1"/>
  <c r="H1094" s="1"/>
  <c r="H1093" s="1"/>
  <c r="I1097"/>
  <c r="I1096" s="1"/>
  <c r="I1095" s="1"/>
  <c r="I1094" s="1"/>
  <c r="I1093" s="1"/>
  <c r="J1097"/>
  <c r="J1096" s="1"/>
  <c r="J1095" s="1"/>
  <c r="J1094" s="1"/>
  <c r="J1093" s="1"/>
  <c r="K1097"/>
  <c r="K1096" s="1"/>
  <c r="K1095" s="1"/>
  <c r="K1094" s="1"/>
  <c r="K1093" s="1"/>
  <c r="L1097"/>
  <c r="L1096" s="1"/>
  <c r="L1095" s="1"/>
  <c r="L1094" s="1"/>
  <c r="L1093" s="1"/>
  <c r="M1097"/>
  <c r="M1096" s="1"/>
  <c r="M1095" s="1"/>
  <c r="M1094" s="1"/>
  <c r="M1093" s="1"/>
  <c r="H1088"/>
  <c r="H1085" s="1"/>
  <c r="H1084" s="1"/>
  <c r="H1082" s="1"/>
  <c r="I1088"/>
  <c r="I1087" s="1"/>
  <c r="J1088"/>
  <c r="J1086" s="1"/>
  <c r="K1088"/>
  <c r="K1086" s="1"/>
  <c r="L1088"/>
  <c r="L1085" s="1"/>
  <c r="L1084" s="1"/>
  <c r="L1082" s="1"/>
  <c r="M1088"/>
  <c r="M1085" s="1"/>
  <c r="M1084" s="1"/>
  <c r="M1082" s="1"/>
  <c r="H1079"/>
  <c r="H1078" s="1"/>
  <c r="H1077" s="1"/>
  <c r="H1076" s="1"/>
  <c r="H1075" s="1"/>
  <c r="I1079"/>
  <c r="I1078" s="1"/>
  <c r="I1077" s="1"/>
  <c r="I1076" s="1"/>
  <c r="I1075" s="1"/>
  <c r="J1079"/>
  <c r="J1078" s="1"/>
  <c r="J1077" s="1"/>
  <c r="J1076" s="1"/>
  <c r="J1075" s="1"/>
  <c r="K1079"/>
  <c r="K1078" s="1"/>
  <c r="K1077" s="1"/>
  <c r="K1076" s="1"/>
  <c r="K1075" s="1"/>
  <c r="L1079"/>
  <c r="L1078" s="1"/>
  <c r="L1077" s="1"/>
  <c r="L1076" s="1"/>
  <c r="L1075" s="1"/>
  <c r="H1067"/>
  <c r="H1065" s="1"/>
  <c r="H1064" s="1"/>
  <c r="I1067"/>
  <c r="I1066" s="1"/>
  <c r="J1067"/>
  <c r="J1065" s="1"/>
  <c r="J1064" s="1"/>
  <c r="K1067"/>
  <c r="K1066" s="1"/>
  <c r="L1067"/>
  <c r="L1065" s="1"/>
  <c r="L1064" s="1"/>
  <c r="N1067"/>
  <c r="N1065" s="1"/>
  <c r="N1064" s="1"/>
  <c r="H1062"/>
  <c r="H1061" s="1"/>
  <c r="I1062"/>
  <c r="I1061" s="1"/>
  <c r="J1062"/>
  <c r="J1061" s="1"/>
  <c r="K1062"/>
  <c r="K1061" s="1"/>
  <c r="L1062"/>
  <c r="L1061" s="1"/>
  <c r="H1059"/>
  <c r="H1058" s="1"/>
  <c r="I1059"/>
  <c r="I1058" s="1"/>
  <c r="J1059"/>
  <c r="J1058" s="1"/>
  <c r="K1059"/>
  <c r="K1058" s="1"/>
  <c r="L1059"/>
  <c r="L1058" s="1"/>
  <c r="N1059"/>
  <c r="N1058" s="1"/>
  <c r="H1055"/>
  <c r="H1054" s="1"/>
  <c r="H1053" s="1"/>
  <c r="I1055"/>
  <c r="I1054" s="1"/>
  <c r="I1053" s="1"/>
  <c r="J1055"/>
  <c r="J1054" s="1"/>
  <c r="J1053" s="1"/>
  <c r="K1055"/>
  <c r="K1054" s="1"/>
  <c r="K1053" s="1"/>
  <c r="L1055"/>
  <c r="L1054" s="1"/>
  <c r="L1053" s="1"/>
  <c r="N1055"/>
  <c r="N1054" s="1"/>
  <c r="N1053" s="1"/>
  <c r="H1039"/>
  <c r="H1038" s="1"/>
  <c r="H1037" s="1"/>
  <c r="H1036" s="1"/>
  <c r="I1039"/>
  <c r="I1038" s="1"/>
  <c r="I1037" s="1"/>
  <c r="I1036" s="1"/>
  <c r="J1039"/>
  <c r="J1038" s="1"/>
  <c r="J1037" s="1"/>
  <c r="J1036" s="1"/>
  <c r="K1039"/>
  <c r="K1038" s="1"/>
  <c r="K1037" s="1"/>
  <c r="K1036" s="1"/>
  <c r="L1039"/>
  <c r="L1038" s="1"/>
  <c r="L1037" s="1"/>
  <c r="L1036" s="1"/>
  <c r="M1039"/>
  <c r="M1038" s="1"/>
  <c r="M1037" s="1"/>
  <c r="M1036" s="1"/>
  <c r="H1017"/>
  <c r="H1016" s="1"/>
  <c r="H1015" s="1"/>
  <c r="I1017"/>
  <c r="I1016" s="1"/>
  <c r="I1015" s="1"/>
  <c r="J1017"/>
  <c r="J1016" s="1"/>
  <c r="J1015" s="1"/>
  <c r="K1017"/>
  <c r="K1016" s="1"/>
  <c r="K1015" s="1"/>
  <c r="L1017"/>
  <c r="L1016" s="1"/>
  <c r="L1015" s="1"/>
  <c r="H1011"/>
  <c r="I1011"/>
  <c r="J1011"/>
  <c r="K1011"/>
  <c r="L1011"/>
  <c r="M1011"/>
  <c r="N1011"/>
  <c r="H1013"/>
  <c r="I1013"/>
  <c r="J1013"/>
  <c r="K1013"/>
  <c r="L1013"/>
  <c r="H1007"/>
  <c r="H1006" s="1"/>
  <c r="H1005" s="1"/>
  <c r="I1007"/>
  <c r="I1006" s="1"/>
  <c r="I1005" s="1"/>
  <c r="J1007"/>
  <c r="J1006" s="1"/>
  <c r="J1005" s="1"/>
  <c r="K1007"/>
  <c r="K1006" s="1"/>
  <c r="K1005" s="1"/>
  <c r="L1007"/>
  <c r="L1006" s="1"/>
  <c r="L1005" s="1"/>
  <c r="N1007"/>
  <c r="N1006" s="1"/>
  <c r="N1005" s="1"/>
  <c r="H998"/>
  <c r="H997" s="1"/>
  <c r="I998"/>
  <c r="I997" s="1"/>
  <c r="J998"/>
  <c r="J997" s="1"/>
  <c r="K998"/>
  <c r="K997" s="1"/>
  <c r="L998"/>
  <c r="L997" s="1"/>
  <c r="H995"/>
  <c r="H994" s="1"/>
  <c r="I995"/>
  <c r="I994" s="1"/>
  <c r="J995"/>
  <c r="J994" s="1"/>
  <c r="K995"/>
  <c r="K994" s="1"/>
  <c r="L995"/>
  <c r="L994" s="1"/>
  <c r="M995"/>
  <c r="M994" s="1"/>
  <c r="I988"/>
  <c r="I987" s="1"/>
  <c r="I986" s="1"/>
  <c r="I985" s="1"/>
  <c r="I984" s="1"/>
  <c r="J988"/>
  <c r="J987" s="1"/>
  <c r="J986" s="1"/>
  <c r="J985" s="1"/>
  <c r="J984" s="1"/>
  <c r="K988"/>
  <c r="K987" s="1"/>
  <c r="K986" s="1"/>
  <c r="K985" s="1"/>
  <c r="K984" s="1"/>
  <c r="L988"/>
  <c r="L987" s="1"/>
  <c r="L986" s="1"/>
  <c r="L985" s="1"/>
  <c r="L984" s="1"/>
  <c r="M988"/>
  <c r="M987" s="1"/>
  <c r="M986" s="1"/>
  <c r="M985" s="1"/>
  <c r="M984" s="1"/>
  <c r="H981"/>
  <c r="H980" s="1"/>
  <c r="I981"/>
  <c r="I980" s="1"/>
  <c r="J981"/>
  <c r="J980" s="1"/>
  <c r="K981"/>
  <c r="K980" s="1"/>
  <c r="L981"/>
  <c r="L980" s="1"/>
  <c r="M981"/>
  <c r="M980" s="1"/>
  <c r="H978"/>
  <c r="H977" s="1"/>
  <c r="I978"/>
  <c r="I977" s="1"/>
  <c r="J978"/>
  <c r="J977" s="1"/>
  <c r="K978"/>
  <c r="K977" s="1"/>
  <c r="L978"/>
  <c r="L977" s="1"/>
  <c r="H975"/>
  <c r="H974" s="1"/>
  <c r="I975"/>
  <c r="I974" s="1"/>
  <c r="J975"/>
  <c r="J974" s="1"/>
  <c r="K975"/>
  <c r="K974" s="1"/>
  <c r="L975"/>
  <c r="L974" s="1"/>
  <c r="M975"/>
  <c r="M974" s="1"/>
  <c r="H972"/>
  <c r="H971" s="1"/>
  <c r="I972"/>
  <c r="I971" s="1"/>
  <c r="J972"/>
  <c r="J971" s="1"/>
  <c r="K972"/>
  <c r="K971" s="1"/>
  <c r="L972"/>
  <c r="L971" s="1"/>
  <c r="H969"/>
  <c r="H968" s="1"/>
  <c r="I969"/>
  <c r="I968" s="1"/>
  <c r="J969"/>
  <c r="J968" s="1"/>
  <c r="K969"/>
  <c r="K968" s="1"/>
  <c r="L969"/>
  <c r="L968" s="1"/>
  <c r="M969"/>
  <c r="M968" s="1"/>
  <c r="H966"/>
  <c r="H965" s="1"/>
  <c r="I966"/>
  <c r="I965" s="1"/>
  <c r="J966"/>
  <c r="J965" s="1"/>
  <c r="K966"/>
  <c r="K965" s="1"/>
  <c r="L966"/>
  <c r="L965" s="1"/>
  <c r="H963"/>
  <c r="H962" s="1"/>
  <c r="I963"/>
  <c r="I962" s="1"/>
  <c r="J963"/>
  <c r="J962" s="1"/>
  <c r="K963"/>
  <c r="K962" s="1"/>
  <c r="L963"/>
  <c r="L962" s="1"/>
  <c r="M963"/>
  <c r="M962" s="1"/>
  <c r="H945"/>
  <c r="H944" s="1"/>
  <c r="I945"/>
  <c r="I944" s="1"/>
  <c r="J945"/>
  <c r="J944" s="1"/>
  <c r="K945"/>
  <c r="K944" s="1"/>
  <c r="L945"/>
  <c r="L944" s="1"/>
  <c r="H942"/>
  <c r="H941" s="1"/>
  <c r="H940" s="1"/>
  <c r="I942"/>
  <c r="I941" s="1"/>
  <c r="I940" s="1"/>
  <c r="J942"/>
  <c r="J941" s="1"/>
  <c r="J940" s="1"/>
  <c r="K942"/>
  <c r="K941" s="1"/>
  <c r="K940" s="1"/>
  <c r="L942"/>
  <c r="L941" s="1"/>
  <c r="L940" s="1"/>
  <c r="M942"/>
  <c r="M941" s="1"/>
  <c r="M940" s="1"/>
  <c r="H925"/>
  <c r="H924" s="1"/>
  <c r="H923" s="1"/>
  <c r="H922" s="1"/>
  <c r="H921" s="1"/>
  <c r="I925"/>
  <c r="I924" s="1"/>
  <c r="I923" s="1"/>
  <c r="I922" s="1"/>
  <c r="I921" s="1"/>
  <c r="J925"/>
  <c r="J924" s="1"/>
  <c r="J923" s="1"/>
  <c r="J922" s="1"/>
  <c r="J921" s="1"/>
  <c r="K925"/>
  <c r="K924" s="1"/>
  <c r="K923" s="1"/>
  <c r="K922" s="1"/>
  <c r="K921" s="1"/>
  <c r="L925"/>
  <c r="L924" s="1"/>
  <c r="L923" s="1"/>
  <c r="L922" s="1"/>
  <c r="L921" s="1"/>
  <c r="H912"/>
  <c r="H911" s="1"/>
  <c r="I912"/>
  <c r="I911" s="1"/>
  <c r="J912"/>
  <c r="J911" s="1"/>
  <c r="K912"/>
  <c r="K911" s="1"/>
  <c r="L912"/>
  <c r="L911" s="1"/>
  <c r="H906"/>
  <c r="H905" s="1"/>
  <c r="H904" s="1"/>
  <c r="I906"/>
  <c r="I905" s="1"/>
  <c r="I904" s="1"/>
  <c r="J906"/>
  <c r="J905" s="1"/>
  <c r="J904" s="1"/>
  <c r="K906"/>
  <c r="K905" s="1"/>
  <c r="K904" s="1"/>
  <c r="L906"/>
  <c r="L905" s="1"/>
  <c r="L904" s="1"/>
  <c r="M906"/>
  <c r="M905" s="1"/>
  <c r="M904" s="1"/>
  <c r="N906"/>
  <c r="N905" s="1"/>
  <c r="N904" s="1"/>
  <c r="H909"/>
  <c r="H908" s="1"/>
  <c r="I909"/>
  <c r="I908" s="1"/>
  <c r="J909"/>
  <c r="J908" s="1"/>
  <c r="K909"/>
  <c r="K908" s="1"/>
  <c r="L909"/>
  <c r="L908" s="1"/>
  <c r="N909"/>
  <c r="N908" s="1"/>
  <c r="H894"/>
  <c r="H893" s="1"/>
  <c r="H882" s="1"/>
  <c r="I894"/>
  <c r="I893" s="1"/>
  <c r="I882" s="1"/>
  <c r="J894"/>
  <c r="J893" s="1"/>
  <c r="J882" s="1"/>
  <c r="K894"/>
  <c r="K893" s="1"/>
  <c r="K882" s="1"/>
  <c r="L894"/>
  <c r="L893" s="1"/>
  <c r="L882" s="1"/>
  <c r="H869"/>
  <c r="H868" s="1"/>
  <c r="H867" s="1"/>
  <c r="H866" s="1"/>
  <c r="I869"/>
  <c r="I868" s="1"/>
  <c r="I867" s="1"/>
  <c r="I866" s="1"/>
  <c r="J869"/>
  <c r="J868" s="1"/>
  <c r="J867" s="1"/>
  <c r="J866" s="1"/>
  <c r="K869"/>
  <c r="K868" s="1"/>
  <c r="K867" s="1"/>
  <c r="K866" s="1"/>
  <c r="L869"/>
  <c r="L868" s="1"/>
  <c r="L867" s="1"/>
  <c r="L866" s="1"/>
  <c r="N869"/>
  <c r="N868" s="1"/>
  <c r="N867" s="1"/>
  <c r="N866" s="1"/>
  <c r="H864"/>
  <c r="H863" s="1"/>
  <c r="I864"/>
  <c r="I863" s="1"/>
  <c r="J864"/>
  <c r="J863" s="1"/>
  <c r="K864"/>
  <c r="K863" s="1"/>
  <c r="L864"/>
  <c r="L863" s="1"/>
  <c r="H861"/>
  <c r="H860" s="1"/>
  <c r="I861"/>
  <c r="I860" s="1"/>
  <c r="J861"/>
  <c r="J860" s="1"/>
  <c r="K861"/>
  <c r="K860" s="1"/>
  <c r="L861"/>
  <c r="L860" s="1"/>
  <c r="H857"/>
  <c r="H856" s="1"/>
  <c r="H855" s="1"/>
  <c r="I857"/>
  <c r="I856" s="1"/>
  <c r="I855" s="1"/>
  <c r="J857"/>
  <c r="J856" s="1"/>
  <c r="J855" s="1"/>
  <c r="K857"/>
  <c r="K856" s="1"/>
  <c r="K855" s="1"/>
  <c r="L857"/>
  <c r="L856" s="1"/>
  <c r="L855" s="1"/>
  <c r="N857"/>
  <c r="N856" s="1"/>
  <c r="N855" s="1"/>
  <c r="H841"/>
  <c r="H840" s="1"/>
  <c r="H839" s="1"/>
  <c r="I841"/>
  <c r="I840" s="1"/>
  <c r="I839" s="1"/>
  <c r="J841"/>
  <c r="J840" s="1"/>
  <c r="J839" s="1"/>
  <c r="K841"/>
  <c r="K840" s="1"/>
  <c r="K839" s="1"/>
  <c r="L841"/>
  <c r="L840" s="1"/>
  <c r="L839" s="1"/>
  <c r="H837"/>
  <c r="H836" s="1"/>
  <c r="I837"/>
  <c r="I836" s="1"/>
  <c r="J837"/>
  <c r="J836" s="1"/>
  <c r="K837"/>
  <c r="K836" s="1"/>
  <c r="L837"/>
  <c r="L836" s="1"/>
  <c r="M837"/>
  <c r="M836" s="1"/>
  <c r="H834"/>
  <c r="H833" s="1"/>
  <c r="I834"/>
  <c r="I833" s="1"/>
  <c r="J834"/>
  <c r="J833" s="1"/>
  <c r="K834"/>
  <c r="K833" s="1"/>
  <c r="L834"/>
  <c r="L833" s="1"/>
  <c r="H815"/>
  <c r="I815"/>
  <c r="J815"/>
  <c r="K815"/>
  <c r="L815"/>
  <c r="M815"/>
  <c r="H811"/>
  <c r="I811"/>
  <c r="J811"/>
  <c r="K811"/>
  <c r="L811"/>
  <c r="H809"/>
  <c r="I809"/>
  <c r="J809"/>
  <c r="K809"/>
  <c r="L809"/>
  <c r="M809"/>
  <c r="H805"/>
  <c r="H804" s="1"/>
  <c r="H803" s="1"/>
  <c r="I805"/>
  <c r="I804" s="1"/>
  <c r="I803" s="1"/>
  <c r="J805"/>
  <c r="J804" s="1"/>
  <c r="J803" s="1"/>
  <c r="K805"/>
  <c r="K804" s="1"/>
  <c r="K803" s="1"/>
  <c r="L805"/>
  <c r="L804" s="1"/>
  <c r="L803" s="1"/>
  <c r="H801"/>
  <c r="H800" s="1"/>
  <c r="H799" s="1"/>
  <c r="I801"/>
  <c r="I800" s="1"/>
  <c r="I799" s="1"/>
  <c r="J801"/>
  <c r="J800" s="1"/>
  <c r="J799" s="1"/>
  <c r="K801"/>
  <c r="K800" s="1"/>
  <c r="K799" s="1"/>
  <c r="L801"/>
  <c r="L800" s="1"/>
  <c r="L799" s="1"/>
  <c r="H783"/>
  <c r="H782" s="1"/>
  <c r="H781" s="1"/>
  <c r="I783"/>
  <c r="I782" s="1"/>
  <c r="I781" s="1"/>
  <c r="J783"/>
  <c r="J782" s="1"/>
  <c r="J781" s="1"/>
  <c r="K783"/>
  <c r="K782" s="1"/>
  <c r="K781" s="1"/>
  <c r="L783"/>
  <c r="L782" s="1"/>
  <c r="L781" s="1"/>
  <c r="M783"/>
  <c r="M782" s="1"/>
  <c r="M781" s="1"/>
  <c r="H779"/>
  <c r="H778" s="1"/>
  <c r="H777" s="1"/>
  <c r="I779"/>
  <c r="I778" s="1"/>
  <c r="I777" s="1"/>
  <c r="J779"/>
  <c r="J778" s="1"/>
  <c r="J777" s="1"/>
  <c r="K779"/>
  <c r="K778" s="1"/>
  <c r="K777" s="1"/>
  <c r="L779"/>
  <c r="L778" s="1"/>
  <c r="L777" s="1"/>
  <c r="I756"/>
  <c r="I755" s="1"/>
  <c r="I754" s="1"/>
  <c r="J756"/>
  <c r="J755" s="1"/>
  <c r="J754" s="1"/>
  <c r="K756"/>
  <c r="K755" s="1"/>
  <c r="K754" s="1"/>
  <c r="L756"/>
  <c r="L755" s="1"/>
  <c r="L754" s="1"/>
  <c r="N756"/>
  <c r="N755" s="1"/>
  <c r="N754" s="1"/>
  <c r="H745"/>
  <c r="H744" s="1"/>
  <c r="H743" s="1"/>
  <c r="I745"/>
  <c r="I744" s="1"/>
  <c r="I743" s="1"/>
  <c r="J745"/>
  <c r="J744" s="1"/>
  <c r="J743" s="1"/>
  <c r="K745"/>
  <c r="K744" s="1"/>
  <c r="K743" s="1"/>
  <c r="L745"/>
  <c r="L744" s="1"/>
  <c r="L743" s="1"/>
  <c r="H741"/>
  <c r="H740" s="1"/>
  <c r="H739" s="1"/>
  <c r="I741"/>
  <c r="I740" s="1"/>
  <c r="I739" s="1"/>
  <c r="J741"/>
  <c r="J740" s="1"/>
  <c r="J739" s="1"/>
  <c r="K741"/>
  <c r="K740" s="1"/>
  <c r="K739" s="1"/>
  <c r="L741"/>
  <c r="L740" s="1"/>
  <c r="L739" s="1"/>
  <c r="H728"/>
  <c r="H727" s="1"/>
  <c r="H726" s="1"/>
  <c r="I728"/>
  <c r="I727" s="1"/>
  <c r="I726" s="1"/>
  <c r="I725" s="1"/>
  <c r="J728"/>
  <c r="J727" s="1"/>
  <c r="J726" s="1"/>
  <c r="J725" s="1"/>
  <c r="K728"/>
  <c r="K727" s="1"/>
  <c r="K726" s="1"/>
  <c r="K725" s="1"/>
  <c r="L728"/>
  <c r="L727" s="1"/>
  <c r="L726" s="1"/>
  <c r="L725" s="1"/>
  <c r="N728"/>
  <c r="N727" s="1"/>
  <c r="N726" s="1"/>
  <c r="N725" s="1"/>
  <c r="H706"/>
  <c r="H705" s="1"/>
  <c r="H704" s="1"/>
  <c r="I706"/>
  <c r="I705" s="1"/>
  <c r="I704" s="1"/>
  <c r="J706"/>
  <c r="J705" s="1"/>
  <c r="J704" s="1"/>
  <c r="K706"/>
  <c r="K705" s="1"/>
  <c r="K704" s="1"/>
  <c r="L706"/>
  <c r="L705" s="1"/>
  <c r="L704" s="1"/>
  <c r="N706"/>
  <c r="N705" s="1"/>
  <c r="N704" s="1"/>
  <c r="H702"/>
  <c r="H701" s="1"/>
  <c r="H700" s="1"/>
  <c r="I702"/>
  <c r="I701" s="1"/>
  <c r="I700" s="1"/>
  <c r="J702"/>
  <c r="J701" s="1"/>
  <c r="J700" s="1"/>
  <c r="K702"/>
  <c r="K701" s="1"/>
  <c r="K700" s="1"/>
  <c r="L702"/>
  <c r="L701" s="1"/>
  <c r="L700" s="1"/>
  <c r="H698"/>
  <c r="H697" s="1"/>
  <c r="H696" s="1"/>
  <c r="I698"/>
  <c r="I697" s="1"/>
  <c r="I696" s="1"/>
  <c r="J698"/>
  <c r="J697" s="1"/>
  <c r="J696" s="1"/>
  <c r="K698"/>
  <c r="K697" s="1"/>
  <c r="K696" s="1"/>
  <c r="L698"/>
  <c r="L697" s="1"/>
  <c r="L696" s="1"/>
  <c r="H691"/>
  <c r="H690" s="1"/>
  <c r="H689" s="1"/>
  <c r="H688" s="1"/>
  <c r="I691"/>
  <c r="I690" s="1"/>
  <c r="I689" s="1"/>
  <c r="I688" s="1"/>
  <c r="J691"/>
  <c r="J690" s="1"/>
  <c r="J689" s="1"/>
  <c r="J688" s="1"/>
  <c r="K691"/>
  <c r="K690" s="1"/>
  <c r="K689" s="1"/>
  <c r="K688" s="1"/>
  <c r="L691"/>
  <c r="L690" s="1"/>
  <c r="L689" s="1"/>
  <c r="L688" s="1"/>
  <c r="N691"/>
  <c r="N690" s="1"/>
  <c r="N689" s="1"/>
  <c r="N688" s="1"/>
  <c r="H673"/>
  <c r="H672" s="1"/>
  <c r="H671" s="1"/>
  <c r="I673"/>
  <c r="I672" s="1"/>
  <c r="I671" s="1"/>
  <c r="J673"/>
  <c r="J672" s="1"/>
  <c r="J671" s="1"/>
  <c r="K673"/>
  <c r="K672" s="1"/>
  <c r="K671" s="1"/>
  <c r="L673"/>
  <c r="L672" s="1"/>
  <c r="L671" s="1"/>
  <c r="H668"/>
  <c r="H667" s="1"/>
  <c r="H666" s="1"/>
  <c r="I668"/>
  <c r="I667" s="1"/>
  <c r="I666" s="1"/>
  <c r="J668"/>
  <c r="J667" s="1"/>
  <c r="J666" s="1"/>
  <c r="K668"/>
  <c r="K667" s="1"/>
  <c r="K666" s="1"/>
  <c r="L668"/>
  <c r="L667" s="1"/>
  <c r="L666" s="1"/>
  <c r="H663"/>
  <c r="H662" s="1"/>
  <c r="H661" s="1"/>
  <c r="I663"/>
  <c r="I662" s="1"/>
  <c r="I661" s="1"/>
  <c r="J663"/>
  <c r="J662" s="1"/>
  <c r="J661" s="1"/>
  <c r="K663"/>
  <c r="K662" s="1"/>
  <c r="K661" s="1"/>
  <c r="L663"/>
  <c r="L662" s="1"/>
  <c r="L661" s="1"/>
  <c r="H654"/>
  <c r="H653" s="1"/>
  <c r="H652" s="1"/>
  <c r="H651" s="1"/>
  <c r="H650" s="1"/>
  <c r="I654"/>
  <c r="I653" s="1"/>
  <c r="I652" s="1"/>
  <c r="I651" s="1"/>
  <c r="I650" s="1"/>
  <c r="J654"/>
  <c r="J653" s="1"/>
  <c r="J652" s="1"/>
  <c r="J651" s="1"/>
  <c r="J650" s="1"/>
  <c r="K654"/>
  <c r="K653" s="1"/>
  <c r="K652" s="1"/>
  <c r="K651" s="1"/>
  <c r="K650" s="1"/>
  <c r="L654"/>
  <c r="L653" s="1"/>
  <c r="L652" s="1"/>
  <c r="L651" s="1"/>
  <c r="L650" s="1"/>
  <c r="H635"/>
  <c r="H634" s="1"/>
  <c r="I635"/>
  <c r="I634" s="1"/>
  <c r="J635"/>
  <c r="J634" s="1"/>
  <c r="K635"/>
  <c r="K634" s="1"/>
  <c r="L635"/>
  <c r="L634" s="1"/>
  <c r="M635"/>
  <c r="M634" s="1"/>
  <c r="N635"/>
  <c r="N634" s="1"/>
  <c r="H638"/>
  <c r="H637" s="1"/>
  <c r="I638"/>
  <c r="I637" s="1"/>
  <c r="J638"/>
  <c r="J637" s="1"/>
  <c r="K638"/>
  <c r="K637" s="1"/>
  <c r="L638"/>
  <c r="L637" s="1"/>
  <c r="M638"/>
  <c r="M637" s="1"/>
  <c r="N638"/>
  <c r="N637" s="1"/>
  <c r="H641"/>
  <c r="H640" s="1"/>
  <c r="I641"/>
  <c r="I640" s="1"/>
  <c r="J641"/>
  <c r="J640" s="1"/>
  <c r="K641"/>
  <c r="K640" s="1"/>
  <c r="L641"/>
  <c r="L640" s="1"/>
  <c r="H620"/>
  <c r="H619" s="1"/>
  <c r="I620"/>
  <c r="I619" s="1"/>
  <c r="J620"/>
  <c r="J619" s="1"/>
  <c r="K620"/>
  <c r="K619" s="1"/>
  <c r="L620"/>
  <c r="L619" s="1"/>
  <c r="H616"/>
  <c r="H615" s="1"/>
  <c r="H614" s="1"/>
  <c r="I616"/>
  <c r="I615" s="1"/>
  <c r="I614" s="1"/>
  <c r="J616"/>
  <c r="J615" s="1"/>
  <c r="J614" s="1"/>
  <c r="K616"/>
  <c r="K615" s="1"/>
  <c r="K614" s="1"/>
  <c r="L616"/>
  <c r="L615" s="1"/>
  <c r="L614" s="1"/>
  <c r="H600"/>
  <c r="H599" s="1"/>
  <c r="I600"/>
  <c r="I599" s="1"/>
  <c r="J600"/>
  <c r="J599" s="1"/>
  <c r="K600"/>
  <c r="K599" s="1"/>
  <c r="L600"/>
  <c r="L599" s="1"/>
  <c r="H596"/>
  <c r="H595" s="1"/>
  <c r="I596"/>
  <c r="I595" s="1"/>
  <c r="J596"/>
  <c r="J595" s="1"/>
  <c r="K596"/>
  <c r="K595" s="1"/>
  <c r="L596"/>
  <c r="L595" s="1"/>
  <c r="H593"/>
  <c r="H592" s="1"/>
  <c r="I593"/>
  <c r="I592" s="1"/>
  <c r="J593"/>
  <c r="J592" s="1"/>
  <c r="K593"/>
  <c r="K592" s="1"/>
  <c r="L593"/>
  <c r="L592" s="1"/>
  <c r="M593"/>
  <c r="M592" s="1"/>
  <c r="H589"/>
  <c r="H588" s="1"/>
  <c r="I589"/>
  <c r="I588" s="1"/>
  <c r="J589"/>
  <c r="J588" s="1"/>
  <c r="K589"/>
  <c r="K588" s="1"/>
  <c r="L589"/>
  <c r="L588" s="1"/>
  <c r="H586"/>
  <c r="H585" s="1"/>
  <c r="I586"/>
  <c r="I585" s="1"/>
  <c r="J586"/>
  <c r="J585" s="1"/>
  <c r="K586"/>
  <c r="K585" s="1"/>
  <c r="L586"/>
  <c r="L585" s="1"/>
  <c r="N586"/>
  <c r="N585" s="1"/>
  <c r="H581"/>
  <c r="H580" s="1"/>
  <c r="I581"/>
  <c r="I580" s="1"/>
  <c r="J581"/>
  <c r="J580" s="1"/>
  <c r="K581"/>
  <c r="K580" s="1"/>
  <c r="L581"/>
  <c r="L580" s="1"/>
  <c r="N581"/>
  <c r="N580" s="1"/>
  <c r="H577"/>
  <c r="H576" s="1"/>
  <c r="I577"/>
  <c r="I576" s="1"/>
  <c r="J577"/>
  <c r="J576" s="1"/>
  <c r="K577"/>
  <c r="K576" s="1"/>
  <c r="L577"/>
  <c r="L576" s="1"/>
  <c r="N577"/>
  <c r="N576" s="1"/>
  <c r="H574"/>
  <c r="H573" s="1"/>
  <c r="I574"/>
  <c r="I573" s="1"/>
  <c r="J574"/>
  <c r="J573" s="1"/>
  <c r="K574"/>
  <c r="K573" s="1"/>
  <c r="L574"/>
  <c r="L573" s="1"/>
  <c r="N574"/>
  <c r="N573" s="1"/>
  <c r="H570"/>
  <c r="H569" s="1"/>
  <c r="I570"/>
  <c r="I569" s="1"/>
  <c r="J570"/>
  <c r="J569" s="1"/>
  <c r="K570"/>
  <c r="K569" s="1"/>
  <c r="L570"/>
  <c r="L569" s="1"/>
  <c r="N570"/>
  <c r="N569" s="1"/>
  <c r="H567"/>
  <c r="H566" s="1"/>
  <c r="I567"/>
  <c r="I566" s="1"/>
  <c r="J567"/>
  <c r="J566" s="1"/>
  <c r="K567"/>
  <c r="K566" s="1"/>
  <c r="L567"/>
  <c r="L566" s="1"/>
  <c r="H548"/>
  <c r="H547" s="1"/>
  <c r="H546" s="1"/>
  <c r="I548"/>
  <c r="I547" s="1"/>
  <c r="I546" s="1"/>
  <c r="J548"/>
  <c r="J547" s="1"/>
  <c r="J546" s="1"/>
  <c r="K548"/>
  <c r="K547" s="1"/>
  <c r="K546" s="1"/>
  <c r="L548"/>
  <c r="L547" s="1"/>
  <c r="L546" s="1"/>
  <c r="M548"/>
  <c r="M547" s="1"/>
  <c r="M546" s="1"/>
  <c r="N548"/>
  <c r="N547" s="1"/>
  <c r="N546" s="1"/>
  <c r="H552"/>
  <c r="H551" s="1"/>
  <c r="H550" s="1"/>
  <c r="I552"/>
  <c r="I551" s="1"/>
  <c r="I550" s="1"/>
  <c r="J552"/>
  <c r="J551" s="1"/>
  <c r="J550" s="1"/>
  <c r="K552"/>
  <c r="K551" s="1"/>
  <c r="K550" s="1"/>
  <c r="L552"/>
  <c r="L551" s="1"/>
  <c r="L550" s="1"/>
  <c r="M552"/>
  <c r="M551" s="1"/>
  <c r="M550" s="1"/>
  <c r="H541"/>
  <c r="H540" s="1"/>
  <c r="H539" s="1"/>
  <c r="H538" s="1"/>
  <c r="I541"/>
  <c r="I540" s="1"/>
  <c r="I539" s="1"/>
  <c r="I538" s="1"/>
  <c r="J541"/>
  <c r="J540" s="1"/>
  <c r="J539" s="1"/>
  <c r="J538" s="1"/>
  <c r="K541"/>
  <c r="K540" s="1"/>
  <c r="K539" s="1"/>
  <c r="K538" s="1"/>
  <c r="L541"/>
  <c r="L540" s="1"/>
  <c r="L539" s="1"/>
  <c r="L538" s="1"/>
  <c r="I528"/>
  <c r="I527" s="1"/>
  <c r="I526" s="1"/>
  <c r="J528"/>
  <c r="J527" s="1"/>
  <c r="J526" s="1"/>
  <c r="K528"/>
  <c r="K527" s="1"/>
  <c r="K526" s="1"/>
  <c r="L528"/>
  <c r="L527" s="1"/>
  <c r="L526" s="1"/>
  <c r="M528"/>
  <c r="M527" s="1"/>
  <c r="M526" s="1"/>
  <c r="N528"/>
  <c r="N527" s="1"/>
  <c r="N526" s="1"/>
  <c r="H524"/>
  <c r="H523" s="1"/>
  <c r="H522" s="1"/>
  <c r="I524"/>
  <c r="I523" s="1"/>
  <c r="I522" s="1"/>
  <c r="J524"/>
  <c r="J523" s="1"/>
  <c r="J522" s="1"/>
  <c r="K524"/>
  <c r="K523" s="1"/>
  <c r="K522" s="1"/>
  <c r="L524"/>
  <c r="L523" s="1"/>
  <c r="L522" s="1"/>
  <c r="I520"/>
  <c r="I519" s="1"/>
  <c r="I518" s="1"/>
  <c r="J520"/>
  <c r="J519" s="1"/>
  <c r="J518" s="1"/>
  <c r="K520"/>
  <c r="K519" s="1"/>
  <c r="K518" s="1"/>
  <c r="L520"/>
  <c r="L519" s="1"/>
  <c r="L518" s="1"/>
  <c r="N520"/>
  <c r="N519" s="1"/>
  <c r="N518" s="1"/>
  <c r="H488"/>
  <c r="I488"/>
  <c r="J488"/>
  <c r="K488"/>
  <c r="L488"/>
  <c r="M488"/>
  <c r="H486"/>
  <c r="I486"/>
  <c r="J486"/>
  <c r="K486"/>
  <c r="L486"/>
  <c r="H482"/>
  <c r="H481" s="1"/>
  <c r="H480" s="1"/>
  <c r="I482"/>
  <c r="I481" s="1"/>
  <c r="I480" s="1"/>
  <c r="J482"/>
  <c r="J481" s="1"/>
  <c r="J480" s="1"/>
  <c r="K482"/>
  <c r="K481" s="1"/>
  <c r="K480" s="1"/>
  <c r="L482"/>
  <c r="L481" s="1"/>
  <c r="L480" s="1"/>
  <c r="N482"/>
  <c r="N481" s="1"/>
  <c r="N480" s="1"/>
  <c r="H475"/>
  <c r="I475"/>
  <c r="J475"/>
  <c r="K475"/>
  <c r="L475"/>
  <c r="M475"/>
  <c r="H473"/>
  <c r="I473"/>
  <c r="J473"/>
  <c r="K473"/>
  <c r="L473"/>
  <c r="H468"/>
  <c r="H467" s="1"/>
  <c r="H466" s="1"/>
  <c r="H465" s="1"/>
  <c r="I468"/>
  <c r="I467" s="1"/>
  <c r="I466" s="1"/>
  <c r="I465" s="1"/>
  <c r="J468"/>
  <c r="J467" s="1"/>
  <c r="J466" s="1"/>
  <c r="J465" s="1"/>
  <c r="K468"/>
  <c r="K467" s="1"/>
  <c r="K466" s="1"/>
  <c r="K465" s="1"/>
  <c r="L468"/>
  <c r="L467" s="1"/>
  <c r="L466" s="1"/>
  <c r="L465" s="1"/>
  <c r="M468"/>
  <c r="M467" s="1"/>
  <c r="M466" s="1"/>
  <c r="M465" s="1"/>
  <c r="H463"/>
  <c r="H462" s="1"/>
  <c r="H461" s="1"/>
  <c r="H460" s="1"/>
  <c r="I463"/>
  <c r="I462" s="1"/>
  <c r="I461" s="1"/>
  <c r="I460" s="1"/>
  <c r="J463"/>
  <c r="J462" s="1"/>
  <c r="J461" s="1"/>
  <c r="J460" s="1"/>
  <c r="K463"/>
  <c r="K462" s="1"/>
  <c r="K461" s="1"/>
  <c r="K460" s="1"/>
  <c r="L463"/>
  <c r="L462" s="1"/>
  <c r="L461" s="1"/>
  <c r="L460" s="1"/>
  <c r="H450"/>
  <c r="H449" s="1"/>
  <c r="H448" s="1"/>
  <c r="H447" s="1"/>
  <c r="I450"/>
  <c r="I449" s="1"/>
  <c r="I448" s="1"/>
  <c r="I447" s="1"/>
  <c r="J450"/>
  <c r="J449" s="1"/>
  <c r="J448" s="1"/>
  <c r="J447" s="1"/>
  <c r="K450"/>
  <c r="K449" s="1"/>
  <c r="K448" s="1"/>
  <c r="K447" s="1"/>
  <c r="L450"/>
  <c r="L449" s="1"/>
  <c r="L448" s="1"/>
  <c r="L447" s="1"/>
  <c r="M450"/>
  <c r="M449" s="1"/>
  <c r="M448" s="1"/>
  <c r="M447" s="1"/>
  <c r="H442"/>
  <c r="H441" s="1"/>
  <c r="H440" s="1"/>
  <c r="H439" s="1"/>
  <c r="H438" s="1"/>
  <c r="H437" s="1"/>
  <c r="I442"/>
  <c r="I441" s="1"/>
  <c r="I440" s="1"/>
  <c r="I439" s="1"/>
  <c r="I438" s="1"/>
  <c r="I437" s="1"/>
  <c r="J442"/>
  <c r="J441" s="1"/>
  <c r="J440" s="1"/>
  <c r="J439" s="1"/>
  <c r="J438" s="1"/>
  <c r="J437" s="1"/>
  <c r="K442"/>
  <c r="K441" s="1"/>
  <c r="K440" s="1"/>
  <c r="K439" s="1"/>
  <c r="K438" s="1"/>
  <c r="K437" s="1"/>
  <c r="L442"/>
  <c r="L441" s="1"/>
  <c r="L440" s="1"/>
  <c r="L439" s="1"/>
  <c r="L438" s="1"/>
  <c r="L437" s="1"/>
  <c r="M442"/>
  <c r="M441" s="1"/>
  <c r="M440" s="1"/>
  <c r="M439" s="1"/>
  <c r="M438" s="1"/>
  <c r="M437" s="1"/>
  <c r="H433"/>
  <c r="I433"/>
  <c r="J433"/>
  <c r="K433"/>
  <c r="L433"/>
  <c r="M433"/>
  <c r="N433"/>
  <c r="H431"/>
  <c r="I431"/>
  <c r="J431"/>
  <c r="K431"/>
  <c r="L431"/>
  <c r="H429"/>
  <c r="I429"/>
  <c r="J429"/>
  <c r="K429"/>
  <c r="L429"/>
  <c r="H425"/>
  <c r="H424" s="1"/>
  <c r="H423" s="1"/>
  <c r="I425"/>
  <c r="I424" s="1"/>
  <c r="I423" s="1"/>
  <c r="J425"/>
  <c r="J424" s="1"/>
  <c r="J423" s="1"/>
  <c r="K425"/>
  <c r="K424" s="1"/>
  <c r="K423" s="1"/>
  <c r="L425"/>
  <c r="L424" s="1"/>
  <c r="L423" s="1"/>
  <c r="N425"/>
  <c r="N424" s="1"/>
  <c r="N423" s="1"/>
  <c r="H410"/>
  <c r="I410"/>
  <c r="J410"/>
  <c r="K410"/>
  <c r="L410"/>
  <c r="H408"/>
  <c r="I408"/>
  <c r="J408"/>
  <c r="K408"/>
  <c r="L408"/>
  <c r="N397"/>
  <c r="N396" s="1"/>
  <c r="N395" s="1"/>
  <c r="N394" s="1"/>
  <c r="H391"/>
  <c r="H390" s="1"/>
  <c r="H389" s="1"/>
  <c r="H388" s="1"/>
  <c r="I391"/>
  <c r="I390" s="1"/>
  <c r="I389" s="1"/>
  <c r="I388" s="1"/>
  <c r="J391"/>
  <c r="J390" s="1"/>
  <c r="J389" s="1"/>
  <c r="J388" s="1"/>
  <c r="K391"/>
  <c r="K390" s="1"/>
  <c r="K389" s="1"/>
  <c r="K388" s="1"/>
  <c r="L391"/>
  <c r="L390" s="1"/>
  <c r="L389" s="1"/>
  <c r="L388" s="1"/>
  <c r="I384"/>
  <c r="I383" s="1"/>
  <c r="I382" s="1"/>
  <c r="J384"/>
  <c r="J383" s="1"/>
  <c r="J382" s="1"/>
  <c r="K384"/>
  <c r="K383" s="1"/>
  <c r="K382" s="1"/>
  <c r="L384"/>
  <c r="L383" s="1"/>
  <c r="L382" s="1"/>
  <c r="N384"/>
  <c r="N383" s="1"/>
  <c r="N382" s="1"/>
  <c r="H377"/>
  <c r="H376" s="1"/>
  <c r="I377"/>
  <c r="I376" s="1"/>
  <c r="J377"/>
  <c r="J376" s="1"/>
  <c r="K377"/>
  <c r="K376" s="1"/>
  <c r="L377"/>
  <c r="L376" s="1"/>
  <c r="H374"/>
  <c r="H373" s="1"/>
  <c r="I374"/>
  <c r="I373" s="1"/>
  <c r="J374"/>
  <c r="J373" s="1"/>
  <c r="K374"/>
  <c r="K373" s="1"/>
  <c r="L374"/>
  <c r="L373" s="1"/>
  <c r="N374"/>
  <c r="N373" s="1"/>
  <c r="H371"/>
  <c r="H370" s="1"/>
  <c r="I371"/>
  <c r="I370" s="1"/>
  <c r="J371"/>
  <c r="J370" s="1"/>
  <c r="K371"/>
  <c r="K370" s="1"/>
  <c r="L371"/>
  <c r="L370" s="1"/>
  <c r="H368"/>
  <c r="H367" s="1"/>
  <c r="I368"/>
  <c r="I367" s="1"/>
  <c r="J368"/>
  <c r="J367" s="1"/>
  <c r="K368"/>
  <c r="K367" s="1"/>
  <c r="L368"/>
  <c r="L367" s="1"/>
  <c r="H342"/>
  <c r="H341" s="1"/>
  <c r="H340" s="1"/>
  <c r="H339" s="1"/>
  <c r="H338" s="1"/>
  <c r="I342"/>
  <c r="I341" s="1"/>
  <c r="I340" s="1"/>
  <c r="I339" s="1"/>
  <c r="I338" s="1"/>
  <c r="J342"/>
  <c r="J341" s="1"/>
  <c r="J340" s="1"/>
  <c r="J339" s="1"/>
  <c r="J338" s="1"/>
  <c r="K342"/>
  <c r="K341" s="1"/>
  <c r="K340" s="1"/>
  <c r="K339" s="1"/>
  <c r="K338" s="1"/>
  <c r="L342"/>
  <c r="L341" s="1"/>
  <c r="L340" s="1"/>
  <c r="L339" s="1"/>
  <c r="L338" s="1"/>
  <c r="N342"/>
  <c r="N341" s="1"/>
  <c r="N340" s="1"/>
  <c r="N339" s="1"/>
  <c r="N338" s="1"/>
  <c r="H326"/>
  <c r="I326"/>
  <c r="J326"/>
  <c r="K326"/>
  <c r="L326"/>
  <c r="H324"/>
  <c r="I324"/>
  <c r="J324"/>
  <c r="K324"/>
  <c r="L324"/>
  <c r="M324"/>
  <c r="H322"/>
  <c r="I322"/>
  <c r="J322"/>
  <c r="K322"/>
  <c r="L322"/>
  <c r="H314"/>
  <c r="H313" s="1"/>
  <c r="I314"/>
  <c r="I313" s="1"/>
  <c r="J314"/>
  <c r="J313" s="1"/>
  <c r="K314"/>
  <c r="K313" s="1"/>
  <c r="L314"/>
  <c r="L313" s="1"/>
  <c r="M314"/>
  <c r="M313" s="1"/>
  <c r="N314"/>
  <c r="N313" s="1"/>
  <c r="H318"/>
  <c r="H317" s="1"/>
  <c r="H316" s="1"/>
  <c r="I318"/>
  <c r="I317" s="1"/>
  <c r="I316" s="1"/>
  <c r="J318"/>
  <c r="J317" s="1"/>
  <c r="J316" s="1"/>
  <c r="K318"/>
  <c r="K317" s="1"/>
  <c r="K316" s="1"/>
  <c r="L318"/>
  <c r="L317" s="1"/>
  <c r="L316" s="1"/>
  <c r="M318"/>
  <c r="M317" s="1"/>
  <c r="M316" s="1"/>
  <c r="H309"/>
  <c r="H308" s="1"/>
  <c r="H307" s="1"/>
  <c r="H306" s="1"/>
  <c r="I309"/>
  <c r="I308" s="1"/>
  <c r="I307" s="1"/>
  <c r="I306" s="1"/>
  <c r="J309"/>
  <c r="J308" s="1"/>
  <c r="J307" s="1"/>
  <c r="J306" s="1"/>
  <c r="K309"/>
  <c r="K308" s="1"/>
  <c r="K307" s="1"/>
  <c r="K306" s="1"/>
  <c r="L309"/>
  <c r="L308" s="1"/>
  <c r="L307" s="1"/>
  <c r="L306" s="1"/>
  <c r="N309"/>
  <c r="N308" s="1"/>
  <c r="N307" s="1"/>
  <c r="N306" s="1"/>
  <c r="H304"/>
  <c r="H303" s="1"/>
  <c r="H302" s="1"/>
  <c r="H301" s="1"/>
  <c r="I304"/>
  <c r="I303" s="1"/>
  <c r="I302" s="1"/>
  <c r="I301" s="1"/>
  <c r="J304"/>
  <c r="J303" s="1"/>
  <c r="J302" s="1"/>
  <c r="J301" s="1"/>
  <c r="K304"/>
  <c r="K303" s="1"/>
  <c r="K302" s="1"/>
  <c r="K301" s="1"/>
  <c r="L304"/>
  <c r="L303" s="1"/>
  <c r="L302" s="1"/>
  <c r="L301" s="1"/>
  <c r="M304"/>
  <c r="M303" s="1"/>
  <c r="M302" s="1"/>
  <c r="M301" s="1"/>
  <c r="H297"/>
  <c r="H296" s="1"/>
  <c r="H295" s="1"/>
  <c r="H294" s="1"/>
  <c r="H293" s="1"/>
  <c r="I297"/>
  <c r="I296" s="1"/>
  <c r="I295" s="1"/>
  <c r="I294" s="1"/>
  <c r="I293" s="1"/>
  <c r="J297"/>
  <c r="J296" s="1"/>
  <c r="J295" s="1"/>
  <c r="J294" s="1"/>
  <c r="J293" s="1"/>
  <c r="K297"/>
  <c r="K296" s="1"/>
  <c r="K295" s="1"/>
  <c r="K294" s="1"/>
  <c r="K293" s="1"/>
  <c r="L297"/>
  <c r="L296" s="1"/>
  <c r="L295" s="1"/>
  <c r="L294" s="1"/>
  <c r="L293" s="1"/>
  <c r="M297"/>
  <c r="M296" s="1"/>
  <c r="M295" s="1"/>
  <c r="M294" s="1"/>
  <c r="M293" s="1"/>
  <c r="N297"/>
  <c r="N296" s="1"/>
  <c r="N295" s="1"/>
  <c r="N294" s="1"/>
  <c r="N293" s="1"/>
  <c r="H289"/>
  <c r="I289"/>
  <c r="J289"/>
  <c r="K289"/>
  <c r="L289"/>
  <c r="H287"/>
  <c r="I287"/>
  <c r="J287"/>
  <c r="K287"/>
  <c r="L287"/>
  <c r="N287"/>
  <c r="H285"/>
  <c r="I285"/>
  <c r="J285"/>
  <c r="K285"/>
  <c r="L285"/>
  <c r="H237"/>
  <c r="H236" s="1"/>
  <c r="I237"/>
  <c r="I236" s="1"/>
  <c r="J237"/>
  <c r="J236" s="1"/>
  <c r="K237"/>
  <c r="K236" s="1"/>
  <c r="L237"/>
  <c r="L236" s="1"/>
  <c r="H234"/>
  <c r="H233" s="1"/>
  <c r="H232" s="1"/>
  <c r="I234"/>
  <c r="I233" s="1"/>
  <c r="I232" s="1"/>
  <c r="J234"/>
  <c r="J233" s="1"/>
  <c r="J232" s="1"/>
  <c r="K234"/>
  <c r="K233" s="1"/>
  <c r="K232" s="1"/>
  <c r="L234"/>
  <c r="L233" s="1"/>
  <c r="L232" s="1"/>
  <c r="N234"/>
  <c r="N233" s="1"/>
  <c r="N232" s="1"/>
  <c r="H220"/>
  <c r="H219" s="1"/>
  <c r="H218" s="1"/>
  <c r="H217" s="1"/>
  <c r="H216" s="1"/>
  <c r="I220"/>
  <c r="I219" s="1"/>
  <c r="I218" s="1"/>
  <c r="I217" s="1"/>
  <c r="I216" s="1"/>
  <c r="J220"/>
  <c r="J219" s="1"/>
  <c r="J218" s="1"/>
  <c r="J217" s="1"/>
  <c r="J216" s="1"/>
  <c r="K220"/>
  <c r="K219" s="1"/>
  <c r="K218" s="1"/>
  <c r="K217" s="1"/>
  <c r="K216" s="1"/>
  <c r="L220"/>
  <c r="L219" s="1"/>
  <c r="L218" s="1"/>
  <c r="L217" s="1"/>
  <c r="L216" s="1"/>
  <c r="N220"/>
  <c r="N219" s="1"/>
  <c r="N218" s="1"/>
  <c r="N217" s="1"/>
  <c r="N216" s="1"/>
  <c r="H213"/>
  <c r="H212" s="1"/>
  <c r="H211" s="1"/>
  <c r="H210" s="1"/>
  <c r="H209" s="1"/>
  <c r="I213"/>
  <c r="I212" s="1"/>
  <c r="I211" s="1"/>
  <c r="I210" s="1"/>
  <c r="I209" s="1"/>
  <c r="J213"/>
  <c r="J212" s="1"/>
  <c r="J211" s="1"/>
  <c r="J210" s="1"/>
  <c r="J209" s="1"/>
  <c r="K213"/>
  <c r="K212" s="1"/>
  <c r="K211" s="1"/>
  <c r="K210" s="1"/>
  <c r="K209" s="1"/>
  <c r="L213"/>
  <c r="L212" s="1"/>
  <c r="L211" s="1"/>
  <c r="L210" s="1"/>
  <c r="L209" s="1"/>
  <c r="M213"/>
  <c r="M212" s="1"/>
  <c r="M211" s="1"/>
  <c r="M210" s="1"/>
  <c r="M209" s="1"/>
  <c r="H186"/>
  <c r="H185" s="1"/>
  <c r="I186"/>
  <c r="I185" s="1"/>
  <c r="J186"/>
  <c r="J185" s="1"/>
  <c r="K186"/>
  <c r="K185" s="1"/>
  <c r="L186"/>
  <c r="L185" s="1"/>
  <c r="N186"/>
  <c r="N185" s="1"/>
  <c r="H183"/>
  <c r="I183"/>
  <c r="J183"/>
  <c r="K183"/>
  <c r="L183"/>
  <c r="M183"/>
  <c r="H181"/>
  <c r="I181"/>
  <c r="J181"/>
  <c r="K181"/>
  <c r="L181"/>
  <c r="N181"/>
  <c r="I172"/>
  <c r="I171" s="1"/>
  <c r="I170" s="1"/>
  <c r="J172"/>
  <c r="J171" s="1"/>
  <c r="J170" s="1"/>
  <c r="K172"/>
  <c r="K171" s="1"/>
  <c r="K170" s="1"/>
  <c r="L172"/>
  <c r="L171" s="1"/>
  <c r="L170" s="1"/>
  <c r="H167"/>
  <c r="I167"/>
  <c r="J167"/>
  <c r="K167"/>
  <c r="L167"/>
  <c r="N167"/>
  <c r="H168"/>
  <c r="I168"/>
  <c r="J168"/>
  <c r="K168"/>
  <c r="L168"/>
  <c r="N168"/>
  <c r="H157"/>
  <c r="I157"/>
  <c r="J157"/>
  <c r="K157"/>
  <c r="L157"/>
  <c r="H155"/>
  <c r="I155"/>
  <c r="J155"/>
  <c r="K155"/>
  <c r="L155"/>
  <c r="H144"/>
  <c r="I144"/>
  <c r="J144"/>
  <c r="K144"/>
  <c r="L144"/>
  <c r="M144"/>
  <c r="N144"/>
  <c r="H145"/>
  <c r="I145"/>
  <c r="J145"/>
  <c r="K145"/>
  <c r="L145"/>
  <c r="M145"/>
  <c r="H146"/>
  <c r="I146"/>
  <c r="J146"/>
  <c r="K146"/>
  <c r="L146"/>
  <c r="M146"/>
  <c r="H147"/>
  <c r="I147"/>
  <c r="J147"/>
  <c r="K147"/>
  <c r="L147"/>
  <c r="M147"/>
  <c r="H148"/>
  <c r="I148"/>
  <c r="J148"/>
  <c r="K148"/>
  <c r="L148"/>
  <c r="M148"/>
  <c r="N148"/>
  <c r="H141"/>
  <c r="I141"/>
  <c r="J141"/>
  <c r="K141"/>
  <c r="L141"/>
  <c r="H139"/>
  <c r="I139"/>
  <c r="J139"/>
  <c r="K139"/>
  <c r="L139"/>
  <c r="M139"/>
  <c r="N139"/>
  <c r="H137"/>
  <c r="I137"/>
  <c r="J137"/>
  <c r="K137"/>
  <c r="L137"/>
  <c r="N137"/>
  <c r="H119"/>
  <c r="H118" s="1"/>
  <c r="H117" s="1"/>
  <c r="I119"/>
  <c r="I118" s="1"/>
  <c r="I117" s="1"/>
  <c r="I116" s="1"/>
  <c r="I115" s="1"/>
  <c r="I114" s="1"/>
  <c r="J119"/>
  <c r="J118" s="1"/>
  <c r="J117" s="1"/>
  <c r="J116" s="1"/>
  <c r="J115" s="1"/>
  <c r="J114" s="1"/>
  <c r="K119"/>
  <c r="K118" s="1"/>
  <c r="K117" s="1"/>
  <c r="K116" s="1"/>
  <c r="K115" s="1"/>
  <c r="K114" s="1"/>
  <c r="L119"/>
  <c r="L118" s="1"/>
  <c r="L117" s="1"/>
  <c r="L116" s="1"/>
  <c r="L115" s="1"/>
  <c r="L114" s="1"/>
  <c r="M119"/>
  <c r="M118" s="1"/>
  <c r="M117" s="1"/>
  <c r="M116" s="1"/>
  <c r="M115" s="1"/>
  <c r="M114" s="1"/>
  <c r="I104"/>
  <c r="I103" s="1"/>
  <c r="J104"/>
  <c r="J103" s="1"/>
  <c r="K104"/>
  <c r="K103" s="1"/>
  <c r="L104"/>
  <c r="L103" s="1"/>
  <c r="N104"/>
  <c r="N103" s="1"/>
  <c r="I101"/>
  <c r="I100" s="1"/>
  <c r="J101"/>
  <c r="J100" s="1"/>
  <c r="K101"/>
  <c r="K100" s="1"/>
  <c r="L101"/>
  <c r="L100" s="1"/>
  <c r="I96"/>
  <c r="I95" s="1"/>
  <c r="J96"/>
  <c r="J95" s="1"/>
  <c r="K96"/>
  <c r="K95" s="1"/>
  <c r="L96"/>
  <c r="L95" s="1"/>
  <c r="N96"/>
  <c r="N95" s="1"/>
  <c r="I93"/>
  <c r="I92" s="1"/>
  <c r="J93"/>
  <c r="J92" s="1"/>
  <c r="K93"/>
  <c r="K92" s="1"/>
  <c r="L93"/>
  <c r="L92" s="1"/>
  <c r="M93"/>
  <c r="M92" s="1"/>
  <c r="I90"/>
  <c r="I89" s="1"/>
  <c r="J90"/>
  <c r="J89" s="1"/>
  <c r="K90"/>
  <c r="K89" s="1"/>
  <c r="L90"/>
  <c r="L89" s="1"/>
  <c r="N90"/>
  <c r="N89" s="1"/>
  <c r="I87"/>
  <c r="I86" s="1"/>
  <c r="J87"/>
  <c r="J86" s="1"/>
  <c r="K87"/>
  <c r="K86" s="1"/>
  <c r="L87"/>
  <c r="L86" s="1"/>
  <c r="I84"/>
  <c r="I83" s="1"/>
  <c r="J84"/>
  <c r="J83" s="1"/>
  <c r="K84"/>
  <c r="K83" s="1"/>
  <c r="L84"/>
  <c r="L83" s="1"/>
  <c r="N84"/>
  <c r="N83" s="1"/>
  <c r="H80"/>
  <c r="I80"/>
  <c r="J80"/>
  <c r="K80"/>
  <c r="L80"/>
  <c r="H76"/>
  <c r="I76"/>
  <c r="J76"/>
  <c r="K76"/>
  <c r="L76"/>
  <c r="N76"/>
  <c r="I74"/>
  <c r="J74"/>
  <c r="K74"/>
  <c r="L74"/>
  <c r="H67"/>
  <c r="H66" s="1"/>
  <c r="H65" s="1"/>
  <c r="H64" s="1"/>
  <c r="H63" s="1"/>
  <c r="I67"/>
  <c r="I66" s="1"/>
  <c r="I65" s="1"/>
  <c r="I64" s="1"/>
  <c r="I63" s="1"/>
  <c r="J67"/>
  <c r="J66" s="1"/>
  <c r="J65" s="1"/>
  <c r="J64" s="1"/>
  <c r="J63" s="1"/>
  <c r="K67"/>
  <c r="K66" s="1"/>
  <c r="K65" s="1"/>
  <c r="K64" s="1"/>
  <c r="K63" s="1"/>
  <c r="L67"/>
  <c r="L66" s="1"/>
  <c r="L65" s="1"/>
  <c r="L64" s="1"/>
  <c r="L63" s="1"/>
  <c r="H58"/>
  <c r="H57" s="1"/>
  <c r="I58"/>
  <c r="I57" s="1"/>
  <c r="J58"/>
  <c r="J57" s="1"/>
  <c r="K58"/>
  <c r="K57" s="1"/>
  <c r="L58"/>
  <c r="L57" s="1"/>
  <c r="N58"/>
  <c r="N57" s="1"/>
  <c r="H53"/>
  <c r="I53"/>
  <c r="J53"/>
  <c r="K53"/>
  <c r="L53"/>
  <c r="H51"/>
  <c r="I51"/>
  <c r="J51"/>
  <c r="K51"/>
  <c r="L51"/>
  <c r="H46"/>
  <c r="H45" s="1"/>
  <c r="H44" s="1"/>
  <c r="H43" s="1"/>
  <c r="H42" s="1"/>
  <c r="I46"/>
  <c r="I45" s="1"/>
  <c r="I44" s="1"/>
  <c r="I43" s="1"/>
  <c r="I42" s="1"/>
  <c r="J46"/>
  <c r="J45" s="1"/>
  <c r="J44" s="1"/>
  <c r="J43" s="1"/>
  <c r="J42" s="1"/>
  <c r="K46"/>
  <c r="K45" s="1"/>
  <c r="K44" s="1"/>
  <c r="K43" s="1"/>
  <c r="K42" s="1"/>
  <c r="L46"/>
  <c r="L45" s="1"/>
  <c r="L44" s="1"/>
  <c r="L43" s="1"/>
  <c r="L42" s="1"/>
  <c r="N46"/>
  <c r="N45" s="1"/>
  <c r="N44" s="1"/>
  <c r="N43" s="1"/>
  <c r="N42" s="1"/>
  <c r="H37"/>
  <c r="I37"/>
  <c r="J37"/>
  <c r="K37"/>
  <c r="L37"/>
  <c r="H35"/>
  <c r="I35"/>
  <c r="J35"/>
  <c r="K35"/>
  <c r="L35"/>
  <c r="N35"/>
  <c r="H33"/>
  <c r="I33"/>
  <c r="J33"/>
  <c r="K33"/>
  <c r="L33"/>
  <c r="H25"/>
  <c r="I25"/>
  <c r="J25"/>
  <c r="K25"/>
  <c r="L25"/>
  <c r="H23"/>
  <c r="I23"/>
  <c r="J23"/>
  <c r="K23"/>
  <c r="L23"/>
  <c r="N23"/>
  <c r="H21"/>
  <c r="I21"/>
  <c r="J21"/>
  <c r="K21"/>
  <c r="L21"/>
  <c r="H19"/>
  <c r="I19"/>
  <c r="J19"/>
  <c r="K19"/>
  <c r="L19"/>
  <c r="N19"/>
  <c r="H16"/>
  <c r="H15" s="1"/>
  <c r="I16"/>
  <c r="I15" s="1"/>
  <c r="J16"/>
  <c r="J15" s="1"/>
  <c r="K16"/>
  <c r="K15" s="1"/>
  <c r="L16"/>
  <c r="L15" s="1"/>
  <c r="N16"/>
  <c r="N15" s="1"/>
  <c r="H13"/>
  <c r="H12" s="1"/>
  <c r="I13"/>
  <c r="I12" s="1"/>
  <c r="J13"/>
  <c r="J12" s="1"/>
  <c r="K13"/>
  <c r="K12" s="1"/>
  <c r="L13"/>
  <c r="L12" s="1"/>
  <c r="N13"/>
  <c r="N12" s="1"/>
  <c r="AW198" l="1"/>
  <c r="BA199"/>
  <c r="AR148"/>
  <c r="AX149"/>
  <c r="AR147"/>
  <c r="AR145"/>
  <c r="AR146"/>
  <c r="AR144"/>
  <c r="AX590"/>
  <c r="AR589"/>
  <c r="AR588" s="1"/>
  <c r="AX714"/>
  <c r="AR713"/>
  <c r="AR712" s="1"/>
  <c r="AQ148"/>
  <c r="AW149"/>
  <c r="AQ147"/>
  <c r="AQ145"/>
  <c r="AQ146"/>
  <c r="AQ144"/>
  <c r="AQ157"/>
  <c r="AW158"/>
  <c r="AR168"/>
  <c r="AX169"/>
  <c r="AR167"/>
  <c r="AX582"/>
  <c r="AR581"/>
  <c r="AR580" s="1"/>
  <c r="AW590"/>
  <c r="AQ589"/>
  <c r="AQ588" s="1"/>
  <c r="AX669"/>
  <c r="AR668"/>
  <c r="AR667" s="1"/>
  <c r="AR666" s="1"/>
  <c r="AW714"/>
  <c r="AQ713"/>
  <c r="AQ712" s="1"/>
  <c r="AK206"/>
  <c r="AK205" s="1"/>
  <c r="AK204" s="1"/>
  <c r="AK203" s="1"/>
  <c r="AK202" s="1"/>
  <c r="AQ207"/>
  <c r="AL1020"/>
  <c r="AL1019" s="1"/>
  <c r="AR1021"/>
  <c r="AK1023"/>
  <c r="AK1022" s="1"/>
  <c r="AQ1024"/>
  <c r="AK1020"/>
  <c r="AK1019" s="1"/>
  <c r="AQ1021"/>
  <c r="AQ888"/>
  <c r="AQ887" s="1"/>
  <c r="AW889"/>
  <c r="AX1108"/>
  <c r="AR1107"/>
  <c r="AR1106" s="1"/>
  <c r="AR1105" s="1"/>
  <c r="AR1104" s="1"/>
  <c r="AR1103" s="1"/>
  <c r="AX889"/>
  <c r="AR888"/>
  <c r="AR887" s="1"/>
  <c r="AL570"/>
  <c r="AL569" s="1"/>
  <c r="AR571"/>
  <c r="AR677"/>
  <c r="AR676" s="1"/>
  <c r="AX678"/>
  <c r="AR681"/>
  <c r="AR680" s="1"/>
  <c r="AX682"/>
  <c r="AX578"/>
  <c r="AR577"/>
  <c r="AR576" s="1"/>
  <c r="AL596"/>
  <c r="AL595" s="1"/>
  <c r="AR597"/>
  <c r="AL600"/>
  <c r="AL599" s="1"/>
  <c r="AR601"/>
  <c r="AL616"/>
  <c r="AL615" s="1"/>
  <c r="AL614" s="1"/>
  <c r="AR617"/>
  <c r="AL620"/>
  <c r="AL619" s="1"/>
  <c r="AR621"/>
  <c r="AL641"/>
  <c r="AL640" s="1"/>
  <c r="AL633" s="1"/>
  <c r="AL632" s="1"/>
  <c r="AR642"/>
  <c r="AR663"/>
  <c r="AR662" s="1"/>
  <c r="AR661" s="1"/>
  <c r="AX664"/>
  <c r="AL206"/>
  <c r="AL205" s="1"/>
  <c r="AL204" s="1"/>
  <c r="AL203" s="1"/>
  <c r="AL202" s="1"/>
  <c r="AR207"/>
  <c r="AL951"/>
  <c r="AL950" s="1"/>
  <c r="AR952"/>
  <c r="AL1023"/>
  <c r="AL1022" s="1"/>
  <c r="AR1024"/>
  <c r="AK951"/>
  <c r="AK950" s="1"/>
  <c r="AQ952"/>
  <c r="AW886"/>
  <c r="AQ885"/>
  <c r="AQ884" s="1"/>
  <c r="AQ883" s="1"/>
  <c r="AR885"/>
  <c r="AR884" s="1"/>
  <c r="AR883" s="1"/>
  <c r="AX886"/>
  <c r="AW1108"/>
  <c r="AQ1107"/>
  <c r="AQ1106" s="1"/>
  <c r="AQ1105" s="1"/>
  <c r="AQ1104" s="1"/>
  <c r="AQ1103" s="1"/>
  <c r="AL589"/>
  <c r="AL588" s="1"/>
  <c r="AL144"/>
  <c r="AL147"/>
  <c r="AL148"/>
  <c r="AL145"/>
  <c r="AL146"/>
  <c r="AE1568"/>
  <c r="AE1567" s="1"/>
  <c r="AE1562" s="1"/>
  <c r="AK1569"/>
  <c r="M37"/>
  <c r="M371"/>
  <c r="M370" s="1"/>
  <c r="M391"/>
  <c r="M390" s="1"/>
  <c r="M389" s="1"/>
  <c r="M388" s="1"/>
  <c r="N402"/>
  <c r="N401" s="1"/>
  <c r="N668"/>
  <c r="N667" s="1"/>
  <c r="N666" s="1"/>
  <c r="M728"/>
  <c r="M727" s="1"/>
  <c r="M726" s="1"/>
  <c r="M725" s="1"/>
  <c r="N809"/>
  <c r="N894"/>
  <c r="N893" s="1"/>
  <c r="N882" s="1"/>
  <c r="N925"/>
  <c r="N924" s="1"/>
  <c r="N923" s="1"/>
  <c r="N922" s="1"/>
  <c r="N921" s="1"/>
  <c r="N945"/>
  <c r="N944" s="1"/>
  <c r="N966"/>
  <c r="N965" s="1"/>
  <c r="N972"/>
  <c r="N971" s="1"/>
  <c r="N978"/>
  <c r="N977" s="1"/>
  <c r="N988"/>
  <c r="N987" s="1"/>
  <c r="N986" s="1"/>
  <c r="N985" s="1"/>
  <c r="N984" s="1"/>
  <c r="N998"/>
  <c r="N997" s="1"/>
  <c r="N1017"/>
  <c r="N1016" s="1"/>
  <c r="N1015" s="1"/>
  <c r="M1124"/>
  <c r="M1123" s="1"/>
  <c r="N1319"/>
  <c r="N1318" s="1"/>
  <c r="M1405"/>
  <c r="M1404" s="1"/>
  <c r="M1441"/>
  <c r="M1440" s="1"/>
  <c r="Q1314"/>
  <c r="AL677"/>
  <c r="AL676" s="1"/>
  <c r="AL681"/>
  <c r="AL680" s="1"/>
  <c r="N51"/>
  <c r="M87"/>
  <c r="M86" s="1"/>
  <c r="M101"/>
  <c r="M100" s="1"/>
  <c r="N146"/>
  <c r="M377"/>
  <c r="M376" s="1"/>
  <c r="N1267"/>
  <c r="N1266" s="1"/>
  <c r="N1265" s="1"/>
  <c r="N1303"/>
  <c r="N1302" s="1"/>
  <c r="N1301" s="1"/>
  <c r="N1312"/>
  <c r="N1311" s="1"/>
  <c r="N1463"/>
  <c r="N1462" s="1"/>
  <c r="N1461" s="1"/>
  <c r="N1549"/>
  <c r="N25"/>
  <c r="N145"/>
  <c r="M172"/>
  <c r="M171" s="1"/>
  <c r="M170" s="1"/>
  <c r="N322"/>
  <c r="M384"/>
  <c r="M383" s="1"/>
  <c r="M382" s="1"/>
  <c r="M397"/>
  <c r="M396" s="1"/>
  <c r="M395" s="1"/>
  <c r="M394" s="1"/>
  <c r="N410"/>
  <c r="N429"/>
  <c r="N450"/>
  <c r="N449" s="1"/>
  <c r="N448" s="1"/>
  <c r="N447" s="1"/>
  <c r="N445" s="1"/>
  <c r="N468"/>
  <c r="N467" s="1"/>
  <c r="N466" s="1"/>
  <c r="N465" s="1"/>
  <c r="N475"/>
  <c r="N593"/>
  <c r="N592" s="1"/>
  <c r="N745"/>
  <c r="N744" s="1"/>
  <c r="N743" s="1"/>
  <c r="N783"/>
  <c r="N782" s="1"/>
  <c r="N781" s="1"/>
  <c r="N811"/>
  <c r="N861"/>
  <c r="N860" s="1"/>
  <c r="M1059"/>
  <c r="M1058" s="1"/>
  <c r="M1067"/>
  <c r="M1066" s="1"/>
  <c r="N1088"/>
  <c r="N1086" s="1"/>
  <c r="M1130"/>
  <c r="M1129" s="1"/>
  <c r="M1232"/>
  <c r="M1231" s="1"/>
  <c r="N1277"/>
  <c r="N1276" s="1"/>
  <c r="N1275" s="1"/>
  <c r="N1274" s="1"/>
  <c r="N1330"/>
  <c r="N1329" s="1"/>
  <c r="N1328" s="1"/>
  <c r="N1327" s="1"/>
  <c r="M1375"/>
  <c r="M1374" s="1"/>
  <c r="M1426"/>
  <c r="M1425" s="1"/>
  <c r="M1491"/>
  <c r="M1490" s="1"/>
  <c r="M1489" s="1"/>
  <c r="M1488" s="1"/>
  <c r="N1524"/>
  <c r="N1535"/>
  <c r="N1544"/>
  <c r="AL577"/>
  <c r="AL576" s="1"/>
  <c r="AL663"/>
  <c r="AL662" s="1"/>
  <c r="AL661" s="1"/>
  <c r="AE78"/>
  <c r="AK79"/>
  <c r="AK148"/>
  <c r="AK147"/>
  <c r="AK145"/>
  <c r="AK146"/>
  <c r="AK144"/>
  <c r="AL168"/>
  <c r="AL167"/>
  <c r="AF1568"/>
  <c r="AF1567" s="1"/>
  <c r="AF1562" s="1"/>
  <c r="AL1569"/>
  <c r="AL713"/>
  <c r="AL712" s="1"/>
  <c r="N67"/>
  <c r="N66" s="1"/>
  <c r="N65" s="1"/>
  <c r="N64" s="1"/>
  <c r="N63" s="1"/>
  <c r="M80"/>
  <c r="N147"/>
  <c r="N285"/>
  <c r="M289"/>
  <c r="N324"/>
  <c r="N405"/>
  <c r="N404" s="1"/>
  <c r="N488"/>
  <c r="N552"/>
  <c r="N551" s="1"/>
  <c r="N550" s="1"/>
  <c r="N654"/>
  <c r="N653" s="1"/>
  <c r="N652" s="1"/>
  <c r="N651" s="1"/>
  <c r="N650" s="1"/>
  <c r="N698"/>
  <c r="N697" s="1"/>
  <c r="N696" s="1"/>
  <c r="M706"/>
  <c r="M705" s="1"/>
  <c r="M704" s="1"/>
  <c r="N815"/>
  <c r="N837"/>
  <c r="N836" s="1"/>
  <c r="N1079"/>
  <c r="N1078" s="1"/>
  <c r="N1077" s="1"/>
  <c r="N1076" s="1"/>
  <c r="N1075" s="1"/>
  <c r="M1118"/>
  <c r="M1117" s="1"/>
  <c r="M1116" s="1"/>
  <c r="N1162"/>
  <c r="N1161" s="1"/>
  <c r="N1160" s="1"/>
  <c r="N1159" s="1"/>
  <c r="N1201"/>
  <c r="N1200" s="1"/>
  <c r="N1199" s="1"/>
  <c r="N1198" s="1"/>
  <c r="M1227"/>
  <c r="M1393"/>
  <c r="M1392" s="1"/>
  <c r="M1399"/>
  <c r="M1398" s="1"/>
  <c r="M1411"/>
  <c r="M1410" s="1"/>
  <c r="M1417"/>
  <c r="M1416" s="1"/>
  <c r="M1423"/>
  <c r="M1422" s="1"/>
  <c r="M1429"/>
  <c r="M1428" s="1"/>
  <c r="M1435"/>
  <c r="M1434" s="1"/>
  <c r="M1447"/>
  <c r="M1446" s="1"/>
  <c r="N1470"/>
  <c r="N1469" s="1"/>
  <c r="N1511"/>
  <c r="N1519"/>
  <c r="N1518" s="1"/>
  <c r="N1529"/>
  <c r="N1556"/>
  <c r="N1555" s="1"/>
  <c r="N1554" s="1"/>
  <c r="N1553" s="1"/>
  <c r="M1637"/>
  <c r="M1636" s="1"/>
  <c r="M1635" s="1"/>
  <c r="M1634" s="1"/>
  <c r="AK157"/>
  <c r="AL581"/>
  <c r="AL580" s="1"/>
  <c r="AK589"/>
  <c r="AK588" s="1"/>
  <c r="AL668"/>
  <c r="AL667" s="1"/>
  <c r="AL666" s="1"/>
  <c r="AK713"/>
  <c r="AK712" s="1"/>
  <c r="AF570"/>
  <c r="AF569" s="1"/>
  <c r="AF596"/>
  <c r="AF595" s="1"/>
  <c r="AF600"/>
  <c r="AF599" s="1"/>
  <c r="AF616"/>
  <c r="AF615" s="1"/>
  <c r="AF614" s="1"/>
  <c r="AF620"/>
  <c r="AF619" s="1"/>
  <c r="AF641"/>
  <c r="AF640" s="1"/>
  <c r="AF633" s="1"/>
  <c r="AF632" s="1"/>
  <c r="N21"/>
  <c r="M155"/>
  <c r="M473"/>
  <c r="M841"/>
  <c r="M840" s="1"/>
  <c r="M839" s="1"/>
  <c r="M1157"/>
  <c r="M1156" s="1"/>
  <c r="M1155" s="1"/>
  <c r="M1154" s="1"/>
  <c r="N1169"/>
  <c r="N1168" s="1"/>
  <c r="N1167" s="1"/>
  <c r="N1166" s="1"/>
  <c r="N1232"/>
  <c r="N1231" s="1"/>
  <c r="N1254"/>
  <c r="N1253" s="1"/>
  <c r="N1252" s="1"/>
  <c r="N1251" s="1"/>
  <c r="M1316"/>
  <c r="M1315" s="1"/>
  <c r="N1341"/>
  <c r="N1340" s="1"/>
  <c r="N1339" s="1"/>
  <c r="N1338" s="1"/>
  <c r="N1337" s="1"/>
  <c r="N1381"/>
  <c r="N1380" s="1"/>
  <c r="N1423"/>
  <c r="N1422" s="1"/>
  <c r="M1467"/>
  <c r="M1466" s="1"/>
  <c r="N1491"/>
  <c r="N1490" s="1"/>
  <c r="N1489" s="1"/>
  <c r="N1488" s="1"/>
  <c r="M1532"/>
  <c r="M1531" s="1"/>
  <c r="M1551"/>
  <c r="N1593"/>
  <c r="N1590" s="1"/>
  <c r="N1589" s="1"/>
  <c r="N1588" s="1"/>
  <c r="N1587" s="1"/>
  <c r="N1612"/>
  <c r="N1611" s="1"/>
  <c r="N1610" s="1"/>
  <c r="N1625"/>
  <c r="N1624" s="1"/>
  <c r="N1637"/>
  <c r="N1636" s="1"/>
  <c r="N1635" s="1"/>
  <c r="N1634" s="1"/>
  <c r="R485"/>
  <c r="R484" s="1"/>
  <c r="R479" s="1"/>
  <c r="R478" s="1"/>
  <c r="N101"/>
  <c r="N100" s="1"/>
  <c r="N1118"/>
  <c r="N1117" s="1"/>
  <c r="N1116" s="1"/>
  <c r="N1124"/>
  <c r="N1123" s="1"/>
  <c r="N1130"/>
  <c r="N1129" s="1"/>
  <c r="M1196"/>
  <c r="M1195" s="1"/>
  <c r="M1194" s="1"/>
  <c r="M1193" s="1"/>
  <c r="N1206"/>
  <c r="N1372"/>
  <c r="N1371" s="1"/>
  <c r="N1375"/>
  <c r="N1374" s="1"/>
  <c r="N1399"/>
  <c r="N1398" s="1"/>
  <c r="N1405"/>
  <c r="N1404" s="1"/>
  <c r="N1435"/>
  <c r="N1434" s="1"/>
  <c r="N1441"/>
  <c r="N1440" s="1"/>
  <c r="M1479"/>
  <c r="M1478" s="1"/>
  <c r="M1522"/>
  <c r="M1546"/>
  <c r="N289"/>
  <c r="N377"/>
  <c r="N376" s="1"/>
  <c r="M589"/>
  <c r="M588" s="1"/>
  <c r="N1227"/>
  <c r="M1272"/>
  <c r="M1271" s="1"/>
  <c r="M1270" s="1"/>
  <c r="M1269" s="1"/>
  <c r="M1284"/>
  <c r="M1283" s="1"/>
  <c r="M1282" s="1"/>
  <c r="M1281" s="1"/>
  <c r="M1280" s="1"/>
  <c r="M1322"/>
  <c r="M1321" s="1"/>
  <c r="N1387"/>
  <c r="N1386" s="1"/>
  <c r="N1393"/>
  <c r="N1392" s="1"/>
  <c r="N1429"/>
  <c r="N1428" s="1"/>
  <c r="N1513"/>
  <c r="M1527"/>
  <c r="AE148"/>
  <c r="AE146"/>
  <c r="AE147"/>
  <c r="AE144"/>
  <c r="AE145"/>
  <c r="AF168"/>
  <c r="AF167"/>
  <c r="Z78"/>
  <c r="AF79"/>
  <c r="Y107"/>
  <c r="Y106" s="1"/>
  <c r="AE108"/>
  <c r="Z107"/>
  <c r="Z106" s="1"/>
  <c r="AF108"/>
  <c r="N912"/>
  <c r="N911" s="1"/>
  <c r="N903" s="1"/>
  <c r="N902" s="1"/>
  <c r="N942"/>
  <c r="N941" s="1"/>
  <c r="N940" s="1"/>
  <c r="N1013"/>
  <c r="AE157"/>
  <c r="AF581"/>
  <c r="AF580" s="1"/>
  <c r="AE589"/>
  <c r="AE588" s="1"/>
  <c r="AF668"/>
  <c r="AF667" s="1"/>
  <c r="AF666" s="1"/>
  <c r="AF713"/>
  <c r="AF712" s="1"/>
  <c r="AE713"/>
  <c r="AE712" s="1"/>
  <c r="Z723"/>
  <c r="Z722" s="1"/>
  <c r="AF724"/>
  <c r="Y1325"/>
  <c r="Y1324" s="1"/>
  <c r="AE1326"/>
  <c r="Y128"/>
  <c r="Y127" s="1"/>
  <c r="Y126" s="1"/>
  <c r="Y125" s="1"/>
  <c r="AE129"/>
  <c r="Z128"/>
  <c r="Z127" s="1"/>
  <c r="Z126" s="1"/>
  <c r="Z125" s="1"/>
  <c r="AF129"/>
  <c r="N1284"/>
  <c r="N1283" s="1"/>
  <c r="N1282" s="1"/>
  <c r="N1281" s="1"/>
  <c r="N1280" s="1"/>
  <c r="N1479"/>
  <c r="N1478" s="1"/>
  <c r="N1542"/>
  <c r="AF577"/>
  <c r="AF576" s="1"/>
  <c r="AF663"/>
  <c r="AF662" s="1"/>
  <c r="AF661" s="1"/>
  <c r="AF677"/>
  <c r="AF676" s="1"/>
  <c r="AF681"/>
  <c r="AF680" s="1"/>
  <c r="AF148"/>
  <c r="AF145"/>
  <c r="AF147"/>
  <c r="AF146"/>
  <c r="AF144"/>
  <c r="Y723"/>
  <c r="Y722" s="1"/>
  <c r="AE724"/>
  <c r="Y677"/>
  <c r="Y676" s="1"/>
  <c r="AE678"/>
  <c r="Y681"/>
  <c r="Y680" s="1"/>
  <c r="AE682"/>
  <c r="N981"/>
  <c r="N980" s="1"/>
  <c r="M1121"/>
  <c r="M1120" s="1"/>
  <c r="M1378"/>
  <c r="M1377" s="1"/>
  <c r="M1408"/>
  <c r="M1407" s="1"/>
  <c r="M1622"/>
  <c r="M1621" s="1"/>
  <c r="AF589"/>
  <c r="AF588" s="1"/>
  <c r="M35"/>
  <c r="M58"/>
  <c r="M57" s="1"/>
  <c r="M96"/>
  <c r="M95" s="1"/>
  <c r="M104"/>
  <c r="M103" s="1"/>
  <c r="N141"/>
  <c r="N157"/>
  <c r="M181"/>
  <c r="M180" s="1"/>
  <c r="M309"/>
  <c r="M308" s="1"/>
  <c r="M307" s="1"/>
  <c r="M306" s="1"/>
  <c r="N326"/>
  <c r="N368"/>
  <c r="N367" s="1"/>
  <c r="N463"/>
  <c r="N462" s="1"/>
  <c r="N461" s="1"/>
  <c r="N460" s="1"/>
  <c r="M600"/>
  <c r="M599" s="1"/>
  <c r="M620"/>
  <c r="M619" s="1"/>
  <c r="N779"/>
  <c r="N778" s="1"/>
  <c r="N777" s="1"/>
  <c r="N776" s="1"/>
  <c r="N775" s="1"/>
  <c r="N834"/>
  <c r="N833" s="1"/>
  <c r="N864"/>
  <c r="N863" s="1"/>
  <c r="N963"/>
  <c r="N962" s="1"/>
  <c r="N995"/>
  <c r="N994" s="1"/>
  <c r="N993" s="1"/>
  <c r="N992" s="1"/>
  <c r="N991" s="1"/>
  <c r="N1097"/>
  <c r="N1096" s="1"/>
  <c r="N1095" s="1"/>
  <c r="N1094" s="1"/>
  <c r="N1093" s="1"/>
  <c r="M1127"/>
  <c r="M1126" s="1"/>
  <c r="M1174"/>
  <c r="M1173" s="1"/>
  <c r="M1172" s="1"/>
  <c r="M1171" s="1"/>
  <c r="N1316"/>
  <c r="N1315" s="1"/>
  <c r="N1360"/>
  <c r="N1359" s="1"/>
  <c r="N1358" s="1"/>
  <c r="N1357" s="1"/>
  <c r="N1356" s="1"/>
  <c r="M1369"/>
  <c r="M1368" s="1"/>
  <c r="M1396"/>
  <c r="M1395" s="1"/>
  <c r="M1414"/>
  <c r="M1413" s="1"/>
  <c r="M1444"/>
  <c r="M1443" s="1"/>
  <c r="N1467"/>
  <c r="N1466" s="1"/>
  <c r="N1515"/>
  <c r="N1522"/>
  <c r="N1527"/>
  <c r="N1532"/>
  <c r="N1531" s="1"/>
  <c r="N1537"/>
  <c r="N1551"/>
  <c r="N1575"/>
  <c r="N1574" s="1"/>
  <c r="N1573" s="1"/>
  <c r="N1572" s="1"/>
  <c r="N1571" s="1"/>
  <c r="M1628"/>
  <c r="M1627" s="1"/>
  <c r="M46"/>
  <c r="M45" s="1"/>
  <c r="M44" s="1"/>
  <c r="M43" s="1"/>
  <c r="M42" s="1"/>
  <c r="M84"/>
  <c r="M83" s="1"/>
  <c r="M220"/>
  <c r="M219" s="1"/>
  <c r="M218" s="1"/>
  <c r="M217" s="1"/>
  <c r="M216" s="1"/>
  <c r="N442"/>
  <c r="N441" s="1"/>
  <c r="N440" s="1"/>
  <c r="N439" s="1"/>
  <c r="N438" s="1"/>
  <c r="N437" s="1"/>
  <c r="N524"/>
  <c r="N523" s="1"/>
  <c r="N522" s="1"/>
  <c r="N541"/>
  <c r="N540" s="1"/>
  <c r="N539" s="1"/>
  <c r="N538" s="1"/>
  <c r="M616"/>
  <c r="M615" s="1"/>
  <c r="M614" s="1"/>
  <c r="M641"/>
  <c r="M640" s="1"/>
  <c r="M633" s="1"/>
  <c r="M632" s="1"/>
  <c r="N805"/>
  <c r="N804" s="1"/>
  <c r="N803" s="1"/>
  <c r="N975"/>
  <c r="N974" s="1"/>
  <c r="N1039"/>
  <c r="N1038" s="1"/>
  <c r="N1037" s="1"/>
  <c r="N1036" s="1"/>
  <c r="M1062"/>
  <c r="M1061" s="1"/>
  <c r="M1057" s="1"/>
  <c r="M1184"/>
  <c r="M1183" s="1"/>
  <c r="M1182" s="1"/>
  <c r="M1181" s="1"/>
  <c r="N1196"/>
  <c r="N1195" s="1"/>
  <c r="N1194" s="1"/>
  <c r="N1193" s="1"/>
  <c r="M1242"/>
  <c r="M1241" s="1"/>
  <c r="M1240" s="1"/>
  <c r="M1239" s="1"/>
  <c r="N1263"/>
  <c r="N1262" s="1"/>
  <c r="N1261" s="1"/>
  <c r="N1272"/>
  <c r="N1271" s="1"/>
  <c r="N1270" s="1"/>
  <c r="N1269" s="1"/>
  <c r="N1307"/>
  <c r="N1306" s="1"/>
  <c r="N1322"/>
  <c r="N1321" s="1"/>
  <c r="M1390"/>
  <c r="M1389" s="1"/>
  <c r="M1420"/>
  <c r="M1419" s="1"/>
  <c r="M1438"/>
  <c r="M1437" s="1"/>
  <c r="N1500"/>
  <c r="M1508"/>
  <c r="M76"/>
  <c r="M90"/>
  <c r="M89" s="1"/>
  <c r="N155"/>
  <c r="M186"/>
  <c r="M185" s="1"/>
  <c r="M374"/>
  <c r="M373" s="1"/>
  <c r="N431"/>
  <c r="N473"/>
  <c r="N472" s="1"/>
  <c r="N471" s="1"/>
  <c r="N470" s="1"/>
  <c r="N589"/>
  <c r="N588" s="1"/>
  <c r="M691"/>
  <c r="M690" s="1"/>
  <c r="M689" s="1"/>
  <c r="M688" s="1"/>
  <c r="N841"/>
  <c r="N840" s="1"/>
  <c r="N839" s="1"/>
  <c r="N969"/>
  <c r="N968" s="1"/>
  <c r="M1147"/>
  <c r="M1146" s="1"/>
  <c r="M1145" s="1"/>
  <c r="M1144" s="1"/>
  <c r="N1157"/>
  <c r="N1156" s="1"/>
  <c r="N1155" s="1"/>
  <c r="N1154" s="1"/>
  <c r="M1208"/>
  <c r="M1229"/>
  <c r="M1384"/>
  <c r="M1383" s="1"/>
  <c r="M1402"/>
  <c r="M1401" s="1"/>
  <c r="M1432"/>
  <c r="M1431" s="1"/>
  <c r="M1454"/>
  <c r="M1453" s="1"/>
  <c r="M1452" s="1"/>
  <c r="M1451" s="1"/>
  <c r="M1450" s="1"/>
  <c r="N1496"/>
  <c r="N1546"/>
  <c r="M1595"/>
  <c r="M1616"/>
  <c r="M1615" s="1"/>
  <c r="M1642"/>
  <c r="M1641" s="1"/>
  <c r="M1640" s="1"/>
  <c r="M1639" s="1"/>
  <c r="Y157"/>
  <c r="Z581"/>
  <c r="Z580" s="1"/>
  <c r="Z668"/>
  <c r="Z667" s="1"/>
  <c r="Z666" s="1"/>
  <c r="Z577"/>
  <c r="Z576" s="1"/>
  <c r="Z596"/>
  <c r="Z595" s="1"/>
  <c r="Z600"/>
  <c r="Z599" s="1"/>
  <c r="Z616"/>
  <c r="Z615" s="1"/>
  <c r="Z614" s="1"/>
  <c r="Z620"/>
  <c r="Z619" s="1"/>
  <c r="Z641"/>
  <c r="Z640" s="1"/>
  <c r="Z633" s="1"/>
  <c r="Z632" s="1"/>
  <c r="Z663"/>
  <c r="Z662" s="1"/>
  <c r="Z661" s="1"/>
  <c r="T16"/>
  <c r="T15" s="1"/>
  <c r="Z17"/>
  <c r="T23"/>
  <c r="Z24"/>
  <c r="T35"/>
  <c r="Z36"/>
  <c r="T46"/>
  <c r="T45" s="1"/>
  <c r="T44" s="1"/>
  <c r="T43" s="1"/>
  <c r="T42" s="1"/>
  <c r="Z47"/>
  <c r="T58"/>
  <c r="T57" s="1"/>
  <c r="Z59"/>
  <c r="T76"/>
  <c r="Z77"/>
  <c r="T84"/>
  <c r="T83" s="1"/>
  <c r="Z85"/>
  <c r="T90"/>
  <c r="T89" s="1"/>
  <c r="Z91"/>
  <c r="T96"/>
  <c r="T95" s="1"/>
  <c r="Z97"/>
  <c r="T104"/>
  <c r="T103" s="1"/>
  <c r="Z105"/>
  <c r="S139"/>
  <c r="Y140"/>
  <c r="Y145"/>
  <c r="Y148"/>
  <c r="Y146"/>
  <c r="Y147"/>
  <c r="Y144"/>
  <c r="Z168"/>
  <c r="Z167"/>
  <c r="T181"/>
  <c r="Z182"/>
  <c r="T186"/>
  <c r="T185" s="1"/>
  <c r="Z187"/>
  <c r="T220"/>
  <c r="T219" s="1"/>
  <c r="T218" s="1"/>
  <c r="T217" s="1"/>
  <c r="T216" s="1"/>
  <c r="Z221"/>
  <c r="T287"/>
  <c r="Z288"/>
  <c r="T297"/>
  <c r="T296" s="1"/>
  <c r="T295" s="1"/>
  <c r="T294" s="1"/>
  <c r="T293" s="1"/>
  <c r="Z298"/>
  <c r="T309"/>
  <c r="T308" s="1"/>
  <c r="T307" s="1"/>
  <c r="T306" s="1"/>
  <c r="Z310"/>
  <c r="S324"/>
  <c r="Y325"/>
  <c r="T342"/>
  <c r="T341" s="1"/>
  <c r="T340" s="1"/>
  <c r="T339" s="1"/>
  <c r="T338" s="1"/>
  <c r="Z343"/>
  <c r="T374"/>
  <c r="T373" s="1"/>
  <c r="Z375"/>
  <c r="T384"/>
  <c r="T383" s="1"/>
  <c r="T382" s="1"/>
  <c r="Z385"/>
  <c r="T397"/>
  <c r="T396" s="1"/>
  <c r="T395" s="1"/>
  <c r="T394" s="1"/>
  <c r="Z398"/>
  <c r="T425"/>
  <c r="T424" s="1"/>
  <c r="T423" s="1"/>
  <c r="Z426"/>
  <c r="S433"/>
  <c r="Y435"/>
  <c r="S450"/>
  <c r="S449" s="1"/>
  <c r="S448" s="1"/>
  <c r="S447" s="1"/>
  <c r="S445" s="1"/>
  <c r="Y451"/>
  <c r="S468"/>
  <c r="S467" s="1"/>
  <c r="S466" s="1"/>
  <c r="S465" s="1"/>
  <c r="Y469"/>
  <c r="S475"/>
  <c r="Y476"/>
  <c r="S488"/>
  <c r="Y489"/>
  <c r="S528"/>
  <c r="S527" s="1"/>
  <c r="S526" s="1"/>
  <c r="Y529"/>
  <c r="S552"/>
  <c r="S551" s="1"/>
  <c r="S550" s="1"/>
  <c r="S545" s="1"/>
  <c r="S544" s="1"/>
  <c r="Y553"/>
  <c r="S593"/>
  <c r="S592" s="1"/>
  <c r="Y594"/>
  <c r="T691"/>
  <c r="T690" s="1"/>
  <c r="T689" s="1"/>
  <c r="T688" s="1"/>
  <c r="Z692"/>
  <c r="T706"/>
  <c r="T705" s="1"/>
  <c r="T704" s="1"/>
  <c r="Z707"/>
  <c r="T756"/>
  <c r="T755" s="1"/>
  <c r="T754" s="1"/>
  <c r="Z757"/>
  <c r="S783"/>
  <c r="S782" s="1"/>
  <c r="S781" s="1"/>
  <c r="Y784"/>
  <c r="S809"/>
  <c r="Y810"/>
  <c r="S837"/>
  <c r="S836" s="1"/>
  <c r="Y838"/>
  <c r="T857"/>
  <c r="T856" s="1"/>
  <c r="T855" s="1"/>
  <c r="Z858"/>
  <c r="T869"/>
  <c r="T868" s="1"/>
  <c r="T867" s="1"/>
  <c r="T866" s="1"/>
  <c r="Z870"/>
  <c r="S925"/>
  <c r="S924" s="1"/>
  <c r="S923" s="1"/>
  <c r="S922" s="1"/>
  <c r="S921" s="1"/>
  <c r="Y926"/>
  <c r="S945"/>
  <c r="S944" s="1"/>
  <c r="Y946"/>
  <c r="S966"/>
  <c r="S965" s="1"/>
  <c r="Y967"/>
  <c r="S972"/>
  <c r="S971" s="1"/>
  <c r="Y973"/>
  <c r="S978"/>
  <c r="S977" s="1"/>
  <c r="Y979"/>
  <c r="S988"/>
  <c r="S987" s="1"/>
  <c r="S986" s="1"/>
  <c r="S985" s="1"/>
  <c r="S984" s="1"/>
  <c r="Y989"/>
  <c r="S998"/>
  <c r="S997" s="1"/>
  <c r="Y999"/>
  <c r="S1017"/>
  <c r="S1016" s="1"/>
  <c r="S1015" s="1"/>
  <c r="Y1018"/>
  <c r="T1055"/>
  <c r="T1054" s="1"/>
  <c r="T1053" s="1"/>
  <c r="Z1056"/>
  <c r="T1062"/>
  <c r="T1061" s="1"/>
  <c r="Z1063"/>
  <c r="S1088"/>
  <c r="S1086" s="1"/>
  <c r="Y1089"/>
  <c r="T1114"/>
  <c r="T1113" s="1"/>
  <c r="T1112" s="1"/>
  <c r="Z1115"/>
  <c r="T1121"/>
  <c r="T1120" s="1"/>
  <c r="Z1122"/>
  <c r="T1127"/>
  <c r="T1126" s="1"/>
  <c r="Z1128"/>
  <c r="T1147"/>
  <c r="T1146" s="1"/>
  <c r="T1145" s="1"/>
  <c r="T1144" s="1"/>
  <c r="Z1148"/>
  <c r="S1162"/>
  <c r="S1161" s="1"/>
  <c r="S1160" s="1"/>
  <c r="S1159" s="1"/>
  <c r="Y1163"/>
  <c r="T1174"/>
  <c r="T1173" s="1"/>
  <c r="T1172" s="1"/>
  <c r="T1171" s="1"/>
  <c r="Z1175"/>
  <c r="T1184"/>
  <c r="T1183" s="1"/>
  <c r="T1182" s="1"/>
  <c r="T1181" s="1"/>
  <c r="Z1185"/>
  <c r="S1201"/>
  <c r="S1200" s="1"/>
  <c r="S1199" s="1"/>
  <c r="S1198" s="1"/>
  <c r="Y1202"/>
  <c r="T1208"/>
  <c r="Z1209"/>
  <c r="T1229"/>
  <c r="Z1230"/>
  <c r="T1242"/>
  <c r="T1241" s="1"/>
  <c r="T1240" s="1"/>
  <c r="T1239" s="1"/>
  <c r="Z1243"/>
  <c r="S1267"/>
  <c r="S1266" s="1"/>
  <c r="S1265" s="1"/>
  <c r="Y1268"/>
  <c r="S1277"/>
  <c r="S1276" s="1"/>
  <c r="S1275" s="1"/>
  <c r="S1274" s="1"/>
  <c r="Y1278"/>
  <c r="T1291"/>
  <c r="T1290" s="1"/>
  <c r="T1289" s="1"/>
  <c r="T1288" s="1"/>
  <c r="T1287" s="1"/>
  <c r="Z1292"/>
  <c r="S1312"/>
  <c r="S1311" s="1"/>
  <c r="Y1313"/>
  <c r="S1319"/>
  <c r="S1318" s="1"/>
  <c r="Y1320"/>
  <c r="T1362"/>
  <c r="Z1363"/>
  <c r="T1369"/>
  <c r="T1368" s="1"/>
  <c r="Z1370"/>
  <c r="T1378"/>
  <c r="T1377" s="1"/>
  <c r="Z1379"/>
  <c r="T1384"/>
  <c r="T1383" s="1"/>
  <c r="Z1385"/>
  <c r="T1390"/>
  <c r="T1389" s="1"/>
  <c r="Z1391"/>
  <c r="T1396"/>
  <c r="T1395" s="1"/>
  <c r="Z1397"/>
  <c r="T1402"/>
  <c r="T1401" s="1"/>
  <c r="Z1403"/>
  <c r="T1408"/>
  <c r="T1407" s="1"/>
  <c r="Z1409"/>
  <c r="T1414"/>
  <c r="T1413" s="1"/>
  <c r="Z1415"/>
  <c r="T1420"/>
  <c r="T1419" s="1"/>
  <c r="Z1421"/>
  <c r="T1426"/>
  <c r="T1425" s="1"/>
  <c r="Z1427"/>
  <c r="T1432"/>
  <c r="T1431" s="1"/>
  <c r="Z1433"/>
  <c r="T1438"/>
  <c r="T1437" s="1"/>
  <c r="Z1439"/>
  <c r="T1444"/>
  <c r="T1443" s="1"/>
  <c r="Z1445"/>
  <c r="T1454"/>
  <c r="T1453" s="1"/>
  <c r="T1452" s="1"/>
  <c r="T1451" s="1"/>
  <c r="T1450" s="1"/>
  <c r="Z1455"/>
  <c r="S1470"/>
  <c r="S1469" s="1"/>
  <c r="Y1471"/>
  <c r="T1486"/>
  <c r="T1485" s="1"/>
  <c r="T1484" s="1"/>
  <c r="T1483" s="1"/>
  <c r="Z1487"/>
  <c r="S1498"/>
  <c r="Y1499"/>
  <c r="T1504"/>
  <c r="Z1505"/>
  <c r="T1508"/>
  <c r="Z1509"/>
  <c r="S1519"/>
  <c r="S1518" s="1"/>
  <c r="Y1520"/>
  <c r="S1524"/>
  <c r="Y1525"/>
  <c r="S1529"/>
  <c r="Y1530"/>
  <c r="S1535"/>
  <c r="Y1536"/>
  <c r="S1544"/>
  <c r="Y1545"/>
  <c r="S1549"/>
  <c r="Y1550"/>
  <c r="S1556"/>
  <c r="S1555" s="1"/>
  <c r="S1554" s="1"/>
  <c r="S1553" s="1"/>
  <c r="Y1557"/>
  <c r="T1582"/>
  <c r="T1581" s="1"/>
  <c r="T1580" s="1"/>
  <c r="T1579" s="1"/>
  <c r="T1578" s="1"/>
  <c r="Z1583"/>
  <c r="T1595"/>
  <c r="Z1596"/>
  <c r="T1616"/>
  <c r="T1615" s="1"/>
  <c r="Z1617"/>
  <c r="T1622"/>
  <c r="T1621" s="1"/>
  <c r="Z1623"/>
  <c r="T1628"/>
  <c r="T1627" s="1"/>
  <c r="Z1629"/>
  <c r="T1642"/>
  <c r="T1641" s="1"/>
  <c r="T1640" s="1"/>
  <c r="T1639" s="1"/>
  <c r="Z1643"/>
  <c r="S710"/>
  <c r="S709" s="1"/>
  <c r="Y711"/>
  <c r="S717"/>
  <c r="S716" s="1"/>
  <c r="Y718"/>
  <c r="S749"/>
  <c r="S748" s="1"/>
  <c r="Y750"/>
  <c r="Y589"/>
  <c r="Y588" s="1"/>
  <c r="T13"/>
  <c r="T12" s="1"/>
  <c r="Z14"/>
  <c r="S35"/>
  <c r="Y36"/>
  <c r="S46"/>
  <c r="S45" s="1"/>
  <c r="S44" s="1"/>
  <c r="S43" s="1"/>
  <c r="S42" s="1"/>
  <c r="Y47"/>
  <c r="S58"/>
  <c r="S57" s="1"/>
  <c r="Y59"/>
  <c r="S76"/>
  <c r="Y77"/>
  <c r="S84"/>
  <c r="S83" s="1"/>
  <c r="Y85"/>
  <c r="S90"/>
  <c r="S89" s="1"/>
  <c r="Y91"/>
  <c r="S96"/>
  <c r="S95" s="1"/>
  <c r="Y97"/>
  <c r="S104"/>
  <c r="S103" s="1"/>
  <c r="Y105"/>
  <c r="T137"/>
  <c r="Z138"/>
  <c r="T141"/>
  <c r="Z142"/>
  <c r="S181"/>
  <c r="Y182"/>
  <c r="S186"/>
  <c r="S185" s="1"/>
  <c r="Y187"/>
  <c r="S220"/>
  <c r="S219" s="1"/>
  <c r="S218" s="1"/>
  <c r="S217" s="1"/>
  <c r="S216" s="1"/>
  <c r="Y221"/>
  <c r="T285"/>
  <c r="Z286"/>
  <c r="S297"/>
  <c r="S296" s="1"/>
  <c r="S295" s="1"/>
  <c r="S294" s="1"/>
  <c r="S293" s="1"/>
  <c r="Y298"/>
  <c r="S309"/>
  <c r="S308" s="1"/>
  <c r="S307" s="1"/>
  <c r="S306" s="1"/>
  <c r="Y310"/>
  <c r="T322"/>
  <c r="Z323"/>
  <c r="T326"/>
  <c r="Z328"/>
  <c r="T368"/>
  <c r="T367" s="1"/>
  <c r="Z369"/>
  <c r="S374"/>
  <c r="S373" s="1"/>
  <c r="Y375"/>
  <c r="S384"/>
  <c r="S383" s="1"/>
  <c r="S382" s="1"/>
  <c r="Y385"/>
  <c r="S397"/>
  <c r="S396" s="1"/>
  <c r="S395" s="1"/>
  <c r="S394" s="1"/>
  <c r="Y398"/>
  <c r="T410"/>
  <c r="Z411"/>
  <c r="T431"/>
  <c r="Z432"/>
  <c r="T442"/>
  <c r="T441" s="1"/>
  <c r="T440" s="1"/>
  <c r="T439" s="1"/>
  <c r="T438" s="1"/>
  <c r="T437" s="1"/>
  <c r="Z443"/>
  <c r="T463"/>
  <c r="T462" s="1"/>
  <c r="T461" s="1"/>
  <c r="T460" s="1"/>
  <c r="Z464"/>
  <c r="T473"/>
  <c r="Z474"/>
  <c r="T482"/>
  <c r="T481" s="1"/>
  <c r="T480" s="1"/>
  <c r="Z483"/>
  <c r="T524"/>
  <c r="T523" s="1"/>
  <c r="T522" s="1"/>
  <c r="Z525"/>
  <c r="T541"/>
  <c r="T540" s="1"/>
  <c r="T539" s="1"/>
  <c r="T538" s="1"/>
  <c r="Z542"/>
  <c r="T586"/>
  <c r="T585" s="1"/>
  <c r="Z587"/>
  <c r="S691"/>
  <c r="S690" s="1"/>
  <c r="S689" s="1"/>
  <c r="S688" s="1"/>
  <c r="Y692"/>
  <c r="S706"/>
  <c r="S705" s="1"/>
  <c r="S704" s="1"/>
  <c r="Y707"/>
  <c r="T779"/>
  <c r="T778" s="1"/>
  <c r="T777" s="1"/>
  <c r="Z780"/>
  <c r="T805"/>
  <c r="T804" s="1"/>
  <c r="T803" s="1"/>
  <c r="Z806"/>
  <c r="T811"/>
  <c r="Z812"/>
  <c r="T834"/>
  <c r="T833" s="1"/>
  <c r="Z835"/>
  <c r="T841"/>
  <c r="T840" s="1"/>
  <c r="T839" s="1"/>
  <c r="Z842"/>
  <c r="T864"/>
  <c r="T863" s="1"/>
  <c r="Z865"/>
  <c r="T912"/>
  <c r="T911" s="1"/>
  <c r="Z913"/>
  <c r="T942"/>
  <c r="T941" s="1"/>
  <c r="T940" s="1"/>
  <c r="Z943"/>
  <c r="T963"/>
  <c r="T962" s="1"/>
  <c r="Z964"/>
  <c r="T969"/>
  <c r="T968" s="1"/>
  <c r="Z970"/>
  <c r="T975"/>
  <c r="T974" s="1"/>
  <c r="Z976"/>
  <c r="T981"/>
  <c r="T980" s="1"/>
  <c r="Z982"/>
  <c r="T995"/>
  <c r="T994" s="1"/>
  <c r="Z996"/>
  <c r="T1013"/>
  <c r="T1010" s="1"/>
  <c r="T1009" s="1"/>
  <c r="Z1014"/>
  <c r="T1039"/>
  <c r="T1038" s="1"/>
  <c r="T1037" s="1"/>
  <c r="T1036" s="1"/>
  <c r="Z1040"/>
  <c r="S1062"/>
  <c r="S1061" s="1"/>
  <c r="Y1063"/>
  <c r="T1079"/>
  <c r="T1078" s="1"/>
  <c r="T1077" s="1"/>
  <c r="T1076" s="1"/>
  <c r="T1075" s="1"/>
  <c r="Z1080"/>
  <c r="T1097"/>
  <c r="T1096" s="1"/>
  <c r="T1095" s="1"/>
  <c r="T1094" s="1"/>
  <c r="T1093" s="1"/>
  <c r="Z1098"/>
  <c r="AF1098" s="1"/>
  <c r="S1121"/>
  <c r="S1120" s="1"/>
  <c r="Y1122"/>
  <c r="S1127"/>
  <c r="S1126" s="1"/>
  <c r="Y1128"/>
  <c r="S1147"/>
  <c r="S1146" s="1"/>
  <c r="S1145" s="1"/>
  <c r="S1144" s="1"/>
  <c r="Y1148"/>
  <c r="T1157"/>
  <c r="T1156" s="1"/>
  <c r="T1155" s="1"/>
  <c r="T1154" s="1"/>
  <c r="Z1158"/>
  <c r="S1174"/>
  <c r="S1173" s="1"/>
  <c r="S1172" s="1"/>
  <c r="S1171" s="1"/>
  <c r="Y1175"/>
  <c r="S1184"/>
  <c r="S1183" s="1"/>
  <c r="S1182" s="1"/>
  <c r="S1181" s="1"/>
  <c r="Y1185"/>
  <c r="T1196"/>
  <c r="T1195" s="1"/>
  <c r="T1194" s="1"/>
  <c r="T1193" s="1"/>
  <c r="Z1197"/>
  <c r="S1208"/>
  <c r="Y1209"/>
  <c r="S1229"/>
  <c r="Y1230"/>
  <c r="S1242"/>
  <c r="S1241" s="1"/>
  <c r="S1240" s="1"/>
  <c r="S1239" s="1"/>
  <c r="Y1243"/>
  <c r="T1263"/>
  <c r="T1262" s="1"/>
  <c r="T1261" s="1"/>
  <c r="Z1264"/>
  <c r="T1272"/>
  <c r="T1271" s="1"/>
  <c r="T1270" s="1"/>
  <c r="T1269" s="1"/>
  <c r="Z1273"/>
  <c r="T1284"/>
  <c r="T1283" s="1"/>
  <c r="T1282" s="1"/>
  <c r="T1281" s="1"/>
  <c r="T1280" s="1"/>
  <c r="Z1285"/>
  <c r="T1316"/>
  <c r="T1315" s="1"/>
  <c r="Z1317"/>
  <c r="T1322"/>
  <c r="T1321" s="1"/>
  <c r="Z1323"/>
  <c r="T1360"/>
  <c r="Z1361"/>
  <c r="S1369"/>
  <c r="S1368" s="1"/>
  <c r="Y1370"/>
  <c r="S1378"/>
  <c r="S1377" s="1"/>
  <c r="Y1379"/>
  <c r="S1384"/>
  <c r="S1383" s="1"/>
  <c r="Y1385"/>
  <c r="S1390"/>
  <c r="S1389" s="1"/>
  <c r="Y1391"/>
  <c r="S1396"/>
  <c r="S1395" s="1"/>
  <c r="Y1397"/>
  <c r="S1402"/>
  <c r="S1401" s="1"/>
  <c r="Y1403"/>
  <c r="S1408"/>
  <c r="S1407" s="1"/>
  <c r="Y1409"/>
  <c r="S1414"/>
  <c r="S1413" s="1"/>
  <c r="Y1415"/>
  <c r="S1420"/>
  <c r="S1419" s="1"/>
  <c r="Y1421"/>
  <c r="S1426"/>
  <c r="S1425" s="1"/>
  <c r="Y1427"/>
  <c r="S1432"/>
  <c r="S1431" s="1"/>
  <c r="Y1433"/>
  <c r="S1438"/>
  <c r="S1437" s="1"/>
  <c r="Y1439"/>
  <c r="S1444"/>
  <c r="S1443" s="1"/>
  <c r="Y1445"/>
  <c r="S1454"/>
  <c r="S1453" s="1"/>
  <c r="S1452" s="1"/>
  <c r="S1451" s="1"/>
  <c r="S1450" s="1"/>
  <c r="Y1455"/>
  <c r="T1467"/>
  <c r="T1466" s="1"/>
  <c r="Z1468"/>
  <c r="T1479"/>
  <c r="T1478" s="1"/>
  <c r="Z1480"/>
  <c r="T1496"/>
  <c r="Z1497"/>
  <c r="T1500"/>
  <c r="Z1501"/>
  <c r="S1508"/>
  <c r="Y1509"/>
  <c r="T1515"/>
  <c r="Z1516"/>
  <c r="T1522"/>
  <c r="Z1523"/>
  <c r="T1527"/>
  <c r="Z1528"/>
  <c r="T1532"/>
  <c r="T1531" s="1"/>
  <c r="Z1533"/>
  <c r="T1537"/>
  <c r="Z1538"/>
  <c r="T1542"/>
  <c r="Z1543"/>
  <c r="T1546"/>
  <c r="Z1547"/>
  <c r="T1551"/>
  <c r="Z1552"/>
  <c r="T1575"/>
  <c r="T1574" s="1"/>
  <c r="T1573" s="1"/>
  <c r="T1572" s="1"/>
  <c r="T1571" s="1"/>
  <c r="Z1576"/>
  <c r="S1595"/>
  <c r="Y1596"/>
  <c r="S1616"/>
  <c r="S1615" s="1"/>
  <c r="Y1617"/>
  <c r="S1622"/>
  <c r="S1621" s="1"/>
  <c r="Y1623"/>
  <c r="S1628"/>
  <c r="S1627" s="1"/>
  <c r="Y1629"/>
  <c r="S1642"/>
  <c r="S1641" s="1"/>
  <c r="S1640" s="1"/>
  <c r="S1639" s="1"/>
  <c r="Y1643"/>
  <c r="T647"/>
  <c r="T646" s="1"/>
  <c r="T645" s="1"/>
  <c r="T644" s="1"/>
  <c r="Z648"/>
  <c r="T752"/>
  <c r="T751" s="1"/>
  <c r="Z753"/>
  <c r="Z570"/>
  <c r="Z569" s="1"/>
  <c r="P545"/>
  <c r="P544" s="1"/>
  <c r="Z713"/>
  <c r="Z712" s="1"/>
  <c r="T21"/>
  <c r="Z22"/>
  <c r="T33"/>
  <c r="Z34"/>
  <c r="T37"/>
  <c r="Z39"/>
  <c r="T53"/>
  <c r="Z54"/>
  <c r="T74"/>
  <c r="Z75"/>
  <c r="T80"/>
  <c r="Z81"/>
  <c r="T87"/>
  <c r="T86" s="1"/>
  <c r="Z88"/>
  <c r="T93"/>
  <c r="T92" s="1"/>
  <c r="Z94"/>
  <c r="T101"/>
  <c r="T100" s="1"/>
  <c r="Z102"/>
  <c r="T119"/>
  <c r="T118" s="1"/>
  <c r="T117" s="1"/>
  <c r="T116" s="1"/>
  <c r="T115" s="1"/>
  <c r="T114" s="1"/>
  <c r="Z120"/>
  <c r="S141"/>
  <c r="Y142"/>
  <c r="T172"/>
  <c r="T171" s="1"/>
  <c r="T170" s="1"/>
  <c r="Z173"/>
  <c r="T183"/>
  <c r="Z184"/>
  <c r="T213"/>
  <c r="T212" s="1"/>
  <c r="T211" s="1"/>
  <c r="T210" s="1"/>
  <c r="T209" s="1"/>
  <c r="Z214"/>
  <c r="T237"/>
  <c r="T236" s="1"/>
  <c r="Z238"/>
  <c r="T289"/>
  <c r="Z291"/>
  <c r="T304"/>
  <c r="T303" s="1"/>
  <c r="T302" s="1"/>
  <c r="T301" s="1"/>
  <c r="Z305"/>
  <c r="T318"/>
  <c r="T317" s="1"/>
  <c r="T316" s="1"/>
  <c r="Z319"/>
  <c r="S326"/>
  <c r="Y328"/>
  <c r="T364"/>
  <c r="T363" s="1"/>
  <c r="T362" s="1"/>
  <c r="Z365"/>
  <c r="T371"/>
  <c r="T370" s="1"/>
  <c r="Z372"/>
  <c r="T377"/>
  <c r="T376" s="1"/>
  <c r="Z378"/>
  <c r="T391"/>
  <c r="T390" s="1"/>
  <c r="T389" s="1"/>
  <c r="T388" s="1"/>
  <c r="Z392"/>
  <c r="T408"/>
  <c r="T407" s="1"/>
  <c r="Z409"/>
  <c r="S431"/>
  <c r="Y432"/>
  <c r="S442"/>
  <c r="S441" s="1"/>
  <c r="S440" s="1"/>
  <c r="S439" s="1"/>
  <c r="S438" s="1"/>
  <c r="S437" s="1"/>
  <c r="Y443"/>
  <c r="S463"/>
  <c r="S462" s="1"/>
  <c r="S461" s="1"/>
  <c r="S460" s="1"/>
  <c r="Y464"/>
  <c r="S473"/>
  <c r="Y474"/>
  <c r="T486"/>
  <c r="Z487"/>
  <c r="T520"/>
  <c r="T519" s="1"/>
  <c r="T518" s="1"/>
  <c r="Z521"/>
  <c r="S541"/>
  <c r="S540" s="1"/>
  <c r="S539" s="1"/>
  <c r="S538" s="1"/>
  <c r="Y542"/>
  <c r="T567"/>
  <c r="T566" s="1"/>
  <c r="Z568"/>
  <c r="S586"/>
  <c r="S585" s="1"/>
  <c r="Y587"/>
  <c r="T673"/>
  <c r="T672" s="1"/>
  <c r="T671" s="1"/>
  <c r="Z674"/>
  <c r="T702"/>
  <c r="T701" s="1"/>
  <c r="T700" s="1"/>
  <c r="Z703"/>
  <c r="T728"/>
  <c r="T727" s="1"/>
  <c r="T726" s="1"/>
  <c r="T725" s="1"/>
  <c r="Z729"/>
  <c r="T741"/>
  <c r="T740" s="1"/>
  <c r="T739" s="1"/>
  <c r="Z742"/>
  <c r="T801"/>
  <c r="T800" s="1"/>
  <c r="T799" s="1"/>
  <c r="Z802"/>
  <c r="S811"/>
  <c r="Y812"/>
  <c r="S834"/>
  <c r="S833" s="1"/>
  <c r="Y835"/>
  <c r="S841"/>
  <c r="S840" s="1"/>
  <c r="S839" s="1"/>
  <c r="Y842"/>
  <c r="S864"/>
  <c r="S863" s="1"/>
  <c r="Y865"/>
  <c r="T909"/>
  <c r="T908" s="1"/>
  <c r="Z910"/>
  <c r="S942"/>
  <c r="S941" s="1"/>
  <c r="S940" s="1"/>
  <c r="Y943"/>
  <c r="S963"/>
  <c r="S962" s="1"/>
  <c r="Y964"/>
  <c r="S969"/>
  <c r="S968" s="1"/>
  <c r="Y970"/>
  <c r="S975"/>
  <c r="S974" s="1"/>
  <c r="Y976"/>
  <c r="S981"/>
  <c r="S980" s="1"/>
  <c r="Y982"/>
  <c r="S995"/>
  <c r="S994" s="1"/>
  <c r="Y996"/>
  <c r="T1007"/>
  <c r="T1006" s="1"/>
  <c r="T1005" s="1"/>
  <c r="Z1008"/>
  <c r="S1039"/>
  <c r="S1038" s="1"/>
  <c r="S1037" s="1"/>
  <c r="S1036" s="1"/>
  <c r="Y1040"/>
  <c r="T1059"/>
  <c r="T1058" s="1"/>
  <c r="T1057" s="1"/>
  <c r="Z1060"/>
  <c r="T1067"/>
  <c r="T1065" s="1"/>
  <c r="T1064" s="1"/>
  <c r="Z1068"/>
  <c r="S1097"/>
  <c r="S1096" s="1"/>
  <c r="S1095" s="1"/>
  <c r="S1094" s="1"/>
  <c r="S1093" s="1"/>
  <c r="Y1098"/>
  <c r="AE1098" s="1"/>
  <c r="T1118"/>
  <c r="T1117" s="1"/>
  <c r="T1116" s="1"/>
  <c r="Z1119"/>
  <c r="T1124"/>
  <c r="T1123" s="1"/>
  <c r="Z1125"/>
  <c r="T1130"/>
  <c r="T1129" s="1"/>
  <c r="Z1131"/>
  <c r="S1157"/>
  <c r="S1156" s="1"/>
  <c r="S1155" s="1"/>
  <c r="S1154" s="1"/>
  <c r="Y1158"/>
  <c r="T1169"/>
  <c r="T1168" s="1"/>
  <c r="T1167" s="1"/>
  <c r="T1166" s="1"/>
  <c r="Z1170"/>
  <c r="T1179"/>
  <c r="T1178" s="1"/>
  <c r="T1177" s="1"/>
  <c r="T1176" s="1"/>
  <c r="Z1180"/>
  <c r="S1196"/>
  <c r="S1195" s="1"/>
  <c r="S1194" s="1"/>
  <c r="S1193" s="1"/>
  <c r="Y1197"/>
  <c r="T1206"/>
  <c r="T1205" s="1"/>
  <c r="T1204" s="1"/>
  <c r="T1203" s="1"/>
  <c r="Z1207"/>
  <c r="T1227"/>
  <c r="T1226" s="1"/>
  <c r="Z1228"/>
  <c r="T1232"/>
  <c r="T1231" s="1"/>
  <c r="Z1233"/>
  <c r="T1254"/>
  <c r="T1253" s="1"/>
  <c r="T1252" s="1"/>
  <c r="T1251" s="1"/>
  <c r="Z1255"/>
  <c r="S1272"/>
  <c r="S1271" s="1"/>
  <c r="S1270" s="1"/>
  <c r="S1269" s="1"/>
  <c r="Y1273"/>
  <c r="S1284"/>
  <c r="S1283" s="1"/>
  <c r="S1282" s="1"/>
  <c r="S1281" s="1"/>
  <c r="S1280" s="1"/>
  <c r="Y1285"/>
  <c r="S1316"/>
  <c r="S1315" s="1"/>
  <c r="Y1317"/>
  <c r="S1322"/>
  <c r="S1321" s="1"/>
  <c r="Y1323"/>
  <c r="T1341"/>
  <c r="T1340" s="1"/>
  <c r="T1339" s="1"/>
  <c r="T1338" s="1"/>
  <c r="T1337" s="1"/>
  <c r="Z1342"/>
  <c r="T1372"/>
  <c r="T1371" s="1"/>
  <c r="Z1373"/>
  <c r="T1375"/>
  <c r="T1374" s="1"/>
  <c r="Z1376"/>
  <c r="T1381"/>
  <c r="T1380" s="1"/>
  <c r="Z1382"/>
  <c r="T1387"/>
  <c r="T1386" s="1"/>
  <c r="Z1388"/>
  <c r="T1393"/>
  <c r="T1392" s="1"/>
  <c r="Z1394"/>
  <c r="T1399"/>
  <c r="T1398" s="1"/>
  <c r="Z1400"/>
  <c r="T1405"/>
  <c r="T1404" s="1"/>
  <c r="Z1406"/>
  <c r="T1417"/>
  <c r="T1416" s="1"/>
  <c r="Z1418"/>
  <c r="T1411"/>
  <c r="T1410" s="1"/>
  <c r="Z1412"/>
  <c r="T1423"/>
  <c r="T1422" s="1"/>
  <c r="Z1424"/>
  <c r="T1429"/>
  <c r="T1428" s="1"/>
  <c r="Z1430"/>
  <c r="T1435"/>
  <c r="T1434" s="1"/>
  <c r="Z1436"/>
  <c r="T1441"/>
  <c r="T1440" s="1"/>
  <c r="Z1442"/>
  <c r="T1447"/>
  <c r="T1446" s="1"/>
  <c r="Z1448"/>
  <c r="S1467"/>
  <c r="S1466" s="1"/>
  <c r="Y1468"/>
  <c r="S1479"/>
  <c r="S1478" s="1"/>
  <c r="Y1480"/>
  <c r="T1491"/>
  <c r="T1490" s="1"/>
  <c r="T1489" s="1"/>
  <c r="T1488" s="1"/>
  <c r="Z1492"/>
  <c r="S1500"/>
  <c r="Y1501"/>
  <c r="T1506"/>
  <c r="Z1507"/>
  <c r="T1513"/>
  <c r="Z1514"/>
  <c r="S1522"/>
  <c r="S1521" s="1"/>
  <c r="Y1523"/>
  <c r="S1527"/>
  <c r="Y1528"/>
  <c r="S1532"/>
  <c r="S1531" s="1"/>
  <c r="Y1533"/>
  <c r="S1537"/>
  <c r="Y1538"/>
  <c r="S1546"/>
  <c r="Y1547"/>
  <c r="S1551"/>
  <c r="Y1552"/>
  <c r="S1575"/>
  <c r="S1574" s="1"/>
  <c r="S1573" s="1"/>
  <c r="S1572" s="1"/>
  <c r="S1571" s="1"/>
  <c r="Y1576"/>
  <c r="T1593"/>
  <c r="Z1594"/>
  <c r="T1612"/>
  <c r="T1611" s="1"/>
  <c r="T1610" s="1"/>
  <c r="Z1613"/>
  <c r="T1619"/>
  <c r="T1618" s="1"/>
  <c r="Z1620"/>
  <c r="T1625"/>
  <c r="T1624" s="1"/>
  <c r="Z1626"/>
  <c r="T1637"/>
  <c r="T1636" s="1"/>
  <c r="T1635" s="1"/>
  <c r="T1634" s="1"/>
  <c r="Z1638"/>
  <c r="T948"/>
  <c r="T947" s="1"/>
  <c r="Z949"/>
  <c r="S647"/>
  <c r="S646" s="1"/>
  <c r="S645" s="1"/>
  <c r="S644" s="1"/>
  <c r="Y648"/>
  <c r="S752"/>
  <c r="S751" s="1"/>
  <c r="Y753"/>
  <c r="Y713"/>
  <c r="Y712" s="1"/>
  <c r="T19"/>
  <c r="Z20"/>
  <c r="T25"/>
  <c r="Z27"/>
  <c r="S37"/>
  <c r="Y39"/>
  <c r="T51"/>
  <c r="Z52"/>
  <c r="T67"/>
  <c r="T66" s="1"/>
  <c r="T65" s="1"/>
  <c r="T64" s="1"/>
  <c r="T63" s="1"/>
  <c r="Z68"/>
  <c r="S80"/>
  <c r="Y81"/>
  <c r="S87"/>
  <c r="S86" s="1"/>
  <c r="Y88"/>
  <c r="S93"/>
  <c r="S92" s="1"/>
  <c r="Y94"/>
  <c r="S101"/>
  <c r="S100" s="1"/>
  <c r="Y102"/>
  <c r="S119"/>
  <c r="S118" s="1"/>
  <c r="S117" s="1"/>
  <c r="S116" s="1"/>
  <c r="S115" s="1"/>
  <c r="S114" s="1"/>
  <c r="Y120"/>
  <c r="T139"/>
  <c r="Z140"/>
  <c r="Z148"/>
  <c r="Z147"/>
  <c r="Z145"/>
  <c r="Z146"/>
  <c r="Z144"/>
  <c r="T157"/>
  <c r="Z158"/>
  <c r="S172"/>
  <c r="S171" s="1"/>
  <c r="S170" s="1"/>
  <c r="Y173"/>
  <c r="S183"/>
  <c r="S180" s="1"/>
  <c r="Y184"/>
  <c r="S213"/>
  <c r="S212" s="1"/>
  <c r="S211" s="1"/>
  <c r="S210" s="1"/>
  <c r="S209" s="1"/>
  <c r="Y214"/>
  <c r="T234"/>
  <c r="T233" s="1"/>
  <c r="T232" s="1"/>
  <c r="Z235"/>
  <c r="S289"/>
  <c r="Y291"/>
  <c r="S304"/>
  <c r="S303" s="1"/>
  <c r="S302" s="1"/>
  <c r="S301" s="1"/>
  <c r="Y305"/>
  <c r="S318"/>
  <c r="S317" s="1"/>
  <c r="S316" s="1"/>
  <c r="Y319"/>
  <c r="T324"/>
  <c r="Z325"/>
  <c r="S364"/>
  <c r="S363" s="1"/>
  <c r="S362" s="1"/>
  <c r="Y365"/>
  <c r="S371"/>
  <c r="S370" s="1"/>
  <c r="Y372"/>
  <c r="S377"/>
  <c r="S376" s="1"/>
  <c r="Y378"/>
  <c r="S391"/>
  <c r="S390" s="1"/>
  <c r="S389" s="1"/>
  <c r="S388" s="1"/>
  <c r="Y392"/>
  <c r="T402"/>
  <c r="T401" s="1"/>
  <c r="Z403"/>
  <c r="T405"/>
  <c r="T404" s="1"/>
  <c r="Z406"/>
  <c r="T429"/>
  <c r="Z430"/>
  <c r="T433"/>
  <c r="Z435"/>
  <c r="T450"/>
  <c r="T449" s="1"/>
  <c r="T448" s="1"/>
  <c r="T447" s="1"/>
  <c r="T445" s="1"/>
  <c r="Z451"/>
  <c r="T468"/>
  <c r="T467" s="1"/>
  <c r="T466" s="1"/>
  <c r="T465" s="1"/>
  <c r="Z469"/>
  <c r="T475"/>
  <c r="T472" s="1"/>
  <c r="T471" s="1"/>
  <c r="T470" s="1"/>
  <c r="Z476"/>
  <c r="T488"/>
  <c r="Z489"/>
  <c r="T528"/>
  <c r="T527" s="1"/>
  <c r="T526" s="1"/>
  <c r="T517" s="1"/>
  <c r="Z529"/>
  <c r="T552"/>
  <c r="T551" s="1"/>
  <c r="T550" s="1"/>
  <c r="T545" s="1"/>
  <c r="T544" s="1"/>
  <c r="Z553"/>
  <c r="T574"/>
  <c r="T573" s="1"/>
  <c r="Z575"/>
  <c r="T593"/>
  <c r="T592" s="1"/>
  <c r="Z594"/>
  <c r="S600"/>
  <c r="S599" s="1"/>
  <c r="Y601"/>
  <c r="S616"/>
  <c r="S615" s="1"/>
  <c r="S614" s="1"/>
  <c r="Y617"/>
  <c r="S620"/>
  <c r="S619" s="1"/>
  <c r="Y621"/>
  <c r="S641"/>
  <c r="S640" s="1"/>
  <c r="S633" s="1"/>
  <c r="S632" s="1"/>
  <c r="Y642"/>
  <c r="T654"/>
  <c r="T653" s="1"/>
  <c r="T652" s="1"/>
  <c r="T651" s="1"/>
  <c r="T650" s="1"/>
  <c r="Z655"/>
  <c r="T698"/>
  <c r="T697" s="1"/>
  <c r="T696" s="1"/>
  <c r="Z699"/>
  <c r="S728"/>
  <c r="S727" s="1"/>
  <c r="S726" s="1"/>
  <c r="S725" s="1"/>
  <c r="Y729"/>
  <c r="T745"/>
  <c r="T744" s="1"/>
  <c r="T743" s="1"/>
  <c r="Z746"/>
  <c r="T783"/>
  <c r="T782" s="1"/>
  <c r="T781" s="1"/>
  <c r="Z784"/>
  <c r="T809"/>
  <c r="Z810"/>
  <c r="T837"/>
  <c r="T836" s="1"/>
  <c r="T832" s="1"/>
  <c r="Z838"/>
  <c r="T861"/>
  <c r="T860" s="1"/>
  <c r="Z862"/>
  <c r="T894"/>
  <c r="T893" s="1"/>
  <c r="T882" s="1"/>
  <c r="T881" s="1"/>
  <c r="Z895"/>
  <c r="T925"/>
  <c r="T924" s="1"/>
  <c r="T923" s="1"/>
  <c r="T922" s="1"/>
  <c r="T921" s="1"/>
  <c r="Z926"/>
  <c r="T945"/>
  <c r="T944" s="1"/>
  <c r="T939" s="1"/>
  <c r="T938" s="1"/>
  <c r="Z946"/>
  <c r="T966"/>
  <c r="T965" s="1"/>
  <c r="Z967"/>
  <c r="T972"/>
  <c r="T971" s="1"/>
  <c r="Z973"/>
  <c r="T978"/>
  <c r="T977" s="1"/>
  <c r="Z979"/>
  <c r="T988"/>
  <c r="T987" s="1"/>
  <c r="T986" s="1"/>
  <c r="T985" s="1"/>
  <c r="T984" s="1"/>
  <c r="Z989"/>
  <c r="T998"/>
  <c r="T997" s="1"/>
  <c r="Z999"/>
  <c r="T1017"/>
  <c r="T1016" s="1"/>
  <c r="T1015" s="1"/>
  <c r="T1004" s="1"/>
  <c r="Z1018"/>
  <c r="S1059"/>
  <c r="S1058" s="1"/>
  <c r="S1057" s="1"/>
  <c r="Y1060"/>
  <c r="S1067"/>
  <c r="S1065" s="1"/>
  <c r="S1064" s="1"/>
  <c r="Y1068"/>
  <c r="T1088"/>
  <c r="T1085" s="1"/>
  <c r="T1084" s="1"/>
  <c r="T1082" s="1"/>
  <c r="Z1089"/>
  <c r="S1118"/>
  <c r="S1117" s="1"/>
  <c r="S1116" s="1"/>
  <c r="Y1119"/>
  <c r="S1124"/>
  <c r="S1123" s="1"/>
  <c r="Y1125"/>
  <c r="S1130"/>
  <c r="S1129" s="1"/>
  <c r="Y1131"/>
  <c r="T1152"/>
  <c r="T1151" s="1"/>
  <c r="T1150" s="1"/>
  <c r="T1149" s="1"/>
  <c r="Z1153"/>
  <c r="T1162"/>
  <c r="T1161" s="1"/>
  <c r="T1160" s="1"/>
  <c r="T1159" s="1"/>
  <c r="Z1163"/>
  <c r="S1179"/>
  <c r="S1178" s="1"/>
  <c r="S1177" s="1"/>
  <c r="S1176" s="1"/>
  <c r="Y1180"/>
  <c r="T1191"/>
  <c r="T1190" s="1"/>
  <c r="T1189" s="1"/>
  <c r="T1188" s="1"/>
  <c r="Z1192"/>
  <c r="T1201"/>
  <c r="T1200" s="1"/>
  <c r="T1199" s="1"/>
  <c r="T1198" s="1"/>
  <c r="Z1202"/>
  <c r="S1227"/>
  <c r="Y1228"/>
  <c r="S1232"/>
  <c r="S1231" s="1"/>
  <c r="Y1233"/>
  <c r="S1254"/>
  <c r="S1253" s="1"/>
  <c r="S1252" s="1"/>
  <c r="S1251" s="1"/>
  <c r="Y1255"/>
  <c r="T1267"/>
  <c r="T1266" s="1"/>
  <c r="T1265" s="1"/>
  <c r="Z1268"/>
  <c r="T1277"/>
  <c r="T1276" s="1"/>
  <c r="T1275" s="1"/>
  <c r="T1274" s="1"/>
  <c r="Z1278"/>
  <c r="T1303"/>
  <c r="T1302" s="1"/>
  <c r="T1301" s="1"/>
  <c r="Z1304"/>
  <c r="T1312"/>
  <c r="T1311" s="1"/>
  <c r="Z1313"/>
  <c r="T1319"/>
  <c r="T1318" s="1"/>
  <c r="Z1320"/>
  <c r="S1375"/>
  <c r="S1374" s="1"/>
  <c r="Y1376"/>
  <c r="S1381"/>
  <c r="S1380" s="1"/>
  <c r="Y1382"/>
  <c r="S1387"/>
  <c r="S1386" s="1"/>
  <c r="Y1388"/>
  <c r="S1393"/>
  <c r="S1392" s="1"/>
  <c r="Y1394"/>
  <c r="S1399"/>
  <c r="S1398" s="1"/>
  <c r="Y1400"/>
  <c r="S1405"/>
  <c r="S1404" s="1"/>
  <c r="Y1406"/>
  <c r="S1417"/>
  <c r="S1416" s="1"/>
  <c r="Y1418"/>
  <c r="S1411"/>
  <c r="S1410" s="1"/>
  <c r="Y1412"/>
  <c r="S1423"/>
  <c r="S1422" s="1"/>
  <c r="Y1424"/>
  <c r="S1429"/>
  <c r="S1428" s="1"/>
  <c r="Y1430"/>
  <c r="S1435"/>
  <c r="S1434" s="1"/>
  <c r="Y1436"/>
  <c r="S1441"/>
  <c r="S1440" s="1"/>
  <c r="Y1442"/>
  <c r="S1447"/>
  <c r="S1446" s="1"/>
  <c r="Y1448"/>
  <c r="T1463"/>
  <c r="T1462" s="1"/>
  <c r="T1461" s="1"/>
  <c r="Z1464"/>
  <c r="T1470"/>
  <c r="T1469" s="1"/>
  <c r="Z1471"/>
  <c r="S1491"/>
  <c r="S1490" s="1"/>
  <c r="S1489" s="1"/>
  <c r="S1488" s="1"/>
  <c r="Y1492"/>
  <c r="T1498"/>
  <c r="Z1499"/>
  <c r="S1506"/>
  <c r="Y1507"/>
  <c r="T1511"/>
  <c r="Z1512"/>
  <c r="T1519"/>
  <c r="T1518" s="1"/>
  <c r="Z1520"/>
  <c r="T1524"/>
  <c r="Z1525"/>
  <c r="T1529"/>
  <c r="T1526" s="1"/>
  <c r="Z1530"/>
  <c r="T1535"/>
  <c r="Z1536"/>
  <c r="T1539"/>
  <c r="Z1540"/>
  <c r="T1544"/>
  <c r="Z1545"/>
  <c r="T1549"/>
  <c r="Z1550"/>
  <c r="T1556"/>
  <c r="T1555" s="1"/>
  <c r="T1554" s="1"/>
  <c r="T1553" s="1"/>
  <c r="Z1557"/>
  <c r="T1591"/>
  <c r="T1590" s="1"/>
  <c r="T1589" s="1"/>
  <c r="T1588" s="1"/>
  <c r="T1587" s="1"/>
  <c r="Z1592"/>
  <c r="S1619"/>
  <c r="S1618" s="1"/>
  <c r="Y1620"/>
  <c r="S1637"/>
  <c r="S1636" s="1"/>
  <c r="S1635" s="1"/>
  <c r="S1634" s="1"/>
  <c r="Y1638"/>
  <c r="T710"/>
  <c r="T709" s="1"/>
  <c r="Z711"/>
  <c r="T717"/>
  <c r="T716" s="1"/>
  <c r="Z718"/>
  <c r="T749"/>
  <c r="T748" s="1"/>
  <c r="Z750"/>
  <c r="Z589"/>
  <c r="Z588" s="1"/>
  <c r="Z677"/>
  <c r="Z676" s="1"/>
  <c r="Z681"/>
  <c r="Z680" s="1"/>
  <c r="T815"/>
  <c r="Z816"/>
  <c r="S815"/>
  <c r="S808" s="1"/>
  <c r="S807" s="1"/>
  <c r="Y816"/>
  <c r="S720"/>
  <c r="S719" s="1"/>
  <c r="Y721"/>
  <c r="T720"/>
  <c r="T719" s="1"/>
  <c r="Z721"/>
  <c r="T1325"/>
  <c r="T1324" s="1"/>
  <c r="Z1326"/>
  <c r="T1330"/>
  <c r="T1329" s="1"/>
  <c r="T1328" s="1"/>
  <c r="T1327" s="1"/>
  <c r="Z1331"/>
  <c r="S1330"/>
  <c r="S1329" s="1"/>
  <c r="S1328" s="1"/>
  <c r="S1327" s="1"/>
  <c r="Y1331"/>
  <c r="S1307"/>
  <c r="S1306" s="1"/>
  <c r="Y1308"/>
  <c r="T1307"/>
  <c r="T1306" s="1"/>
  <c r="Z1308"/>
  <c r="S155"/>
  <c r="Y156"/>
  <c r="T155"/>
  <c r="T154" s="1"/>
  <c r="T153" s="1"/>
  <c r="T152" s="1"/>
  <c r="T151" s="1"/>
  <c r="Z156"/>
  <c r="S677"/>
  <c r="S676" s="1"/>
  <c r="S472"/>
  <c r="S471" s="1"/>
  <c r="S470" s="1"/>
  <c r="S459" s="1"/>
  <c r="T577"/>
  <c r="T576" s="1"/>
  <c r="T596"/>
  <c r="T595" s="1"/>
  <c r="T600"/>
  <c r="T599" s="1"/>
  <c r="T616"/>
  <c r="T615" s="1"/>
  <c r="T614" s="1"/>
  <c r="T620"/>
  <c r="T619" s="1"/>
  <c r="T641"/>
  <c r="T640" s="1"/>
  <c r="R82"/>
  <c r="R71" s="1"/>
  <c r="R70" s="1"/>
  <c r="R61" s="1"/>
  <c r="Q1305"/>
  <c r="I485"/>
  <c r="I484" s="1"/>
  <c r="T1359"/>
  <c r="T1358" s="1"/>
  <c r="T1357" s="1"/>
  <c r="T1356" s="1"/>
  <c r="Q545"/>
  <c r="Q544" s="1"/>
  <c r="N1369"/>
  <c r="N1368" s="1"/>
  <c r="N1378"/>
  <c r="N1377" s="1"/>
  <c r="N1390"/>
  <c r="N1389" s="1"/>
  <c r="N1402"/>
  <c r="N1401" s="1"/>
  <c r="N1414"/>
  <c r="N1413" s="1"/>
  <c r="N1426"/>
  <c r="N1425" s="1"/>
  <c r="N1438"/>
  <c r="N1437" s="1"/>
  <c r="N1454"/>
  <c r="N1453" s="1"/>
  <c r="N1452" s="1"/>
  <c r="N1451" s="1"/>
  <c r="N1450" s="1"/>
  <c r="N1582"/>
  <c r="N1581" s="1"/>
  <c r="N1580" s="1"/>
  <c r="N1579" s="1"/>
  <c r="N1578" s="1"/>
  <c r="N1642"/>
  <c r="N1641" s="1"/>
  <c r="N1640" s="1"/>
  <c r="N1639" s="1"/>
  <c r="P1087"/>
  <c r="L32"/>
  <c r="L31" s="1"/>
  <c r="L30" s="1"/>
  <c r="L29" s="1"/>
  <c r="H32"/>
  <c r="H31" s="1"/>
  <c r="H30" s="1"/>
  <c r="H29" s="1"/>
  <c r="M1470"/>
  <c r="M1469" s="1"/>
  <c r="N1508"/>
  <c r="N1503" s="1"/>
  <c r="I1521"/>
  <c r="I1526"/>
  <c r="K1526"/>
  <c r="M1544"/>
  <c r="M1549"/>
  <c r="M1548" s="1"/>
  <c r="M1556"/>
  <c r="M1555" s="1"/>
  <c r="M1554" s="1"/>
  <c r="M1553" s="1"/>
  <c r="N1616"/>
  <c r="N1615" s="1"/>
  <c r="Q366"/>
  <c r="Q361" s="1"/>
  <c r="Q360" s="1"/>
  <c r="Q359" s="1"/>
  <c r="R1314"/>
  <c r="L154"/>
  <c r="L153" s="1"/>
  <c r="L152" s="1"/>
  <c r="L151" s="1"/>
  <c r="H154"/>
  <c r="H153" s="1"/>
  <c r="J1205"/>
  <c r="J1204" s="1"/>
  <c r="J1203" s="1"/>
  <c r="K1226"/>
  <c r="K1221" s="1"/>
  <c r="L1359"/>
  <c r="L1358" s="1"/>
  <c r="L1357" s="1"/>
  <c r="L1356" s="1"/>
  <c r="H1359"/>
  <c r="H1358" s="1"/>
  <c r="H1357" s="1"/>
  <c r="H1356" s="1"/>
  <c r="L485"/>
  <c r="L484" s="1"/>
  <c r="L479" s="1"/>
  <c r="L478" s="1"/>
  <c r="H485"/>
  <c r="K50"/>
  <c r="K49" s="1"/>
  <c r="K48" s="1"/>
  <c r="K41" s="1"/>
  <c r="R545"/>
  <c r="R544" s="1"/>
  <c r="P832"/>
  <c r="P831" s="1"/>
  <c r="P830" s="1"/>
  <c r="R1633"/>
  <c r="R1631" s="1"/>
  <c r="T713"/>
  <c r="T712" s="1"/>
  <c r="L50"/>
  <c r="L49" s="1"/>
  <c r="L48" s="1"/>
  <c r="L41" s="1"/>
  <c r="J808"/>
  <c r="J807" s="1"/>
  <c r="J798" s="1"/>
  <c r="J797" s="1"/>
  <c r="O82"/>
  <c r="O71" s="1"/>
  <c r="O70" s="1"/>
  <c r="O61" s="1"/>
  <c r="R776"/>
  <c r="R775" s="1"/>
  <c r="L1205"/>
  <c r="L1204" s="1"/>
  <c r="L1203" s="1"/>
  <c r="H1205"/>
  <c r="H1204" s="1"/>
  <c r="R1165"/>
  <c r="R1305"/>
  <c r="N93"/>
  <c r="N92" s="1"/>
  <c r="N304"/>
  <c r="N303" s="1"/>
  <c r="N302" s="1"/>
  <c r="N301" s="1"/>
  <c r="N600"/>
  <c r="N599" s="1"/>
  <c r="N673"/>
  <c r="N672" s="1"/>
  <c r="N671" s="1"/>
  <c r="N702"/>
  <c r="N701" s="1"/>
  <c r="N700" s="1"/>
  <c r="N695" s="1"/>
  <c r="N694" s="1"/>
  <c r="M834"/>
  <c r="M833" s="1"/>
  <c r="M832" s="1"/>
  <c r="M831" s="1"/>
  <c r="M830" s="1"/>
  <c r="M864"/>
  <c r="M863" s="1"/>
  <c r="M925"/>
  <c r="M924" s="1"/>
  <c r="M923" s="1"/>
  <c r="M922" s="1"/>
  <c r="M921" s="1"/>
  <c r="M972"/>
  <c r="M971" s="1"/>
  <c r="M1017"/>
  <c r="M1016" s="1"/>
  <c r="M1015" s="1"/>
  <c r="N1062"/>
  <c r="N1061" s="1"/>
  <c r="N1057" s="1"/>
  <c r="N1052" s="1"/>
  <c r="N1051" s="1"/>
  <c r="N1121"/>
  <c r="N1120" s="1"/>
  <c r="N1147"/>
  <c r="N1146" s="1"/>
  <c r="N1145" s="1"/>
  <c r="N1144" s="1"/>
  <c r="N1229"/>
  <c r="N1226" s="1"/>
  <c r="N1221" s="1"/>
  <c r="M1277"/>
  <c r="M1276" s="1"/>
  <c r="M1275" s="1"/>
  <c r="M1274" s="1"/>
  <c r="P11"/>
  <c r="P10" s="1"/>
  <c r="P9" s="1"/>
  <c r="R400"/>
  <c r="O832"/>
  <c r="O831" s="1"/>
  <c r="O830" s="1"/>
  <c r="Q939"/>
  <c r="Q938" s="1"/>
  <c r="R961"/>
  <c r="R960" s="1"/>
  <c r="R959" s="1"/>
  <c r="Q1010"/>
  <c r="Q1009" s="1"/>
  <c r="Q1004" s="1"/>
  <c r="Q1003" s="1"/>
  <c r="O1010"/>
  <c r="O1009" s="1"/>
  <c r="O1004" s="1"/>
  <c r="O1003" s="1"/>
  <c r="R1221"/>
  <c r="R1187" s="1"/>
  <c r="Q1221"/>
  <c r="Q1187" s="1"/>
  <c r="M157"/>
  <c r="N183"/>
  <c r="N180" s="1"/>
  <c r="N179" s="1"/>
  <c r="N178" s="1"/>
  <c r="N177" s="1"/>
  <c r="J545"/>
  <c r="J544" s="1"/>
  <c r="N663"/>
  <c r="N662" s="1"/>
  <c r="N661" s="1"/>
  <c r="N660" s="1"/>
  <c r="N659" s="1"/>
  <c r="N741"/>
  <c r="N740" s="1"/>
  <c r="N739" s="1"/>
  <c r="N33"/>
  <c r="N53"/>
  <c r="N50" s="1"/>
  <c r="N49" s="1"/>
  <c r="N48" s="1"/>
  <c r="N41" s="1"/>
  <c r="L73"/>
  <c r="L72" s="1"/>
  <c r="M141"/>
  <c r="N318"/>
  <c r="N317" s="1"/>
  <c r="N316" s="1"/>
  <c r="N371"/>
  <c r="N370" s="1"/>
  <c r="J428"/>
  <c r="J427" s="1"/>
  <c r="J422" s="1"/>
  <c r="M431"/>
  <c r="M463"/>
  <c r="M462" s="1"/>
  <c r="M461" s="1"/>
  <c r="M460" s="1"/>
  <c r="K472"/>
  <c r="K471" s="1"/>
  <c r="K470" s="1"/>
  <c r="M541"/>
  <c r="M540" s="1"/>
  <c r="M539" s="1"/>
  <c r="M538" s="1"/>
  <c r="N567"/>
  <c r="N566" s="1"/>
  <c r="N616"/>
  <c r="N615" s="1"/>
  <c r="N614" s="1"/>
  <c r="N801"/>
  <c r="N800" s="1"/>
  <c r="N799" s="1"/>
  <c r="L808"/>
  <c r="L807" s="1"/>
  <c r="L798" s="1"/>
  <c r="L797" s="1"/>
  <c r="L1010"/>
  <c r="L1009" s="1"/>
  <c r="L1004" s="1"/>
  <c r="L1003" s="1"/>
  <c r="H1010"/>
  <c r="H1009" s="1"/>
  <c r="K1087"/>
  <c r="N1114"/>
  <c r="N1113" s="1"/>
  <c r="N1112" s="1"/>
  <c r="N1174"/>
  <c r="N1173" s="1"/>
  <c r="N1172" s="1"/>
  <c r="N1171" s="1"/>
  <c r="N1208"/>
  <c r="N1205" s="1"/>
  <c r="N1204" s="1"/>
  <c r="N1203" s="1"/>
  <c r="J1495"/>
  <c r="J1494" s="1"/>
  <c r="K1521"/>
  <c r="R366"/>
  <c r="R361" s="1"/>
  <c r="R360" s="1"/>
  <c r="R359" s="1"/>
  <c r="Q633"/>
  <c r="Q632" s="1"/>
  <c r="O1314"/>
  <c r="P1502"/>
  <c r="N87"/>
  <c r="N86" s="1"/>
  <c r="M326"/>
  <c r="N486"/>
  <c r="N485" s="1"/>
  <c r="N484" s="1"/>
  <c r="N479" s="1"/>
  <c r="N478" s="1"/>
  <c r="J18"/>
  <c r="J11" s="1"/>
  <c r="J10" s="1"/>
  <c r="J9" s="1"/>
  <c r="N37"/>
  <c r="N74"/>
  <c r="N80"/>
  <c r="N119"/>
  <c r="N118" s="1"/>
  <c r="N117" s="1"/>
  <c r="N116" s="1"/>
  <c r="N115" s="1"/>
  <c r="N114" s="1"/>
  <c r="N172"/>
  <c r="N171" s="1"/>
  <c r="N170" s="1"/>
  <c r="N213"/>
  <c r="N212" s="1"/>
  <c r="N211" s="1"/>
  <c r="N210" s="1"/>
  <c r="N209" s="1"/>
  <c r="N237"/>
  <c r="N236" s="1"/>
  <c r="N231" s="1"/>
  <c r="N230" s="1"/>
  <c r="N391"/>
  <c r="N390" s="1"/>
  <c r="N389" s="1"/>
  <c r="N388" s="1"/>
  <c r="N408"/>
  <c r="L472"/>
  <c r="L471" s="1"/>
  <c r="L470" s="1"/>
  <c r="L459" s="1"/>
  <c r="H472"/>
  <c r="H471" s="1"/>
  <c r="H470" s="1"/>
  <c r="H459" s="1"/>
  <c r="M586"/>
  <c r="M585" s="1"/>
  <c r="N596"/>
  <c r="N595" s="1"/>
  <c r="N620"/>
  <c r="N619" s="1"/>
  <c r="N641"/>
  <c r="N640" s="1"/>
  <c r="N633" s="1"/>
  <c r="N632" s="1"/>
  <c r="M811"/>
  <c r="M808" s="1"/>
  <c r="M807" s="1"/>
  <c r="M945"/>
  <c r="M944" s="1"/>
  <c r="M966"/>
  <c r="M965" s="1"/>
  <c r="M978"/>
  <c r="M977" s="1"/>
  <c r="M998"/>
  <c r="M997" s="1"/>
  <c r="M993" s="1"/>
  <c r="M992" s="1"/>
  <c r="M991" s="1"/>
  <c r="N1010"/>
  <c r="N1009" s="1"/>
  <c r="N1004" s="1"/>
  <c r="I1010"/>
  <c r="I1009" s="1"/>
  <c r="N1127"/>
  <c r="N1126" s="1"/>
  <c r="M1162"/>
  <c r="M1161" s="1"/>
  <c r="M1160" s="1"/>
  <c r="M1159" s="1"/>
  <c r="M1201"/>
  <c r="M1200" s="1"/>
  <c r="M1199" s="1"/>
  <c r="M1198" s="1"/>
  <c r="N1242"/>
  <c r="N1241" s="1"/>
  <c r="N1240" s="1"/>
  <c r="N1239" s="1"/>
  <c r="M1267"/>
  <c r="M1266" s="1"/>
  <c r="M1265" s="1"/>
  <c r="L1548"/>
  <c r="J50"/>
  <c r="K73"/>
  <c r="K72" s="1"/>
  <c r="J136"/>
  <c r="J134" s="1"/>
  <c r="J133" s="1"/>
  <c r="L284"/>
  <c r="L283" s="1"/>
  <c r="L282" s="1"/>
  <c r="L281" s="1"/>
  <c r="H284"/>
  <c r="H283" s="1"/>
  <c r="H282" s="1"/>
  <c r="H281" s="1"/>
  <c r="J407"/>
  <c r="L428"/>
  <c r="L427" s="1"/>
  <c r="L422" s="1"/>
  <c r="H428"/>
  <c r="H427" s="1"/>
  <c r="H422" s="1"/>
  <c r="J472"/>
  <c r="J471" s="1"/>
  <c r="J470" s="1"/>
  <c r="J459" s="1"/>
  <c r="K485"/>
  <c r="K484" s="1"/>
  <c r="K479" s="1"/>
  <c r="K478" s="1"/>
  <c r="L1086"/>
  <c r="K1205"/>
  <c r="K1204" s="1"/>
  <c r="K1203" s="1"/>
  <c r="K1495"/>
  <c r="K1494" s="1"/>
  <c r="I1510"/>
  <c r="I1534"/>
  <c r="I1541"/>
  <c r="K1548"/>
  <c r="T859"/>
  <c r="O166"/>
  <c r="O165" s="1"/>
  <c r="Q166"/>
  <c r="Q165" s="1"/>
  <c r="Q180"/>
  <c r="Q179" s="1"/>
  <c r="Q178" s="1"/>
  <c r="Q177" s="1"/>
  <c r="P1086"/>
  <c r="O1221"/>
  <c r="O1187" s="1"/>
  <c r="P1260"/>
  <c r="P1245" s="1"/>
  <c r="P1305"/>
  <c r="P1300" s="1"/>
  <c r="P1299" s="1"/>
  <c r="R1503"/>
  <c r="R1521"/>
  <c r="R1541"/>
  <c r="Q1614"/>
  <c r="Q1609" s="1"/>
  <c r="Q1608" s="1"/>
  <c r="S713"/>
  <c r="S712" s="1"/>
  <c r="O675"/>
  <c r="O660" s="1"/>
  <c r="O659" s="1"/>
  <c r="P675"/>
  <c r="P660" s="1"/>
  <c r="P659" s="1"/>
  <c r="K1065"/>
  <c r="K1064" s="1"/>
  <c r="M1086"/>
  <c r="O50"/>
  <c r="O49" s="1"/>
  <c r="O48" s="1"/>
  <c r="O41" s="1"/>
  <c r="O517"/>
  <c r="O516" s="1"/>
  <c r="R1010"/>
  <c r="R1009" s="1"/>
  <c r="R1004" s="1"/>
  <c r="R1003" s="1"/>
  <c r="Q1087"/>
  <c r="Q1590"/>
  <c r="Q1589" s="1"/>
  <c r="Q1588" s="1"/>
  <c r="Q1587" s="1"/>
  <c r="P1614"/>
  <c r="P1609" s="1"/>
  <c r="P1608" s="1"/>
  <c r="P1585" s="1"/>
  <c r="T677"/>
  <c r="T676" s="1"/>
  <c r="T681"/>
  <c r="T680" s="1"/>
  <c r="I1085"/>
  <c r="I1084" s="1"/>
  <c r="I1082" s="1"/>
  <c r="J1503"/>
  <c r="M364"/>
  <c r="M363" s="1"/>
  <c r="M362" s="1"/>
  <c r="Q32"/>
  <c r="Q31" s="1"/>
  <c r="Q30" s="1"/>
  <c r="Q29" s="1"/>
  <c r="Q82"/>
  <c r="R136"/>
  <c r="R135" s="1"/>
  <c r="Q154"/>
  <c r="Q153" s="1"/>
  <c r="Q152" s="1"/>
  <c r="Q151" s="1"/>
  <c r="Q231"/>
  <c r="Q230" s="1"/>
  <c r="Q472"/>
  <c r="Q471" s="1"/>
  <c r="Q470" s="1"/>
  <c r="Q459" s="1"/>
  <c r="P633"/>
  <c r="P632" s="1"/>
  <c r="I50"/>
  <c r="I49" s="1"/>
  <c r="I48" s="1"/>
  <c r="I41" s="1"/>
  <c r="L180"/>
  <c r="H180"/>
  <c r="H179" s="1"/>
  <c r="H178" s="1"/>
  <c r="H177" s="1"/>
  <c r="I472"/>
  <c r="I471" s="1"/>
  <c r="I470" s="1"/>
  <c r="I459" s="1"/>
  <c r="J485"/>
  <c r="J484" s="1"/>
  <c r="J479" s="1"/>
  <c r="J478" s="1"/>
  <c r="J1010"/>
  <c r="J1009" s="1"/>
  <c r="M1087"/>
  <c r="I1086"/>
  <c r="L1510"/>
  <c r="H1510"/>
  <c r="T581"/>
  <c r="T580" s="1"/>
  <c r="S1526"/>
  <c r="N948"/>
  <c r="N947" s="1"/>
  <c r="Q50"/>
  <c r="Q49" s="1"/>
  <c r="Q48" s="1"/>
  <c r="Q41" s="1"/>
  <c r="P82"/>
  <c r="R179"/>
  <c r="R178" s="1"/>
  <c r="R177" s="1"/>
  <c r="P400"/>
  <c r="P399" s="1"/>
  <c r="P798"/>
  <c r="P797" s="1"/>
  <c r="R903"/>
  <c r="R902" s="1"/>
  <c r="Q1086"/>
  <c r="R1143"/>
  <c r="Q881"/>
  <c r="R881"/>
  <c r="I73"/>
  <c r="I72" s="1"/>
  <c r="O154"/>
  <c r="O153" s="1"/>
  <c r="O152" s="1"/>
  <c r="O151" s="1"/>
  <c r="O135"/>
  <c r="O134"/>
  <c r="O133" s="1"/>
  <c r="T148"/>
  <c r="T145"/>
  <c r="T146"/>
  <c r="T144"/>
  <c r="T147"/>
  <c r="S148"/>
  <c r="S147"/>
  <c r="S145"/>
  <c r="T167"/>
  <c r="T166" s="1"/>
  <c r="T165" s="1"/>
  <c r="T168"/>
  <c r="T136"/>
  <c r="T134" s="1"/>
  <c r="T133" s="1"/>
  <c r="K400"/>
  <c r="M756"/>
  <c r="M755" s="1"/>
  <c r="M754" s="1"/>
  <c r="S757"/>
  <c r="M1539"/>
  <c r="M1534" s="1"/>
  <c r="S1540"/>
  <c r="M1612"/>
  <c r="M1611" s="1"/>
  <c r="M1610" s="1"/>
  <c r="S1613"/>
  <c r="M1625"/>
  <c r="M1624" s="1"/>
  <c r="M1614" s="1"/>
  <c r="S1626"/>
  <c r="I136"/>
  <c r="I134" s="1"/>
  <c r="I133" s="1"/>
  <c r="L18"/>
  <c r="H321"/>
  <c r="H320" s="1"/>
  <c r="H311" s="1"/>
  <c r="H300" s="1"/>
  <c r="H279" s="1"/>
  <c r="J73"/>
  <c r="J72" s="1"/>
  <c r="J166"/>
  <c r="J165" s="1"/>
  <c r="J180"/>
  <c r="J179" s="1"/>
  <c r="J178" s="1"/>
  <c r="J177" s="1"/>
  <c r="I180"/>
  <c r="I179" s="1"/>
  <c r="I178" s="1"/>
  <c r="I177" s="1"/>
  <c r="I231"/>
  <c r="I230" s="1"/>
  <c r="J284"/>
  <c r="J283" s="1"/>
  <c r="J282" s="1"/>
  <c r="J281" s="1"/>
  <c r="L407"/>
  <c r="H407"/>
  <c r="K993"/>
  <c r="K992" s="1"/>
  <c r="K991" s="1"/>
  <c r="K1010"/>
  <c r="K1009" s="1"/>
  <c r="H1086"/>
  <c r="I1226"/>
  <c r="I1221" s="1"/>
  <c r="L1495"/>
  <c r="L1494" s="1"/>
  <c r="H1495"/>
  <c r="H1494" s="1"/>
  <c r="J1510"/>
  <c r="N1521"/>
  <c r="J1521"/>
  <c r="J1526"/>
  <c r="K1541"/>
  <c r="I1548"/>
  <c r="L1590"/>
  <c r="L1589" s="1"/>
  <c r="L1588" s="1"/>
  <c r="L1587" s="1"/>
  <c r="H1590"/>
  <c r="H1589" s="1"/>
  <c r="H1588" s="1"/>
  <c r="H1587" s="1"/>
  <c r="N364"/>
  <c r="N363" s="1"/>
  <c r="N362" s="1"/>
  <c r="S589"/>
  <c r="S588" s="1"/>
  <c r="S24"/>
  <c r="Q73"/>
  <c r="Q72" s="1"/>
  <c r="R231"/>
  <c r="R230" s="1"/>
  <c r="P284"/>
  <c r="P283" s="1"/>
  <c r="P282" s="1"/>
  <c r="P281" s="1"/>
  <c r="O366"/>
  <c r="O361" s="1"/>
  <c r="O360" s="1"/>
  <c r="O359" s="1"/>
  <c r="R407"/>
  <c r="R399" s="1"/>
  <c r="R422"/>
  <c r="Q428"/>
  <c r="Q427" s="1"/>
  <c r="Q422" s="1"/>
  <c r="P479"/>
  <c r="P478" s="1"/>
  <c r="I832"/>
  <c r="I831" s="1"/>
  <c r="I830" s="1"/>
  <c r="I1305"/>
  <c r="J1359"/>
  <c r="J1358" s="1"/>
  <c r="J1357" s="1"/>
  <c r="J1356" s="1"/>
  <c r="K1465"/>
  <c r="K1460" s="1"/>
  <c r="K1459" s="1"/>
  <c r="P32"/>
  <c r="P31" s="1"/>
  <c r="P30" s="1"/>
  <c r="P29" s="1"/>
  <c r="P73"/>
  <c r="P72" s="1"/>
  <c r="O400"/>
  <c r="O399" s="1"/>
  <c r="O422"/>
  <c r="P428"/>
  <c r="P427" s="1"/>
  <c r="P422" s="1"/>
  <c r="O1260"/>
  <c r="O1245" s="1"/>
  <c r="M1372"/>
  <c r="M1371" s="1"/>
  <c r="S1373"/>
  <c r="M1542"/>
  <c r="S1543"/>
  <c r="J32"/>
  <c r="J31" s="1"/>
  <c r="J30" s="1"/>
  <c r="J29" s="1"/>
  <c r="J321"/>
  <c r="J320" s="1"/>
  <c r="J311" s="1"/>
  <c r="J300" s="1"/>
  <c r="I407"/>
  <c r="I993"/>
  <c r="I992" s="1"/>
  <c r="I991" s="1"/>
  <c r="Q11"/>
  <c r="Q10" s="1"/>
  <c r="Q9" s="1"/>
  <c r="P154"/>
  <c r="P153" s="1"/>
  <c r="P152" s="1"/>
  <c r="P151" s="1"/>
  <c r="P166"/>
  <c r="P165" s="1"/>
  <c r="O179"/>
  <c r="O178" s="1"/>
  <c r="O177" s="1"/>
  <c r="O175" s="1"/>
  <c r="P231"/>
  <c r="P230" s="1"/>
  <c r="P366"/>
  <c r="P361" s="1"/>
  <c r="P360" s="1"/>
  <c r="P359" s="1"/>
  <c r="M948"/>
  <c r="M947" s="1"/>
  <c r="S949"/>
  <c r="J154"/>
  <c r="J153" s="1"/>
  <c r="J152" s="1"/>
  <c r="J151" s="1"/>
  <c r="H18"/>
  <c r="H11" s="1"/>
  <c r="H10" s="1"/>
  <c r="H9" s="1"/>
  <c r="L321"/>
  <c r="L320" s="1"/>
  <c r="K545"/>
  <c r="K544" s="1"/>
  <c r="K832"/>
  <c r="K831" s="1"/>
  <c r="K830" s="1"/>
  <c r="K1085"/>
  <c r="K1084" s="1"/>
  <c r="K1082" s="1"/>
  <c r="L1226"/>
  <c r="L1221" s="1"/>
  <c r="H1226"/>
  <c r="H1221" s="1"/>
  <c r="K1359"/>
  <c r="K1358" s="1"/>
  <c r="K1357" s="1"/>
  <c r="K1356" s="1"/>
  <c r="L1503"/>
  <c r="H1503"/>
  <c r="T570"/>
  <c r="T569" s="1"/>
  <c r="T589"/>
  <c r="T588" s="1"/>
  <c r="T663"/>
  <c r="T662" s="1"/>
  <c r="T661" s="1"/>
  <c r="T668"/>
  <c r="T667" s="1"/>
  <c r="T666" s="1"/>
  <c r="O11"/>
  <c r="O10" s="1"/>
  <c r="O9" s="1"/>
  <c r="R49"/>
  <c r="R48" s="1"/>
  <c r="R41" s="1"/>
  <c r="Q284"/>
  <c r="Q283" s="1"/>
  <c r="Q282" s="1"/>
  <c r="Q281" s="1"/>
  <c r="O776"/>
  <c r="O775" s="1"/>
  <c r="Q479"/>
  <c r="Q478" s="1"/>
  <c r="Q517"/>
  <c r="Q516" s="1"/>
  <c r="R565"/>
  <c r="R832"/>
  <c r="R831" s="1"/>
  <c r="R830" s="1"/>
  <c r="R854"/>
  <c r="R853" s="1"/>
  <c r="P993"/>
  <c r="P992" s="1"/>
  <c r="P991" s="1"/>
  <c r="O993"/>
  <c r="O992" s="1"/>
  <c r="O991" s="1"/>
  <c r="P1010"/>
  <c r="P1009" s="1"/>
  <c r="P1065"/>
  <c r="P1064" s="1"/>
  <c r="O1066"/>
  <c r="O1086"/>
  <c r="P1226"/>
  <c r="P1221" s="1"/>
  <c r="P1187" s="1"/>
  <c r="R1260"/>
  <c r="R1245" s="1"/>
  <c r="R1359"/>
  <c r="R1358" s="1"/>
  <c r="R1357" s="1"/>
  <c r="R1356" s="1"/>
  <c r="O1367"/>
  <c r="O1366" s="1"/>
  <c r="O1365" s="1"/>
  <c r="Q1495"/>
  <c r="Q1494" s="1"/>
  <c r="O1510"/>
  <c r="O1502" s="1"/>
  <c r="O1526"/>
  <c r="R1534"/>
  <c r="R1614"/>
  <c r="R1609" s="1"/>
  <c r="R1608" s="1"/>
  <c r="Q675"/>
  <c r="Q660" s="1"/>
  <c r="Q659" s="1"/>
  <c r="S681"/>
  <c r="S680" s="1"/>
  <c r="O459"/>
  <c r="P517"/>
  <c r="P516" s="1"/>
  <c r="O545"/>
  <c r="O544" s="1"/>
  <c r="R633"/>
  <c r="R632" s="1"/>
  <c r="P776"/>
  <c r="P775" s="1"/>
  <c r="R798"/>
  <c r="R797" s="1"/>
  <c r="Q832"/>
  <c r="Q831" s="1"/>
  <c r="Q830" s="1"/>
  <c r="R993"/>
  <c r="R992" s="1"/>
  <c r="R991" s="1"/>
  <c r="Q1057"/>
  <c r="Q1052" s="1"/>
  <c r="Q1051" s="1"/>
  <c r="R1086"/>
  <c r="O1465"/>
  <c r="O1460" s="1"/>
  <c r="O1459" s="1"/>
  <c r="P1495"/>
  <c r="P1494" s="1"/>
  <c r="Q1503"/>
  <c r="Q1502" s="1"/>
  <c r="R1510"/>
  <c r="R1526"/>
  <c r="O1548"/>
  <c r="P565"/>
  <c r="Q584"/>
  <c r="O633"/>
  <c r="O632" s="1"/>
  <c r="T633"/>
  <c r="T632" s="1"/>
  <c r="P859"/>
  <c r="P854" s="1"/>
  <c r="P853" s="1"/>
  <c r="O903"/>
  <c r="O902" s="1"/>
  <c r="P1057"/>
  <c r="P1052" s="1"/>
  <c r="P1111"/>
  <c r="P1110" s="1"/>
  <c r="Q1165"/>
  <c r="Q1517"/>
  <c r="O708"/>
  <c r="O695" s="1"/>
  <c r="O694" s="1"/>
  <c r="O747"/>
  <c r="O738" s="1"/>
  <c r="O737" s="1"/>
  <c r="O859"/>
  <c r="O854" s="1"/>
  <c r="O853" s="1"/>
  <c r="O961"/>
  <c r="O960" s="1"/>
  <c r="O959" s="1"/>
  <c r="Q961"/>
  <c r="Q960" s="1"/>
  <c r="Q959" s="1"/>
  <c r="Q993"/>
  <c r="Q992" s="1"/>
  <c r="Q991" s="1"/>
  <c r="O1143"/>
  <c r="Q1143"/>
  <c r="P1165"/>
  <c r="O1305"/>
  <c r="O1300" s="1"/>
  <c r="O1299" s="1"/>
  <c r="P1367"/>
  <c r="P1366" s="1"/>
  <c r="P1365" s="1"/>
  <c r="P1517"/>
  <c r="R1590"/>
  <c r="R1589" s="1"/>
  <c r="R1588" s="1"/>
  <c r="R1587" s="1"/>
  <c r="R660"/>
  <c r="R659" s="1"/>
  <c r="P747"/>
  <c r="P738" s="1"/>
  <c r="P737" s="1"/>
  <c r="Q747"/>
  <c r="Q738" s="1"/>
  <c r="Q737" s="1"/>
  <c r="R747"/>
  <c r="R738" s="1"/>
  <c r="R737" s="1"/>
  <c r="P708"/>
  <c r="P695" s="1"/>
  <c r="P694" s="1"/>
  <c r="R708"/>
  <c r="R695" s="1"/>
  <c r="R694" s="1"/>
  <c r="Q708"/>
  <c r="Q695" s="1"/>
  <c r="Q694" s="1"/>
  <c r="O1590"/>
  <c r="O1589" s="1"/>
  <c r="O1588" s="1"/>
  <c r="O1587" s="1"/>
  <c r="I939"/>
  <c r="I938" s="1"/>
  <c r="J939"/>
  <c r="J938" s="1"/>
  <c r="K939"/>
  <c r="K938" s="1"/>
  <c r="L939"/>
  <c r="R939"/>
  <c r="O881"/>
  <c r="S157"/>
  <c r="R445"/>
  <c r="R446"/>
  <c r="R11"/>
  <c r="R10" s="1"/>
  <c r="R9" s="1"/>
  <c r="P50"/>
  <c r="P49" s="1"/>
  <c r="P48" s="1"/>
  <c r="P41" s="1"/>
  <c r="R166"/>
  <c r="R165" s="1"/>
  <c r="R311"/>
  <c r="R300" s="1"/>
  <c r="R279" s="1"/>
  <c r="P459"/>
  <c r="O479"/>
  <c r="O478" s="1"/>
  <c r="R517"/>
  <c r="R516" s="1"/>
  <c r="O565"/>
  <c r="P584"/>
  <c r="Q776"/>
  <c r="Q775" s="1"/>
  <c r="O798"/>
  <c r="O797" s="1"/>
  <c r="Q798"/>
  <c r="Q797" s="1"/>
  <c r="S832"/>
  <c r="Q903"/>
  <c r="Q902" s="1"/>
  <c r="Q311"/>
  <c r="Q300" s="1"/>
  <c r="Q312"/>
  <c r="O446"/>
  <c r="O445"/>
  <c r="Q445"/>
  <c r="Q446"/>
  <c r="Q136"/>
  <c r="P179"/>
  <c r="P178" s="1"/>
  <c r="P177" s="1"/>
  <c r="O584"/>
  <c r="P135"/>
  <c r="P134"/>
  <c r="P133" s="1"/>
  <c r="P312"/>
  <c r="P311"/>
  <c r="P300" s="1"/>
  <c r="T312"/>
  <c r="P446"/>
  <c r="P445"/>
  <c r="Q565"/>
  <c r="R584"/>
  <c r="O311"/>
  <c r="O300" s="1"/>
  <c r="O279" s="1"/>
  <c r="R459"/>
  <c r="Q854"/>
  <c r="Q853" s="1"/>
  <c r="O939"/>
  <c r="O938" s="1"/>
  <c r="O1057"/>
  <c r="O1052" s="1"/>
  <c r="O1051" s="1"/>
  <c r="O1111"/>
  <c r="O1110" s="1"/>
  <c r="Q1111"/>
  <c r="Q1110" s="1"/>
  <c r="O1165"/>
  <c r="Q1260"/>
  <c r="Q1245" s="1"/>
  <c r="P881"/>
  <c r="P903"/>
  <c r="P902" s="1"/>
  <c r="P939"/>
  <c r="P938" s="1"/>
  <c r="S144"/>
  <c r="S146"/>
  <c r="Q404"/>
  <c r="Q400" s="1"/>
  <c r="Q399" s="1"/>
  <c r="P961"/>
  <c r="P960" s="1"/>
  <c r="P959" s="1"/>
  <c r="R1057"/>
  <c r="R1052" s="1"/>
  <c r="R1051" s="1"/>
  <c r="R1111"/>
  <c r="R1110" s="1"/>
  <c r="P1143"/>
  <c r="R1085"/>
  <c r="R1084" s="1"/>
  <c r="R1082" s="1"/>
  <c r="O1359"/>
  <c r="O1358" s="1"/>
  <c r="O1357" s="1"/>
  <c r="O1356" s="1"/>
  <c r="Q1367"/>
  <c r="Q1366" s="1"/>
  <c r="Q1365" s="1"/>
  <c r="R1367"/>
  <c r="R1366" s="1"/>
  <c r="R1365" s="1"/>
  <c r="P1465"/>
  <c r="P1460" s="1"/>
  <c r="P1459" s="1"/>
  <c r="O1614"/>
  <c r="O1609" s="1"/>
  <c r="O1608" s="1"/>
  <c r="P1633"/>
  <c r="P1631" s="1"/>
  <c r="R1465"/>
  <c r="R1460" s="1"/>
  <c r="R1459" s="1"/>
  <c r="O1633"/>
  <c r="O1631" s="1"/>
  <c r="O1085"/>
  <c r="O1084" s="1"/>
  <c r="O1082" s="1"/>
  <c r="Q1465"/>
  <c r="Q1460" s="1"/>
  <c r="Q1459" s="1"/>
  <c r="Q1633"/>
  <c r="Q1631" s="1"/>
  <c r="M1526"/>
  <c r="M1521"/>
  <c r="N1510"/>
  <c r="M1305"/>
  <c r="N808"/>
  <c r="N807" s="1"/>
  <c r="N798" s="1"/>
  <c r="N797" s="1"/>
  <c r="N545"/>
  <c r="N544" s="1"/>
  <c r="N428"/>
  <c r="N427" s="1"/>
  <c r="N407"/>
  <c r="L400"/>
  <c r="H400"/>
  <c r="J400"/>
  <c r="J399" s="1"/>
  <c r="I400"/>
  <c r="N321"/>
  <c r="N320" s="1"/>
  <c r="N284"/>
  <c r="N283" s="1"/>
  <c r="N282" s="1"/>
  <c r="N281" s="1"/>
  <c r="N166"/>
  <c r="N165" s="1"/>
  <c r="N136"/>
  <c r="N135" s="1"/>
  <c r="I1633"/>
  <c r="I1631" s="1"/>
  <c r="N1633"/>
  <c r="N1631" s="1"/>
  <c r="J1633"/>
  <c r="J1631" s="1"/>
  <c r="K1633"/>
  <c r="K1631" s="1"/>
  <c r="L1633"/>
  <c r="L1631" s="1"/>
  <c r="H1633"/>
  <c r="H1631" s="1"/>
  <c r="I1614"/>
  <c r="I1609" s="1"/>
  <c r="I1608" s="1"/>
  <c r="L1614"/>
  <c r="L1609" s="1"/>
  <c r="L1608" s="1"/>
  <c r="L1585" s="1"/>
  <c r="H1614"/>
  <c r="H1609" s="1"/>
  <c r="H1608" s="1"/>
  <c r="H1585" s="1"/>
  <c r="J1614"/>
  <c r="J1609" s="1"/>
  <c r="J1608" s="1"/>
  <c r="K1614"/>
  <c r="K1609" s="1"/>
  <c r="K1608" s="1"/>
  <c r="N1614"/>
  <c r="J1590"/>
  <c r="J1589" s="1"/>
  <c r="J1588" s="1"/>
  <c r="J1587" s="1"/>
  <c r="I1590"/>
  <c r="I1589" s="1"/>
  <c r="I1588" s="1"/>
  <c r="I1587" s="1"/>
  <c r="K1590"/>
  <c r="K1589" s="1"/>
  <c r="K1588" s="1"/>
  <c r="K1587" s="1"/>
  <c r="J1548"/>
  <c r="J1541"/>
  <c r="L1541"/>
  <c r="K1534"/>
  <c r="N1534"/>
  <c r="J1534"/>
  <c r="L1534"/>
  <c r="L1526"/>
  <c r="L1521"/>
  <c r="I1517"/>
  <c r="K1510"/>
  <c r="K1503"/>
  <c r="I1503"/>
  <c r="I1495"/>
  <c r="I1494" s="1"/>
  <c r="J1465"/>
  <c r="J1460" s="1"/>
  <c r="J1459" s="1"/>
  <c r="I1465"/>
  <c r="I1460" s="1"/>
  <c r="I1459" s="1"/>
  <c r="L1465"/>
  <c r="L1460" s="1"/>
  <c r="L1459" s="1"/>
  <c r="I1367"/>
  <c r="I1366" s="1"/>
  <c r="I1365" s="1"/>
  <c r="J1367"/>
  <c r="J1366" s="1"/>
  <c r="J1365" s="1"/>
  <c r="H1367"/>
  <c r="H1366" s="1"/>
  <c r="H1365" s="1"/>
  <c r="K1367"/>
  <c r="K1366" s="1"/>
  <c r="K1365" s="1"/>
  <c r="L1367"/>
  <c r="L1366" s="1"/>
  <c r="L1365" s="1"/>
  <c r="I1359"/>
  <c r="I1358" s="1"/>
  <c r="I1357" s="1"/>
  <c r="I1356" s="1"/>
  <c r="I1314"/>
  <c r="I1300" s="1"/>
  <c r="I1299" s="1"/>
  <c r="L1314"/>
  <c r="J1314"/>
  <c r="K1314"/>
  <c r="L1305"/>
  <c r="J1305"/>
  <c r="K1305"/>
  <c r="J1260"/>
  <c r="J1245" s="1"/>
  <c r="K1260"/>
  <c r="K1245" s="1"/>
  <c r="L1260"/>
  <c r="L1245" s="1"/>
  <c r="H1260"/>
  <c r="I1260"/>
  <c r="I1245" s="1"/>
  <c r="J1226"/>
  <c r="J1221" s="1"/>
  <c r="I1205"/>
  <c r="I1204" s="1"/>
  <c r="I1203" s="1"/>
  <c r="N1165"/>
  <c r="J1165"/>
  <c r="H1165"/>
  <c r="K1165"/>
  <c r="L1165"/>
  <c r="I1165"/>
  <c r="J1143"/>
  <c r="H1143"/>
  <c r="K1143"/>
  <c r="L1143"/>
  <c r="I1143"/>
  <c r="I1111"/>
  <c r="I1110" s="1"/>
  <c r="J1111"/>
  <c r="J1110" s="1"/>
  <c r="H1111"/>
  <c r="H1110" s="1"/>
  <c r="K1111"/>
  <c r="K1110" s="1"/>
  <c r="L1111"/>
  <c r="L1110" s="1"/>
  <c r="L1087"/>
  <c r="H1087"/>
  <c r="N1085"/>
  <c r="N1084" s="1"/>
  <c r="N1082" s="1"/>
  <c r="J1085"/>
  <c r="J1084" s="1"/>
  <c r="J1082" s="1"/>
  <c r="N1087"/>
  <c r="J1087"/>
  <c r="N1066"/>
  <c r="J1066"/>
  <c r="M1065"/>
  <c r="M1064" s="1"/>
  <c r="I1065"/>
  <c r="I1064" s="1"/>
  <c r="L1066"/>
  <c r="H1066"/>
  <c r="L1057"/>
  <c r="L1052" s="1"/>
  <c r="L1051" s="1"/>
  <c r="H1057"/>
  <c r="H1052" s="1"/>
  <c r="I1057"/>
  <c r="I1052" s="1"/>
  <c r="J1057"/>
  <c r="J1052" s="1"/>
  <c r="J1051" s="1"/>
  <c r="K1057"/>
  <c r="K1052" s="1"/>
  <c r="J1004"/>
  <c r="J1003" s="1"/>
  <c r="I1004"/>
  <c r="I1003" s="1"/>
  <c r="K1004"/>
  <c r="K1003" s="1"/>
  <c r="J993"/>
  <c r="J992" s="1"/>
  <c r="J991" s="1"/>
  <c r="H993"/>
  <c r="H992" s="1"/>
  <c r="H991" s="1"/>
  <c r="L993"/>
  <c r="L992" s="1"/>
  <c r="L991" s="1"/>
  <c r="I961"/>
  <c r="I960" s="1"/>
  <c r="I959" s="1"/>
  <c r="I957" s="1"/>
  <c r="L961"/>
  <c r="L960" s="1"/>
  <c r="L959" s="1"/>
  <c r="H961"/>
  <c r="H960" s="1"/>
  <c r="H959" s="1"/>
  <c r="J961"/>
  <c r="J960" s="1"/>
  <c r="J959" s="1"/>
  <c r="K961"/>
  <c r="K960" s="1"/>
  <c r="K959" s="1"/>
  <c r="H939"/>
  <c r="H938" s="1"/>
  <c r="L938"/>
  <c r="L903"/>
  <c r="L902" s="1"/>
  <c r="I903"/>
  <c r="I902" s="1"/>
  <c r="J903"/>
  <c r="J902" s="1"/>
  <c r="K903"/>
  <c r="K902" s="1"/>
  <c r="H903"/>
  <c r="H902" s="1"/>
  <c r="L881"/>
  <c r="J881"/>
  <c r="K881"/>
  <c r="N881"/>
  <c r="I881"/>
  <c r="L859"/>
  <c r="L854" s="1"/>
  <c r="L853" s="1"/>
  <c r="K859"/>
  <c r="K854" s="1"/>
  <c r="K853" s="1"/>
  <c r="H859"/>
  <c r="H854" s="1"/>
  <c r="H853" s="1"/>
  <c r="I859"/>
  <c r="I854" s="1"/>
  <c r="I853" s="1"/>
  <c r="J859"/>
  <c r="J854" s="1"/>
  <c r="J853" s="1"/>
  <c r="J832"/>
  <c r="J831" s="1"/>
  <c r="J830" s="1"/>
  <c r="H832"/>
  <c r="H831" s="1"/>
  <c r="H830" s="1"/>
  <c r="L832"/>
  <c r="L831" s="1"/>
  <c r="L830" s="1"/>
  <c r="K808"/>
  <c r="K807" s="1"/>
  <c r="K798" s="1"/>
  <c r="K797" s="1"/>
  <c r="I808"/>
  <c r="I807" s="1"/>
  <c r="I798" s="1"/>
  <c r="I797" s="1"/>
  <c r="I776"/>
  <c r="I775" s="1"/>
  <c r="J776"/>
  <c r="J775" s="1"/>
  <c r="K776"/>
  <c r="K775" s="1"/>
  <c r="L776"/>
  <c r="L775" s="1"/>
  <c r="I738"/>
  <c r="I737" s="1"/>
  <c r="J738"/>
  <c r="J737" s="1"/>
  <c r="K738"/>
  <c r="K737" s="1"/>
  <c r="L738"/>
  <c r="L737" s="1"/>
  <c r="I695"/>
  <c r="I694" s="1"/>
  <c r="J695"/>
  <c r="J694" s="1"/>
  <c r="K695"/>
  <c r="K694" s="1"/>
  <c r="L695"/>
  <c r="L694" s="1"/>
  <c r="J660"/>
  <c r="J659" s="1"/>
  <c r="I660"/>
  <c r="I659" s="1"/>
  <c r="K660"/>
  <c r="K659" s="1"/>
  <c r="L660"/>
  <c r="L659" s="1"/>
  <c r="L633"/>
  <c r="L632" s="1"/>
  <c r="H633"/>
  <c r="H632" s="1"/>
  <c r="I633"/>
  <c r="I632" s="1"/>
  <c r="J633"/>
  <c r="J632" s="1"/>
  <c r="K633"/>
  <c r="K632" s="1"/>
  <c r="L584"/>
  <c r="H584"/>
  <c r="I584"/>
  <c r="J584"/>
  <c r="K584"/>
  <c r="I565"/>
  <c r="N565"/>
  <c r="J565"/>
  <c r="H565"/>
  <c r="K565"/>
  <c r="L565"/>
  <c r="H545"/>
  <c r="H544" s="1"/>
  <c r="M545"/>
  <c r="M544" s="1"/>
  <c r="I545"/>
  <c r="I544" s="1"/>
  <c r="L545"/>
  <c r="L544" s="1"/>
  <c r="I517"/>
  <c r="I516" s="1"/>
  <c r="J517"/>
  <c r="J516" s="1"/>
  <c r="K517"/>
  <c r="K516" s="1"/>
  <c r="L517"/>
  <c r="L516" s="1"/>
  <c r="N517"/>
  <c r="N516" s="1"/>
  <c r="I479"/>
  <c r="I478" s="1"/>
  <c r="M472"/>
  <c r="M471" s="1"/>
  <c r="M470" s="1"/>
  <c r="K459"/>
  <c r="J445"/>
  <c r="J446"/>
  <c r="I445"/>
  <c r="I446"/>
  <c r="K445"/>
  <c r="K446"/>
  <c r="M445"/>
  <c r="M446"/>
  <c r="L446"/>
  <c r="L445"/>
  <c r="H446"/>
  <c r="K428"/>
  <c r="K427" s="1"/>
  <c r="K422" s="1"/>
  <c r="I428"/>
  <c r="I427" s="1"/>
  <c r="I422" s="1"/>
  <c r="N422"/>
  <c r="K407"/>
  <c r="N400"/>
  <c r="I366"/>
  <c r="I361" s="1"/>
  <c r="I360" s="1"/>
  <c r="I359" s="1"/>
  <c r="L366"/>
  <c r="L361" s="1"/>
  <c r="L360" s="1"/>
  <c r="L359" s="1"/>
  <c r="J366"/>
  <c r="J361" s="1"/>
  <c r="J360" s="1"/>
  <c r="J359" s="1"/>
  <c r="K366"/>
  <c r="K361" s="1"/>
  <c r="K360" s="1"/>
  <c r="K359" s="1"/>
  <c r="K321"/>
  <c r="K320" s="1"/>
  <c r="K311" s="1"/>
  <c r="K300" s="1"/>
  <c r="I321"/>
  <c r="I320" s="1"/>
  <c r="I311" s="1"/>
  <c r="I300" s="1"/>
  <c r="N312"/>
  <c r="J312"/>
  <c r="L312"/>
  <c r="L311"/>
  <c r="L300" s="1"/>
  <c r="H312"/>
  <c r="M312"/>
  <c r="I312"/>
  <c r="K312"/>
  <c r="K284"/>
  <c r="K283" s="1"/>
  <c r="K282" s="1"/>
  <c r="K281" s="1"/>
  <c r="I284"/>
  <c r="I283" s="1"/>
  <c r="I282" s="1"/>
  <c r="I281" s="1"/>
  <c r="J231"/>
  <c r="J230" s="1"/>
  <c r="H231"/>
  <c r="K231"/>
  <c r="K230" s="1"/>
  <c r="L231"/>
  <c r="L230" s="1"/>
  <c r="L179"/>
  <c r="L178" s="1"/>
  <c r="L177" s="1"/>
  <c r="K180"/>
  <c r="K179" s="1"/>
  <c r="K178" s="1"/>
  <c r="K177" s="1"/>
  <c r="L166"/>
  <c r="L165" s="1"/>
  <c r="I166"/>
  <c r="I165" s="1"/>
  <c r="K166"/>
  <c r="K165" s="1"/>
  <c r="K154"/>
  <c r="K153" s="1"/>
  <c r="K152" s="1"/>
  <c r="K151" s="1"/>
  <c r="I154"/>
  <c r="I153" s="1"/>
  <c r="I152" s="1"/>
  <c r="I151" s="1"/>
  <c r="L136"/>
  <c r="L134" s="1"/>
  <c r="L133" s="1"/>
  <c r="H136"/>
  <c r="H135" s="1"/>
  <c r="K136"/>
  <c r="K135" s="1"/>
  <c r="N134"/>
  <c r="N133" s="1"/>
  <c r="I135"/>
  <c r="K82"/>
  <c r="K71" s="1"/>
  <c r="K70" s="1"/>
  <c r="K61" s="1"/>
  <c r="J82"/>
  <c r="I82"/>
  <c r="L82"/>
  <c r="J49"/>
  <c r="J48" s="1"/>
  <c r="J41" s="1"/>
  <c r="K32"/>
  <c r="K31" s="1"/>
  <c r="K30" s="1"/>
  <c r="K29" s="1"/>
  <c r="I32"/>
  <c r="I31" s="1"/>
  <c r="I30" s="1"/>
  <c r="I29" s="1"/>
  <c r="I18"/>
  <c r="I11" s="1"/>
  <c r="I10" s="1"/>
  <c r="I9" s="1"/>
  <c r="K18"/>
  <c r="K11" s="1"/>
  <c r="K10" s="1"/>
  <c r="K9" s="1"/>
  <c r="L11"/>
  <c r="L10" s="1"/>
  <c r="L9" s="1"/>
  <c r="N1305" l="1"/>
  <c r="M1226"/>
  <c r="N1526"/>
  <c r="K957"/>
  <c r="N1465"/>
  <c r="N1460" s="1"/>
  <c r="N1459" s="1"/>
  <c r="AX885"/>
  <c r="AX663"/>
  <c r="AX677"/>
  <c r="BB678"/>
  <c r="AW888"/>
  <c r="BA889"/>
  <c r="AX589"/>
  <c r="AW197"/>
  <c r="BA198"/>
  <c r="AW1107"/>
  <c r="BA1108"/>
  <c r="AW885"/>
  <c r="BA886"/>
  <c r="AX1107"/>
  <c r="BB1108"/>
  <c r="AW713"/>
  <c r="BA714"/>
  <c r="AW589"/>
  <c r="BA590"/>
  <c r="AX681"/>
  <c r="BB682"/>
  <c r="AX713"/>
  <c r="BB714"/>
  <c r="AX577"/>
  <c r="AX888"/>
  <c r="BB889"/>
  <c r="AX668"/>
  <c r="AX581"/>
  <c r="AW157"/>
  <c r="BA157" s="1"/>
  <c r="BA158"/>
  <c r="I131"/>
  <c r="AX144"/>
  <c r="AX148"/>
  <c r="AX145"/>
  <c r="AX146"/>
  <c r="AX147"/>
  <c r="N1548"/>
  <c r="Q1300"/>
  <c r="Q1299" s="1"/>
  <c r="M1633"/>
  <c r="M1631" s="1"/>
  <c r="N1495"/>
  <c r="N1494" s="1"/>
  <c r="N1260"/>
  <c r="N1245" s="1"/>
  <c r="N859"/>
  <c r="N854" s="1"/>
  <c r="N853" s="1"/>
  <c r="Q71"/>
  <c r="Q70" s="1"/>
  <c r="Q61" s="1"/>
  <c r="N1143"/>
  <c r="T1367"/>
  <c r="T1366" s="1"/>
  <c r="T1365" s="1"/>
  <c r="S993"/>
  <c r="S992" s="1"/>
  <c r="S991" s="1"/>
  <c r="M154"/>
  <c r="M153" s="1"/>
  <c r="M152" s="1"/>
  <c r="M151" s="1"/>
  <c r="N738"/>
  <c r="N737" s="1"/>
  <c r="M961"/>
  <c r="M960" s="1"/>
  <c r="M959" s="1"/>
  <c r="N446"/>
  <c r="T446"/>
  <c r="T1066"/>
  <c r="T854"/>
  <c r="T853" s="1"/>
  <c r="N1609"/>
  <c r="N1608" s="1"/>
  <c r="S1066"/>
  <c r="N939"/>
  <c r="N938" s="1"/>
  <c r="M1221"/>
  <c r="N832"/>
  <c r="N18"/>
  <c r="N11" s="1"/>
  <c r="N10" s="1"/>
  <c r="N9" s="1"/>
  <c r="AR675"/>
  <c r="S831"/>
  <c r="S830" s="1"/>
  <c r="AK1568"/>
  <c r="AK1567" s="1"/>
  <c r="AK1562" s="1"/>
  <c r="AQ1569"/>
  <c r="AR1023"/>
  <c r="AR1022" s="1"/>
  <c r="AX1024"/>
  <c r="AR206"/>
  <c r="AR205" s="1"/>
  <c r="AR204" s="1"/>
  <c r="AR203" s="1"/>
  <c r="AR202" s="1"/>
  <c r="AX207"/>
  <c r="AX206" s="1"/>
  <c r="AX205" s="1"/>
  <c r="AX204" s="1"/>
  <c r="AX203" s="1"/>
  <c r="AX202" s="1"/>
  <c r="AX642"/>
  <c r="AR641"/>
  <c r="AR640" s="1"/>
  <c r="AR633" s="1"/>
  <c r="AR632" s="1"/>
  <c r="AR616"/>
  <c r="AR615" s="1"/>
  <c r="AR614" s="1"/>
  <c r="AX617"/>
  <c r="AR596"/>
  <c r="AR595" s="1"/>
  <c r="AX597"/>
  <c r="AR570"/>
  <c r="AR569" s="1"/>
  <c r="AX571"/>
  <c r="AQ1020"/>
  <c r="AQ1019" s="1"/>
  <c r="AW1021"/>
  <c r="AX1021"/>
  <c r="AR1020"/>
  <c r="AR1019" s="1"/>
  <c r="AK78"/>
  <c r="AQ79"/>
  <c r="AQ951"/>
  <c r="AQ950" s="1"/>
  <c r="AW952"/>
  <c r="AX952"/>
  <c r="AR951"/>
  <c r="AR950" s="1"/>
  <c r="AR620"/>
  <c r="AR619" s="1"/>
  <c r="AX621"/>
  <c r="AR600"/>
  <c r="AR599" s="1"/>
  <c r="AX601"/>
  <c r="AQ1023"/>
  <c r="AQ1022" s="1"/>
  <c r="AW1024"/>
  <c r="AQ206"/>
  <c r="AQ205" s="1"/>
  <c r="AQ204" s="1"/>
  <c r="AQ203" s="1"/>
  <c r="AQ202" s="1"/>
  <c r="AW207"/>
  <c r="AL675"/>
  <c r="AL1568"/>
  <c r="AL1567" s="1"/>
  <c r="AL1562" s="1"/>
  <c r="AR1569"/>
  <c r="AX167"/>
  <c r="AX168"/>
  <c r="AW148"/>
  <c r="AW147"/>
  <c r="AW145"/>
  <c r="AW144"/>
  <c r="AW146"/>
  <c r="AF1097"/>
  <c r="AF1096" s="1"/>
  <c r="AF1095" s="1"/>
  <c r="AF1094" s="1"/>
  <c r="AF1093" s="1"/>
  <c r="AL1098"/>
  <c r="AE681"/>
  <c r="AE680" s="1"/>
  <c r="AK682"/>
  <c r="AE723"/>
  <c r="AE722" s="1"/>
  <c r="AK724"/>
  <c r="AE128"/>
  <c r="AE127" s="1"/>
  <c r="AE126" s="1"/>
  <c r="AE125" s="1"/>
  <c r="AK129"/>
  <c r="AF723"/>
  <c r="AF722" s="1"/>
  <c r="AL724"/>
  <c r="AE1097"/>
  <c r="AE1096" s="1"/>
  <c r="AE1095" s="1"/>
  <c r="AE1094" s="1"/>
  <c r="AE1093" s="1"/>
  <c r="AK1098"/>
  <c r="AF107"/>
  <c r="AF106" s="1"/>
  <c r="AL108"/>
  <c r="AF78"/>
  <c r="AL79"/>
  <c r="AE677"/>
  <c r="AE676" s="1"/>
  <c r="AK678"/>
  <c r="AF128"/>
  <c r="AF127" s="1"/>
  <c r="AF126" s="1"/>
  <c r="AF125" s="1"/>
  <c r="AL129"/>
  <c r="AE1325"/>
  <c r="AE1324" s="1"/>
  <c r="AK1326"/>
  <c r="AE107"/>
  <c r="AE106" s="1"/>
  <c r="AK108"/>
  <c r="T18"/>
  <c r="T11" s="1"/>
  <c r="T10" s="1"/>
  <c r="T9" s="1"/>
  <c r="M1314"/>
  <c r="J1502"/>
  <c r="J279"/>
  <c r="K1187"/>
  <c r="R1300"/>
  <c r="R1299" s="1"/>
  <c r="T1521"/>
  <c r="T1495"/>
  <c r="T1494" s="1"/>
  <c r="T1465"/>
  <c r="T776"/>
  <c r="T775" s="1"/>
  <c r="T32"/>
  <c r="T31" s="1"/>
  <c r="T30" s="1"/>
  <c r="T29" s="1"/>
  <c r="M179"/>
  <c r="M178" s="1"/>
  <c r="M177" s="1"/>
  <c r="N1541"/>
  <c r="M1465"/>
  <c r="S1465"/>
  <c r="Q175"/>
  <c r="M459"/>
  <c r="L1502"/>
  <c r="T747"/>
  <c r="T738" s="1"/>
  <c r="T737" s="1"/>
  <c r="T708"/>
  <c r="T695" s="1"/>
  <c r="T694" s="1"/>
  <c r="S1226"/>
  <c r="S1221" s="1"/>
  <c r="T831"/>
  <c r="T830" s="1"/>
  <c r="T516"/>
  <c r="T231"/>
  <c r="T230" s="1"/>
  <c r="S747"/>
  <c r="T180"/>
  <c r="N584"/>
  <c r="J131"/>
  <c r="S82"/>
  <c r="N311"/>
  <c r="N300" s="1"/>
  <c r="N1003"/>
  <c r="N32"/>
  <c r="N31" s="1"/>
  <c r="N30" s="1"/>
  <c r="N29" s="1"/>
  <c r="N459"/>
  <c r="K1051"/>
  <c r="L399"/>
  <c r="L393" s="1"/>
  <c r="L387" s="1"/>
  <c r="L349" s="1"/>
  <c r="T1003"/>
  <c r="T1541"/>
  <c r="T903"/>
  <c r="T902" s="1"/>
  <c r="J71"/>
  <c r="J70" s="1"/>
  <c r="J61" s="1"/>
  <c r="J135"/>
  <c r="I1502"/>
  <c r="S1085"/>
  <c r="S1084" s="1"/>
  <c r="S1082" s="1"/>
  <c r="S154"/>
  <c r="S153" s="1"/>
  <c r="S152" s="1"/>
  <c r="S151" s="1"/>
  <c r="S675"/>
  <c r="M939"/>
  <c r="M938" s="1"/>
  <c r="S1087"/>
  <c r="J1187"/>
  <c r="P175"/>
  <c r="T135"/>
  <c r="R957"/>
  <c r="S1633"/>
  <c r="S1631" s="1"/>
  <c r="T1548"/>
  <c r="T1534"/>
  <c r="T1260"/>
  <c r="T1245" s="1"/>
  <c r="T1143"/>
  <c r="T993"/>
  <c r="T992" s="1"/>
  <c r="T991" s="1"/>
  <c r="T808"/>
  <c r="T807" s="1"/>
  <c r="T798" s="1"/>
  <c r="T797" s="1"/>
  <c r="T485"/>
  <c r="T484" s="1"/>
  <c r="T479" s="1"/>
  <c r="T478" s="1"/>
  <c r="T400"/>
  <c r="T399" s="1"/>
  <c r="T321"/>
  <c r="T320" s="1"/>
  <c r="T311" s="1"/>
  <c r="T300" s="1"/>
  <c r="S179"/>
  <c r="S178" s="1"/>
  <c r="S177" s="1"/>
  <c r="T1614"/>
  <c r="T1609" s="1"/>
  <c r="T1608" s="1"/>
  <c r="T1585" s="1"/>
  <c r="S1548"/>
  <c r="S1314"/>
  <c r="T1165"/>
  <c r="T1052"/>
  <c r="T1051" s="1"/>
  <c r="T366"/>
  <c r="T361" s="1"/>
  <c r="T360" s="1"/>
  <c r="T359" s="1"/>
  <c r="T284"/>
  <c r="T283" s="1"/>
  <c r="T282" s="1"/>
  <c r="T281" s="1"/>
  <c r="T82"/>
  <c r="T73"/>
  <c r="T72" s="1"/>
  <c r="R393"/>
  <c r="R387" s="1"/>
  <c r="N1111"/>
  <c r="N1110" s="1"/>
  <c r="N82"/>
  <c r="Y675"/>
  <c r="N73"/>
  <c r="N72" s="1"/>
  <c r="T1305"/>
  <c r="T1314"/>
  <c r="N961"/>
  <c r="N960" s="1"/>
  <c r="N959" s="1"/>
  <c r="N957" s="1"/>
  <c r="AF675"/>
  <c r="Y119"/>
  <c r="Y118" s="1"/>
  <c r="Y117" s="1"/>
  <c r="Y116" s="1"/>
  <c r="Y115" s="1"/>
  <c r="Y114" s="1"/>
  <c r="AE120"/>
  <c r="Y93"/>
  <c r="Y92" s="1"/>
  <c r="AE94"/>
  <c r="Y80"/>
  <c r="AE81"/>
  <c r="Z51"/>
  <c r="AF52"/>
  <c r="Z25"/>
  <c r="AF27"/>
  <c r="Z647"/>
  <c r="Z646" s="1"/>
  <c r="Z645" s="1"/>
  <c r="Z644" s="1"/>
  <c r="AF648"/>
  <c r="Y1628"/>
  <c r="Y1627" s="1"/>
  <c r="AE1629"/>
  <c r="Y1616"/>
  <c r="Y1615" s="1"/>
  <c r="AE1617"/>
  <c r="Z1575"/>
  <c r="Z1574" s="1"/>
  <c r="Z1573" s="1"/>
  <c r="Z1572" s="1"/>
  <c r="Z1571" s="1"/>
  <c r="AF1576"/>
  <c r="Z1546"/>
  <c r="AF1547"/>
  <c r="Z1537"/>
  <c r="AF1538"/>
  <c r="Z1527"/>
  <c r="AF1528"/>
  <c r="Z1515"/>
  <c r="AF1516"/>
  <c r="Z1500"/>
  <c r="AF1501"/>
  <c r="Z1479"/>
  <c r="Z1478" s="1"/>
  <c r="AF1480"/>
  <c r="Y1454"/>
  <c r="Y1453" s="1"/>
  <c r="Y1452" s="1"/>
  <c r="Y1451" s="1"/>
  <c r="Y1450" s="1"/>
  <c r="AE1455"/>
  <c r="Y1438"/>
  <c r="Y1437" s="1"/>
  <c r="AE1439"/>
  <c r="Y1426"/>
  <c r="Y1425" s="1"/>
  <c r="AE1427"/>
  <c r="Y1414"/>
  <c r="Y1413" s="1"/>
  <c r="AE1415"/>
  <c r="Y1402"/>
  <c r="Y1401" s="1"/>
  <c r="AE1403"/>
  <c r="Y1390"/>
  <c r="Y1389" s="1"/>
  <c r="AE1391"/>
  <c r="Y1378"/>
  <c r="Y1377" s="1"/>
  <c r="AE1379"/>
  <c r="Z1360"/>
  <c r="AF1361"/>
  <c r="Z1316"/>
  <c r="Z1315" s="1"/>
  <c r="AF1317"/>
  <c r="Z1272"/>
  <c r="Z1271" s="1"/>
  <c r="Z1270" s="1"/>
  <c r="Z1269" s="1"/>
  <c r="AF1273"/>
  <c r="Y1242"/>
  <c r="Y1241" s="1"/>
  <c r="Y1240" s="1"/>
  <c r="Y1239" s="1"/>
  <c r="AE1243"/>
  <c r="Y1208"/>
  <c r="AE1209"/>
  <c r="Y1184"/>
  <c r="Y1183" s="1"/>
  <c r="Y1182" s="1"/>
  <c r="Y1181" s="1"/>
  <c r="AE1185"/>
  <c r="Z1157"/>
  <c r="Z1156" s="1"/>
  <c r="Z1155" s="1"/>
  <c r="Z1154" s="1"/>
  <c r="AF1158"/>
  <c r="Y1127"/>
  <c r="Y1126" s="1"/>
  <c r="AE1128"/>
  <c r="Y1062"/>
  <c r="Y1061" s="1"/>
  <c r="AE1063"/>
  <c r="Z1013"/>
  <c r="Z1010" s="1"/>
  <c r="Z1009" s="1"/>
  <c r="AF1014"/>
  <c r="Z981"/>
  <c r="Z980" s="1"/>
  <c r="AF982"/>
  <c r="Z969"/>
  <c r="Z968" s="1"/>
  <c r="AF970"/>
  <c r="Z942"/>
  <c r="Z941" s="1"/>
  <c r="Z940" s="1"/>
  <c r="AF943"/>
  <c r="Z864"/>
  <c r="Z863" s="1"/>
  <c r="AF865"/>
  <c r="Z834"/>
  <c r="Z833" s="1"/>
  <c r="AF835"/>
  <c r="Z805"/>
  <c r="Z804" s="1"/>
  <c r="Z803" s="1"/>
  <c r="AF806"/>
  <c r="Y706"/>
  <c r="Y705" s="1"/>
  <c r="Y704" s="1"/>
  <c r="AE707"/>
  <c r="Z586"/>
  <c r="Z585" s="1"/>
  <c r="AF587"/>
  <c r="Z524"/>
  <c r="Z523" s="1"/>
  <c r="Z522" s="1"/>
  <c r="AF525"/>
  <c r="Z473"/>
  <c r="AF474"/>
  <c r="Z442"/>
  <c r="Z441" s="1"/>
  <c r="Z440" s="1"/>
  <c r="Z439" s="1"/>
  <c r="Z438" s="1"/>
  <c r="Z437" s="1"/>
  <c r="AF443"/>
  <c r="Z410"/>
  <c r="AF411"/>
  <c r="Y384"/>
  <c r="Y383" s="1"/>
  <c r="Y382" s="1"/>
  <c r="AE385"/>
  <c r="Z368"/>
  <c r="Z367" s="1"/>
  <c r="AF369"/>
  <c r="Z322"/>
  <c r="AF323"/>
  <c r="Y297"/>
  <c r="Y296" s="1"/>
  <c r="Y295" s="1"/>
  <c r="Y294" s="1"/>
  <c r="Y293" s="1"/>
  <c r="AE298"/>
  <c r="Y220"/>
  <c r="Y219" s="1"/>
  <c r="Y218" s="1"/>
  <c r="Y217" s="1"/>
  <c r="Y216" s="1"/>
  <c r="AE221"/>
  <c r="Y181"/>
  <c r="AE182"/>
  <c r="Z137"/>
  <c r="AF138"/>
  <c r="Y96"/>
  <c r="Y95" s="1"/>
  <c r="AE97"/>
  <c r="Y84"/>
  <c r="Y83" s="1"/>
  <c r="AE85"/>
  <c r="Y58"/>
  <c r="Y57" s="1"/>
  <c r="AE59"/>
  <c r="Y35"/>
  <c r="AE36"/>
  <c r="Z104"/>
  <c r="Z103" s="1"/>
  <c r="AF105"/>
  <c r="Z90"/>
  <c r="Z89" s="1"/>
  <c r="AF91"/>
  <c r="Z76"/>
  <c r="AF77"/>
  <c r="Z46"/>
  <c r="Z45" s="1"/>
  <c r="Z44" s="1"/>
  <c r="Z43" s="1"/>
  <c r="Z42" s="1"/>
  <c r="AF47"/>
  <c r="Z23"/>
  <c r="AF24"/>
  <c r="K175"/>
  <c r="M1541"/>
  <c r="N1367"/>
  <c r="N1366" s="1"/>
  <c r="N1365" s="1"/>
  <c r="T961"/>
  <c r="T960" s="1"/>
  <c r="T959" s="1"/>
  <c r="T957" s="1"/>
  <c r="T1510"/>
  <c r="S961"/>
  <c r="S960" s="1"/>
  <c r="S959" s="1"/>
  <c r="T565"/>
  <c r="T50"/>
  <c r="T49" s="1"/>
  <c r="T48" s="1"/>
  <c r="T41" s="1"/>
  <c r="T1633"/>
  <c r="T1631" s="1"/>
  <c r="T1503"/>
  <c r="T1111"/>
  <c r="T1110" s="1"/>
  <c r="M82"/>
  <c r="M1367"/>
  <c r="M1366" s="1"/>
  <c r="M1365" s="1"/>
  <c r="N1314"/>
  <c r="N366"/>
  <c r="N361" s="1"/>
  <c r="N360" s="1"/>
  <c r="N359" s="1"/>
  <c r="N154"/>
  <c r="N153" s="1"/>
  <c r="N152" s="1"/>
  <c r="N151" s="1"/>
  <c r="Z155"/>
  <c r="AF156"/>
  <c r="Z1307"/>
  <c r="Z1306" s="1"/>
  <c r="AF1308"/>
  <c r="Y1330"/>
  <c r="Y1329" s="1"/>
  <c r="Y1328" s="1"/>
  <c r="Y1327" s="1"/>
  <c r="AE1331"/>
  <c r="Z1325"/>
  <c r="Z1324" s="1"/>
  <c r="AF1326"/>
  <c r="Y720"/>
  <c r="Y719" s="1"/>
  <c r="AE721"/>
  <c r="Z815"/>
  <c r="AF816"/>
  <c r="Z717"/>
  <c r="Z716" s="1"/>
  <c r="AF718"/>
  <c r="Y1637"/>
  <c r="Y1636" s="1"/>
  <c r="Y1635" s="1"/>
  <c r="Y1634" s="1"/>
  <c r="AE1638"/>
  <c r="Z1591"/>
  <c r="AF1592"/>
  <c r="Z1549"/>
  <c r="AF1550"/>
  <c r="Z1539"/>
  <c r="AF1540"/>
  <c r="Z1529"/>
  <c r="Z1526" s="1"/>
  <c r="AF1530"/>
  <c r="Z1519"/>
  <c r="Z1518" s="1"/>
  <c r="AF1520"/>
  <c r="Y1506"/>
  <c r="AE1507"/>
  <c r="Y1491"/>
  <c r="Y1490" s="1"/>
  <c r="Y1489" s="1"/>
  <c r="Y1488" s="1"/>
  <c r="AE1492"/>
  <c r="Z1463"/>
  <c r="Z1462" s="1"/>
  <c r="Z1461" s="1"/>
  <c r="AF1464"/>
  <c r="Y1441"/>
  <c r="Y1440" s="1"/>
  <c r="AE1442"/>
  <c r="Y1429"/>
  <c r="Y1428" s="1"/>
  <c r="AE1430"/>
  <c r="Y1411"/>
  <c r="Y1410" s="1"/>
  <c r="AE1412"/>
  <c r="Y1405"/>
  <c r="Y1404" s="1"/>
  <c r="AE1406"/>
  <c r="Y1393"/>
  <c r="Y1392" s="1"/>
  <c r="AE1394"/>
  <c r="Y1381"/>
  <c r="Y1380" s="1"/>
  <c r="AE1382"/>
  <c r="Z1319"/>
  <c r="Z1318" s="1"/>
  <c r="AF1320"/>
  <c r="Z1303"/>
  <c r="Z1302" s="1"/>
  <c r="Z1301" s="1"/>
  <c r="AF1304"/>
  <c r="Z1267"/>
  <c r="Z1266" s="1"/>
  <c r="Z1265" s="1"/>
  <c r="AF1268"/>
  <c r="Y1232"/>
  <c r="Y1231" s="1"/>
  <c r="AE1233"/>
  <c r="Z1201"/>
  <c r="Z1200" s="1"/>
  <c r="Z1199" s="1"/>
  <c r="Z1198" s="1"/>
  <c r="AF1202"/>
  <c r="Y1179"/>
  <c r="Y1178" s="1"/>
  <c r="Y1177" s="1"/>
  <c r="Y1176" s="1"/>
  <c r="AE1180"/>
  <c r="Z1152"/>
  <c r="Z1151" s="1"/>
  <c r="Z1150" s="1"/>
  <c r="Z1149" s="1"/>
  <c r="AF1153"/>
  <c r="Y1124"/>
  <c r="Y1123" s="1"/>
  <c r="AE1125"/>
  <c r="Z1088"/>
  <c r="Z1085" s="1"/>
  <c r="Z1084" s="1"/>
  <c r="Z1082" s="1"/>
  <c r="AF1089"/>
  <c r="Y1059"/>
  <c r="Y1058" s="1"/>
  <c r="AE1060"/>
  <c r="Z998"/>
  <c r="Z997" s="1"/>
  <c r="AF999"/>
  <c r="Z978"/>
  <c r="Z977" s="1"/>
  <c r="AF979"/>
  <c r="Z966"/>
  <c r="Z965" s="1"/>
  <c r="AF967"/>
  <c r="Z925"/>
  <c r="Z924" s="1"/>
  <c r="Z923" s="1"/>
  <c r="Z922" s="1"/>
  <c r="Z921" s="1"/>
  <c r="AF926"/>
  <c r="Z861"/>
  <c r="Z860" s="1"/>
  <c r="Z859" s="1"/>
  <c r="AF862"/>
  <c r="Z809"/>
  <c r="AF810"/>
  <c r="Z745"/>
  <c r="Z744" s="1"/>
  <c r="Z743" s="1"/>
  <c r="AF746"/>
  <c r="Z698"/>
  <c r="Z697" s="1"/>
  <c r="Z696" s="1"/>
  <c r="AF699"/>
  <c r="Y641"/>
  <c r="Y640" s="1"/>
  <c r="Y633" s="1"/>
  <c r="Y632" s="1"/>
  <c r="AE642"/>
  <c r="Y616"/>
  <c r="Y615" s="1"/>
  <c r="Y614" s="1"/>
  <c r="AE617"/>
  <c r="Z593"/>
  <c r="Z592" s="1"/>
  <c r="Z584" s="1"/>
  <c r="AF594"/>
  <c r="Z552"/>
  <c r="Z551" s="1"/>
  <c r="Z550" s="1"/>
  <c r="Z545" s="1"/>
  <c r="Z544" s="1"/>
  <c r="AF553"/>
  <c r="Z468"/>
  <c r="Z467" s="1"/>
  <c r="Z466" s="1"/>
  <c r="Z465" s="1"/>
  <c r="AF469"/>
  <c r="Z433"/>
  <c r="AF435"/>
  <c r="Z405"/>
  <c r="Z404" s="1"/>
  <c r="AF406"/>
  <c r="Y391"/>
  <c r="Y390" s="1"/>
  <c r="Y389" s="1"/>
  <c r="Y388" s="1"/>
  <c r="AE392"/>
  <c r="Y371"/>
  <c r="Y370" s="1"/>
  <c r="AE372"/>
  <c r="Z324"/>
  <c r="AF325"/>
  <c r="Y304"/>
  <c r="Y303" s="1"/>
  <c r="Y302" s="1"/>
  <c r="Y301" s="1"/>
  <c r="AE305"/>
  <c r="Z234"/>
  <c r="Z233" s="1"/>
  <c r="Z232" s="1"/>
  <c r="AF235"/>
  <c r="Y183"/>
  <c r="Y180" s="1"/>
  <c r="AE184"/>
  <c r="Z157"/>
  <c r="AF158"/>
  <c r="Y647"/>
  <c r="Y646" s="1"/>
  <c r="Y645" s="1"/>
  <c r="Y644" s="1"/>
  <c r="AE648"/>
  <c r="Z1637"/>
  <c r="Z1636" s="1"/>
  <c r="Z1635" s="1"/>
  <c r="Z1634" s="1"/>
  <c r="AF1638"/>
  <c r="Z1619"/>
  <c r="Z1618" s="1"/>
  <c r="AF1620"/>
  <c r="Z1593"/>
  <c r="AF1594"/>
  <c r="Y1551"/>
  <c r="AE1552"/>
  <c r="Y1537"/>
  <c r="AE1538"/>
  <c r="Y1527"/>
  <c r="AE1528"/>
  <c r="Z1513"/>
  <c r="AF1514"/>
  <c r="Y1500"/>
  <c r="AE1501"/>
  <c r="Y1479"/>
  <c r="Y1478" s="1"/>
  <c r="AE1480"/>
  <c r="Z1447"/>
  <c r="Z1446" s="1"/>
  <c r="AF1448"/>
  <c r="Z1435"/>
  <c r="Z1434" s="1"/>
  <c r="AF1436"/>
  <c r="Z1423"/>
  <c r="Z1422" s="1"/>
  <c r="AF1424"/>
  <c r="Z1417"/>
  <c r="Z1416" s="1"/>
  <c r="AF1418"/>
  <c r="Z1399"/>
  <c r="Z1398" s="1"/>
  <c r="AF1400"/>
  <c r="Z1387"/>
  <c r="Z1386" s="1"/>
  <c r="AF1388"/>
  <c r="Z1375"/>
  <c r="Z1374" s="1"/>
  <c r="AF1376"/>
  <c r="Z1341"/>
  <c r="Z1340" s="1"/>
  <c r="Z1339" s="1"/>
  <c r="Z1338" s="1"/>
  <c r="Z1337" s="1"/>
  <c r="AF1342"/>
  <c r="Y1316"/>
  <c r="Y1315" s="1"/>
  <c r="AE1317"/>
  <c r="Y1272"/>
  <c r="Y1271" s="1"/>
  <c r="Y1270" s="1"/>
  <c r="Y1269" s="1"/>
  <c r="AE1273"/>
  <c r="Z1232"/>
  <c r="Z1231" s="1"/>
  <c r="AF1233"/>
  <c r="Z1206"/>
  <c r="AF1207"/>
  <c r="Z1179"/>
  <c r="Z1178" s="1"/>
  <c r="Z1177" s="1"/>
  <c r="Z1176" s="1"/>
  <c r="AF1180"/>
  <c r="Y1157"/>
  <c r="Y1156" s="1"/>
  <c r="Y1155" s="1"/>
  <c r="Y1154" s="1"/>
  <c r="AE1158"/>
  <c r="Z1124"/>
  <c r="Z1123" s="1"/>
  <c r="AF1125"/>
  <c r="Z1059"/>
  <c r="Z1058" s="1"/>
  <c r="AF1060"/>
  <c r="Z1007"/>
  <c r="Z1006" s="1"/>
  <c r="Z1005" s="1"/>
  <c r="AF1008"/>
  <c r="Y981"/>
  <c r="Y980" s="1"/>
  <c r="AE982"/>
  <c r="Y969"/>
  <c r="Y968" s="1"/>
  <c r="AE970"/>
  <c r="Y942"/>
  <c r="Y941" s="1"/>
  <c r="Y940" s="1"/>
  <c r="AE943"/>
  <c r="Y864"/>
  <c r="Y863" s="1"/>
  <c r="AE865"/>
  <c r="Y834"/>
  <c r="Y833" s="1"/>
  <c r="AE835"/>
  <c r="Z801"/>
  <c r="Z800" s="1"/>
  <c r="Z799" s="1"/>
  <c r="AF802"/>
  <c r="Z673"/>
  <c r="Z672" s="1"/>
  <c r="Z671" s="1"/>
  <c r="AF674"/>
  <c r="Z567"/>
  <c r="Z566" s="1"/>
  <c r="AF568"/>
  <c r="Z520"/>
  <c r="Z519" s="1"/>
  <c r="Z518" s="1"/>
  <c r="AF521"/>
  <c r="Y473"/>
  <c r="AE474"/>
  <c r="Y442"/>
  <c r="Y441" s="1"/>
  <c r="Y440" s="1"/>
  <c r="Y439" s="1"/>
  <c r="Y438" s="1"/>
  <c r="Y437" s="1"/>
  <c r="AE443"/>
  <c r="Z408"/>
  <c r="Z407" s="1"/>
  <c r="AF409"/>
  <c r="Z377"/>
  <c r="Z376" s="1"/>
  <c r="AF378"/>
  <c r="Z364"/>
  <c r="Z363" s="1"/>
  <c r="Z362" s="1"/>
  <c r="AF365"/>
  <c r="Z318"/>
  <c r="Z317" s="1"/>
  <c r="Z316" s="1"/>
  <c r="AF319"/>
  <c r="Z289"/>
  <c r="AF291"/>
  <c r="Z213"/>
  <c r="Z212" s="1"/>
  <c r="Z211" s="1"/>
  <c r="Z210" s="1"/>
  <c r="Z209" s="1"/>
  <c r="AF214"/>
  <c r="Z172"/>
  <c r="Z171" s="1"/>
  <c r="Z170" s="1"/>
  <c r="Z166" s="1"/>
  <c r="Z165" s="1"/>
  <c r="AF173"/>
  <c r="Z119"/>
  <c r="Z118" s="1"/>
  <c r="Z117" s="1"/>
  <c r="Z116" s="1"/>
  <c r="Z115" s="1"/>
  <c r="Z114" s="1"/>
  <c r="AF120"/>
  <c r="Z93"/>
  <c r="Z92" s="1"/>
  <c r="AF94"/>
  <c r="Z80"/>
  <c r="AF81"/>
  <c r="Z33"/>
  <c r="AF34"/>
  <c r="Y717"/>
  <c r="Y716" s="1"/>
  <c r="AE718"/>
  <c r="Z1642"/>
  <c r="Z1641" s="1"/>
  <c r="Z1640" s="1"/>
  <c r="Z1639" s="1"/>
  <c r="AF1643"/>
  <c r="Z1622"/>
  <c r="Z1621" s="1"/>
  <c r="AF1623"/>
  <c r="Z1595"/>
  <c r="AF1596"/>
  <c r="Y1556"/>
  <c r="Y1555" s="1"/>
  <c r="Y1554" s="1"/>
  <c r="Y1553" s="1"/>
  <c r="AE1557"/>
  <c r="Y1544"/>
  <c r="AE1545"/>
  <c r="Y1529"/>
  <c r="AE1530"/>
  <c r="Y1519"/>
  <c r="Y1518" s="1"/>
  <c r="AE1520"/>
  <c r="Z1504"/>
  <c r="AF1505"/>
  <c r="Z1486"/>
  <c r="Z1485" s="1"/>
  <c r="Z1484" s="1"/>
  <c r="Z1483" s="1"/>
  <c r="AF1487"/>
  <c r="Z1454"/>
  <c r="Z1453" s="1"/>
  <c r="Z1452" s="1"/>
  <c r="Z1451" s="1"/>
  <c r="Z1450" s="1"/>
  <c r="AF1455"/>
  <c r="Z1438"/>
  <c r="Z1437" s="1"/>
  <c r="AF1439"/>
  <c r="Z1426"/>
  <c r="Z1425" s="1"/>
  <c r="AF1427"/>
  <c r="Z1414"/>
  <c r="Z1413" s="1"/>
  <c r="AF1415"/>
  <c r="Z1402"/>
  <c r="Z1401" s="1"/>
  <c r="AF1403"/>
  <c r="Z1390"/>
  <c r="Z1389" s="1"/>
  <c r="AF1391"/>
  <c r="Z1378"/>
  <c r="Z1377" s="1"/>
  <c r="AF1379"/>
  <c r="Z1362"/>
  <c r="AF1363"/>
  <c r="Y1312"/>
  <c r="Y1311" s="1"/>
  <c r="AE1313"/>
  <c r="Y1277"/>
  <c r="Y1276" s="1"/>
  <c r="Y1275" s="1"/>
  <c r="Y1274" s="1"/>
  <c r="AE1278"/>
  <c r="Z1242"/>
  <c r="Z1241" s="1"/>
  <c r="Z1240" s="1"/>
  <c r="Z1239" s="1"/>
  <c r="AF1243"/>
  <c r="Z1208"/>
  <c r="AF1209"/>
  <c r="Z1184"/>
  <c r="Z1183" s="1"/>
  <c r="Z1182" s="1"/>
  <c r="Z1181" s="1"/>
  <c r="AF1185"/>
  <c r="Y1162"/>
  <c r="Y1161" s="1"/>
  <c r="Y1160" s="1"/>
  <c r="Y1159" s="1"/>
  <c r="AE1163"/>
  <c r="Z1127"/>
  <c r="Z1126" s="1"/>
  <c r="AF1128"/>
  <c r="Z1114"/>
  <c r="Z1113" s="1"/>
  <c r="Z1112" s="1"/>
  <c r="AF1115"/>
  <c r="Z1062"/>
  <c r="Z1061" s="1"/>
  <c r="AF1063"/>
  <c r="Y1017"/>
  <c r="Y1016" s="1"/>
  <c r="Y1015" s="1"/>
  <c r="AE1018"/>
  <c r="Y988"/>
  <c r="Y987" s="1"/>
  <c r="Y986" s="1"/>
  <c r="Y985" s="1"/>
  <c r="Y984" s="1"/>
  <c r="AE989"/>
  <c r="Y972"/>
  <c r="Y971" s="1"/>
  <c r="AE973"/>
  <c r="Y945"/>
  <c r="Y944" s="1"/>
  <c r="AE946"/>
  <c r="Z869"/>
  <c r="Z868" s="1"/>
  <c r="Z867" s="1"/>
  <c r="Z866" s="1"/>
  <c r="AF870"/>
  <c r="Y837"/>
  <c r="Y836" s="1"/>
  <c r="AE838"/>
  <c r="Y783"/>
  <c r="Y782" s="1"/>
  <c r="Y781" s="1"/>
  <c r="AE784"/>
  <c r="Z706"/>
  <c r="Z705" s="1"/>
  <c r="Z704" s="1"/>
  <c r="AF707"/>
  <c r="Y593"/>
  <c r="Y592" s="1"/>
  <c r="AE594"/>
  <c r="Y528"/>
  <c r="Y527" s="1"/>
  <c r="Y526" s="1"/>
  <c r="AE529"/>
  <c r="Y475"/>
  <c r="AE476"/>
  <c r="Y450"/>
  <c r="Y449" s="1"/>
  <c r="Y448" s="1"/>
  <c r="Y447" s="1"/>
  <c r="Y446" s="1"/>
  <c r="AE451"/>
  <c r="Z425"/>
  <c r="Z424" s="1"/>
  <c r="Z423" s="1"/>
  <c r="AF426"/>
  <c r="Z384"/>
  <c r="Z383" s="1"/>
  <c r="Z382" s="1"/>
  <c r="AF385"/>
  <c r="Z342"/>
  <c r="Z341" s="1"/>
  <c r="Z340" s="1"/>
  <c r="Z339" s="1"/>
  <c r="Z338" s="1"/>
  <c r="AF343"/>
  <c r="Z309"/>
  <c r="Z308" s="1"/>
  <c r="Z307" s="1"/>
  <c r="Z306" s="1"/>
  <c r="AF310"/>
  <c r="Z287"/>
  <c r="AF288"/>
  <c r="Z186"/>
  <c r="Z185" s="1"/>
  <c r="AF187"/>
  <c r="I175"/>
  <c r="T675"/>
  <c r="T660" s="1"/>
  <c r="T659" s="1"/>
  <c r="Z675"/>
  <c r="Z139"/>
  <c r="AF140"/>
  <c r="Y101"/>
  <c r="Y100" s="1"/>
  <c r="AE102"/>
  <c r="Y87"/>
  <c r="Y86" s="1"/>
  <c r="AE88"/>
  <c r="Z67"/>
  <c r="Z66" s="1"/>
  <c r="Z65" s="1"/>
  <c r="Z64" s="1"/>
  <c r="Z63" s="1"/>
  <c r="AF68"/>
  <c r="Y37"/>
  <c r="AE39"/>
  <c r="Z19"/>
  <c r="AF20"/>
  <c r="Z752"/>
  <c r="Z751" s="1"/>
  <c r="AF753"/>
  <c r="Y1642"/>
  <c r="Y1641" s="1"/>
  <c r="Y1640" s="1"/>
  <c r="Y1639" s="1"/>
  <c r="AE1643"/>
  <c r="Y1622"/>
  <c r="Y1621" s="1"/>
  <c r="AE1623"/>
  <c r="Y1595"/>
  <c r="AE1596"/>
  <c r="Z1551"/>
  <c r="AF1552"/>
  <c r="Z1542"/>
  <c r="AF1543"/>
  <c r="Z1532"/>
  <c r="Z1531" s="1"/>
  <c r="AF1533"/>
  <c r="Z1522"/>
  <c r="AF1523"/>
  <c r="Y1508"/>
  <c r="AE1509"/>
  <c r="Z1496"/>
  <c r="AF1497"/>
  <c r="Z1467"/>
  <c r="Z1466" s="1"/>
  <c r="AF1468"/>
  <c r="Y1444"/>
  <c r="Y1443" s="1"/>
  <c r="AE1445"/>
  <c r="Y1432"/>
  <c r="Y1431" s="1"/>
  <c r="AE1433"/>
  <c r="Y1420"/>
  <c r="Y1419" s="1"/>
  <c r="AE1421"/>
  <c r="Y1408"/>
  <c r="Y1407" s="1"/>
  <c r="AE1409"/>
  <c r="Y1396"/>
  <c r="Y1395" s="1"/>
  <c r="AE1397"/>
  <c r="Y1384"/>
  <c r="Y1383" s="1"/>
  <c r="AE1385"/>
  <c r="Y1369"/>
  <c r="Y1368" s="1"/>
  <c r="AE1370"/>
  <c r="Z1322"/>
  <c r="Z1321" s="1"/>
  <c r="AF1323"/>
  <c r="Z1284"/>
  <c r="Z1283" s="1"/>
  <c r="Z1282" s="1"/>
  <c r="Z1281" s="1"/>
  <c r="Z1280" s="1"/>
  <c r="AF1285"/>
  <c r="Z1263"/>
  <c r="Z1262" s="1"/>
  <c r="Z1261" s="1"/>
  <c r="AF1264"/>
  <c r="Y1229"/>
  <c r="AE1230"/>
  <c r="Z1196"/>
  <c r="Z1195" s="1"/>
  <c r="Z1194" s="1"/>
  <c r="Z1193" s="1"/>
  <c r="AF1197"/>
  <c r="Y1174"/>
  <c r="Y1173" s="1"/>
  <c r="Y1172" s="1"/>
  <c r="Y1171" s="1"/>
  <c r="AE1175"/>
  <c r="Y1147"/>
  <c r="Y1146" s="1"/>
  <c r="Y1145" s="1"/>
  <c r="Y1144" s="1"/>
  <c r="AE1148"/>
  <c r="Y1121"/>
  <c r="Y1120" s="1"/>
  <c r="AE1122"/>
  <c r="Z1079"/>
  <c r="Z1078" s="1"/>
  <c r="Z1077" s="1"/>
  <c r="Z1076" s="1"/>
  <c r="Z1075" s="1"/>
  <c r="AF1080"/>
  <c r="Z1039"/>
  <c r="Z1038" s="1"/>
  <c r="Z1037" s="1"/>
  <c r="Z1036" s="1"/>
  <c r="AF1040"/>
  <c r="Z995"/>
  <c r="Z994" s="1"/>
  <c r="AF996"/>
  <c r="Z975"/>
  <c r="Z974" s="1"/>
  <c r="AF976"/>
  <c r="Z963"/>
  <c r="Z962" s="1"/>
  <c r="AF964"/>
  <c r="Z841"/>
  <c r="Z840" s="1"/>
  <c r="Z839" s="1"/>
  <c r="AF842"/>
  <c r="Z811"/>
  <c r="AF812"/>
  <c r="Z779"/>
  <c r="Z778" s="1"/>
  <c r="Z777" s="1"/>
  <c r="AF780"/>
  <c r="Y691"/>
  <c r="Y690" s="1"/>
  <c r="Y689" s="1"/>
  <c r="Y688" s="1"/>
  <c r="AE692"/>
  <c r="Z541"/>
  <c r="Z540" s="1"/>
  <c r="Z539" s="1"/>
  <c r="Z538" s="1"/>
  <c r="AF542"/>
  <c r="Z482"/>
  <c r="Z481" s="1"/>
  <c r="Z480" s="1"/>
  <c r="AF483"/>
  <c r="Z463"/>
  <c r="Z462" s="1"/>
  <c r="Z461" s="1"/>
  <c r="Z460" s="1"/>
  <c r="AF464"/>
  <c r="Z431"/>
  <c r="AF432"/>
  <c r="Y397"/>
  <c r="Y396" s="1"/>
  <c r="Y395" s="1"/>
  <c r="Y394" s="1"/>
  <c r="AE398"/>
  <c r="Y374"/>
  <c r="Y373" s="1"/>
  <c r="AE375"/>
  <c r="Z326"/>
  <c r="AF328"/>
  <c r="Y309"/>
  <c r="Y308" s="1"/>
  <c r="Y307" s="1"/>
  <c r="Y306" s="1"/>
  <c r="AE310"/>
  <c r="Z285"/>
  <c r="AF286"/>
  <c r="Y186"/>
  <c r="Y185" s="1"/>
  <c r="AE187"/>
  <c r="Z141"/>
  <c r="AF142"/>
  <c r="Y104"/>
  <c r="Y103" s="1"/>
  <c r="AE105"/>
  <c r="Y90"/>
  <c r="Y89" s="1"/>
  <c r="AE91"/>
  <c r="Y76"/>
  <c r="AE77"/>
  <c r="Y46"/>
  <c r="Y45" s="1"/>
  <c r="Y44" s="1"/>
  <c r="Y43" s="1"/>
  <c r="Y42" s="1"/>
  <c r="AE47"/>
  <c r="Z13"/>
  <c r="Z12" s="1"/>
  <c r="AF14"/>
  <c r="Y139"/>
  <c r="AE140"/>
  <c r="Z96"/>
  <c r="Z95" s="1"/>
  <c r="AF97"/>
  <c r="Z84"/>
  <c r="Z83" s="1"/>
  <c r="AF85"/>
  <c r="Z58"/>
  <c r="Z57" s="1"/>
  <c r="AF59"/>
  <c r="Z35"/>
  <c r="AF36"/>
  <c r="Z16"/>
  <c r="Z15" s="1"/>
  <c r="AF17"/>
  <c r="AE675"/>
  <c r="Y155"/>
  <c r="Y154" s="1"/>
  <c r="Y153" s="1"/>
  <c r="Y152" s="1"/>
  <c r="Y151" s="1"/>
  <c r="AE156"/>
  <c r="Y1307"/>
  <c r="Y1306" s="1"/>
  <c r="AE1308"/>
  <c r="Z1330"/>
  <c r="Z1329" s="1"/>
  <c r="Z1328" s="1"/>
  <c r="Z1327" s="1"/>
  <c r="AF1331"/>
  <c r="Z720"/>
  <c r="Z719" s="1"/>
  <c r="AF721"/>
  <c r="Y815"/>
  <c r="AE816"/>
  <c r="Z749"/>
  <c r="Z748" s="1"/>
  <c r="AF750"/>
  <c r="Z710"/>
  <c r="Z709" s="1"/>
  <c r="AF711"/>
  <c r="Y1619"/>
  <c r="Y1618" s="1"/>
  <c r="AE1620"/>
  <c r="Z1556"/>
  <c r="Z1555" s="1"/>
  <c r="Z1554" s="1"/>
  <c r="Z1553" s="1"/>
  <c r="AF1557"/>
  <c r="Z1544"/>
  <c r="AF1545"/>
  <c r="Z1535"/>
  <c r="AF1536"/>
  <c r="Z1524"/>
  <c r="AF1525"/>
  <c r="Z1511"/>
  <c r="AF1512"/>
  <c r="Z1498"/>
  <c r="AF1499"/>
  <c r="Z1470"/>
  <c r="Z1469" s="1"/>
  <c r="AF1471"/>
  <c r="Y1447"/>
  <c r="Y1446" s="1"/>
  <c r="AE1448"/>
  <c r="Y1435"/>
  <c r="Y1434" s="1"/>
  <c r="AE1436"/>
  <c r="Y1423"/>
  <c r="Y1422" s="1"/>
  <c r="AE1424"/>
  <c r="Y1417"/>
  <c r="Y1416" s="1"/>
  <c r="AE1418"/>
  <c r="Y1399"/>
  <c r="Y1398" s="1"/>
  <c r="AE1400"/>
  <c r="Y1387"/>
  <c r="Y1386" s="1"/>
  <c r="AE1388"/>
  <c r="Y1375"/>
  <c r="Y1374" s="1"/>
  <c r="AE1376"/>
  <c r="Z1312"/>
  <c r="Z1311" s="1"/>
  <c r="AF1313"/>
  <c r="Z1277"/>
  <c r="Z1276" s="1"/>
  <c r="Z1275" s="1"/>
  <c r="Z1274" s="1"/>
  <c r="AF1278"/>
  <c r="Y1254"/>
  <c r="Y1253" s="1"/>
  <c r="Y1252" s="1"/>
  <c r="Y1251" s="1"/>
  <c r="AE1255"/>
  <c r="Y1227"/>
  <c r="AE1228"/>
  <c r="Z1191"/>
  <c r="Z1190" s="1"/>
  <c r="Z1189" s="1"/>
  <c r="Z1188" s="1"/>
  <c r="AF1192"/>
  <c r="Z1162"/>
  <c r="Z1161" s="1"/>
  <c r="Z1160" s="1"/>
  <c r="Z1159" s="1"/>
  <c r="AF1163"/>
  <c r="Y1130"/>
  <c r="Y1129" s="1"/>
  <c r="AE1131"/>
  <c r="Y1118"/>
  <c r="Y1117" s="1"/>
  <c r="Y1116" s="1"/>
  <c r="AE1119"/>
  <c r="Y1067"/>
  <c r="Y1065" s="1"/>
  <c r="Y1064" s="1"/>
  <c r="AE1068"/>
  <c r="Z1017"/>
  <c r="Z1016" s="1"/>
  <c r="Z1015" s="1"/>
  <c r="Z1004" s="1"/>
  <c r="AF1018"/>
  <c r="Z988"/>
  <c r="Z987" s="1"/>
  <c r="Z986" s="1"/>
  <c r="Z985" s="1"/>
  <c r="Z984" s="1"/>
  <c r="AF989"/>
  <c r="Z972"/>
  <c r="Z971" s="1"/>
  <c r="AF973"/>
  <c r="Z945"/>
  <c r="Z944" s="1"/>
  <c r="AF946"/>
  <c r="Z894"/>
  <c r="Z893" s="1"/>
  <c r="Z882" s="1"/>
  <c r="Z881" s="1"/>
  <c r="AF895"/>
  <c r="Z837"/>
  <c r="Z836" s="1"/>
  <c r="AF838"/>
  <c r="Z783"/>
  <c r="Z782" s="1"/>
  <c r="Z781" s="1"/>
  <c r="AF784"/>
  <c r="Z654"/>
  <c r="Z653" s="1"/>
  <c r="Z652" s="1"/>
  <c r="Z651" s="1"/>
  <c r="Z650" s="1"/>
  <c r="AF655"/>
  <c r="Y620"/>
  <c r="Y619" s="1"/>
  <c r="AE621"/>
  <c r="Y600"/>
  <c r="Y599" s="1"/>
  <c r="AE601"/>
  <c r="Z574"/>
  <c r="Z573" s="1"/>
  <c r="Z565" s="1"/>
  <c r="AF575"/>
  <c r="Z528"/>
  <c r="Z527" s="1"/>
  <c r="Z526" s="1"/>
  <c r="AF529"/>
  <c r="Z475"/>
  <c r="Z472" s="1"/>
  <c r="Z471" s="1"/>
  <c r="Z470" s="1"/>
  <c r="AF476"/>
  <c r="Z450"/>
  <c r="Z449" s="1"/>
  <c r="Z448" s="1"/>
  <c r="Z447" s="1"/>
  <c r="Z445" s="1"/>
  <c r="AF451"/>
  <c r="Z429"/>
  <c r="AF430"/>
  <c r="Z402"/>
  <c r="Z401" s="1"/>
  <c r="AF403"/>
  <c r="Y377"/>
  <c r="Y376" s="1"/>
  <c r="AE378"/>
  <c r="Y364"/>
  <c r="Y363" s="1"/>
  <c r="Y362" s="1"/>
  <c r="AE365"/>
  <c r="Y318"/>
  <c r="Y317" s="1"/>
  <c r="Y316" s="1"/>
  <c r="AE319"/>
  <c r="Y289"/>
  <c r="AE291"/>
  <c r="Y213"/>
  <c r="Y212" s="1"/>
  <c r="Y211" s="1"/>
  <c r="Y210" s="1"/>
  <c r="Y209" s="1"/>
  <c r="AE214"/>
  <c r="Y172"/>
  <c r="Y171" s="1"/>
  <c r="Y170" s="1"/>
  <c r="AE173"/>
  <c r="Y752"/>
  <c r="Y751" s="1"/>
  <c r="AE753"/>
  <c r="Z948"/>
  <c r="Z947" s="1"/>
  <c r="AF949"/>
  <c r="Z1625"/>
  <c r="Z1624" s="1"/>
  <c r="AF1626"/>
  <c r="Z1612"/>
  <c r="Z1611" s="1"/>
  <c r="Z1610" s="1"/>
  <c r="AF1613"/>
  <c r="Y1575"/>
  <c r="Y1574" s="1"/>
  <c r="Y1573" s="1"/>
  <c r="Y1572" s="1"/>
  <c r="Y1571" s="1"/>
  <c r="AE1576"/>
  <c r="Y1546"/>
  <c r="AE1547"/>
  <c r="Y1532"/>
  <c r="Y1531" s="1"/>
  <c r="AE1533"/>
  <c r="Y1522"/>
  <c r="AE1523"/>
  <c r="Z1506"/>
  <c r="AF1507"/>
  <c r="Z1491"/>
  <c r="Z1490" s="1"/>
  <c r="Z1489" s="1"/>
  <c r="Z1488" s="1"/>
  <c r="AF1492"/>
  <c r="Y1467"/>
  <c r="Y1466" s="1"/>
  <c r="AE1468"/>
  <c r="Z1441"/>
  <c r="Z1440" s="1"/>
  <c r="AF1442"/>
  <c r="Z1429"/>
  <c r="Z1428" s="1"/>
  <c r="AF1430"/>
  <c r="Z1411"/>
  <c r="Z1410" s="1"/>
  <c r="AF1412"/>
  <c r="Z1405"/>
  <c r="Z1404" s="1"/>
  <c r="AF1406"/>
  <c r="Z1393"/>
  <c r="Z1392" s="1"/>
  <c r="AF1394"/>
  <c r="Z1381"/>
  <c r="Z1380" s="1"/>
  <c r="AF1382"/>
  <c r="Z1372"/>
  <c r="Z1371" s="1"/>
  <c r="AF1373"/>
  <c r="Y1322"/>
  <c r="Y1321" s="1"/>
  <c r="AE1323"/>
  <c r="Y1284"/>
  <c r="Y1283" s="1"/>
  <c r="Y1282" s="1"/>
  <c r="Y1281" s="1"/>
  <c r="Y1280" s="1"/>
  <c r="AE1285"/>
  <c r="Z1254"/>
  <c r="Z1253" s="1"/>
  <c r="Z1252" s="1"/>
  <c r="Z1251" s="1"/>
  <c r="AF1255"/>
  <c r="Z1227"/>
  <c r="AF1228"/>
  <c r="Y1196"/>
  <c r="Y1195" s="1"/>
  <c r="Y1194" s="1"/>
  <c r="Y1193" s="1"/>
  <c r="AE1197"/>
  <c r="Z1169"/>
  <c r="Z1168" s="1"/>
  <c r="Z1167" s="1"/>
  <c r="Z1166" s="1"/>
  <c r="AF1170"/>
  <c r="Z1130"/>
  <c r="Z1129" s="1"/>
  <c r="AF1131"/>
  <c r="Z1118"/>
  <c r="Z1117" s="1"/>
  <c r="Z1116" s="1"/>
  <c r="AF1119"/>
  <c r="Z1067"/>
  <c r="Z1065" s="1"/>
  <c r="Z1064" s="1"/>
  <c r="AF1068"/>
  <c r="Y1039"/>
  <c r="Y1038" s="1"/>
  <c r="Y1037" s="1"/>
  <c r="Y1036" s="1"/>
  <c r="AE1040"/>
  <c r="Y995"/>
  <c r="Y994" s="1"/>
  <c r="AE996"/>
  <c r="Y975"/>
  <c r="Y974" s="1"/>
  <c r="AE976"/>
  <c r="Y963"/>
  <c r="Y962" s="1"/>
  <c r="AE964"/>
  <c r="Y841"/>
  <c r="Y840" s="1"/>
  <c r="Y839" s="1"/>
  <c r="AE842"/>
  <c r="Y811"/>
  <c r="AE812"/>
  <c r="Z741"/>
  <c r="Z740" s="1"/>
  <c r="Z739" s="1"/>
  <c r="AF742"/>
  <c r="Z702"/>
  <c r="Z701" s="1"/>
  <c r="Z700" s="1"/>
  <c r="AF703"/>
  <c r="Y586"/>
  <c r="Y585" s="1"/>
  <c r="AE587"/>
  <c r="Y541"/>
  <c r="Y540" s="1"/>
  <c r="Y539" s="1"/>
  <c r="Y538" s="1"/>
  <c r="AE542"/>
  <c r="Z486"/>
  <c r="AF487"/>
  <c r="Y463"/>
  <c r="Y462" s="1"/>
  <c r="Y461" s="1"/>
  <c r="Y460" s="1"/>
  <c r="AE464"/>
  <c r="Y431"/>
  <c r="AE432"/>
  <c r="Z391"/>
  <c r="Z390" s="1"/>
  <c r="Z389" s="1"/>
  <c r="Z388" s="1"/>
  <c r="AF392"/>
  <c r="Z371"/>
  <c r="Z370" s="1"/>
  <c r="AF372"/>
  <c r="Y326"/>
  <c r="AE328"/>
  <c r="Z304"/>
  <c r="Z303" s="1"/>
  <c r="Z302" s="1"/>
  <c r="Z301" s="1"/>
  <c r="AF305"/>
  <c r="Z237"/>
  <c r="Z236" s="1"/>
  <c r="AF238"/>
  <c r="Z183"/>
  <c r="AF184"/>
  <c r="Y141"/>
  <c r="AE142"/>
  <c r="Z101"/>
  <c r="Z100" s="1"/>
  <c r="AF102"/>
  <c r="Z87"/>
  <c r="Z86" s="1"/>
  <c r="AF88"/>
  <c r="Z74"/>
  <c r="AF75"/>
  <c r="Z37"/>
  <c r="Z32" s="1"/>
  <c r="Z31" s="1"/>
  <c r="Z30" s="1"/>
  <c r="Z29" s="1"/>
  <c r="AF39"/>
  <c r="Z21"/>
  <c r="AF22"/>
  <c r="Y749"/>
  <c r="Y748" s="1"/>
  <c r="Y747" s="1"/>
  <c r="AE750"/>
  <c r="Y710"/>
  <c r="Y709" s="1"/>
  <c r="AE711"/>
  <c r="Z1628"/>
  <c r="Z1627" s="1"/>
  <c r="AF1629"/>
  <c r="Z1616"/>
  <c r="Z1615" s="1"/>
  <c r="AF1617"/>
  <c r="Z1582"/>
  <c r="Z1581" s="1"/>
  <c r="Z1580" s="1"/>
  <c r="Z1579" s="1"/>
  <c r="Z1578" s="1"/>
  <c r="AF1583"/>
  <c r="Y1549"/>
  <c r="AE1550"/>
  <c r="Y1535"/>
  <c r="AE1536"/>
  <c r="Y1524"/>
  <c r="AE1525"/>
  <c r="Z1508"/>
  <c r="AF1509"/>
  <c r="Y1498"/>
  <c r="AE1499"/>
  <c r="Y1470"/>
  <c r="Y1469" s="1"/>
  <c r="AE1471"/>
  <c r="Z1444"/>
  <c r="Z1443" s="1"/>
  <c r="AF1445"/>
  <c r="Z1432"/>
  <c r="Z1431" s="1"/>
  <c r="AF1433"/>
  <c r="Z1420"/>
  <c r="Z1419" s="1"/>
  <c r="AF1421"/>
  <c r="Z1408"/>
  <c r="Z1407" s="1"/>
  <c r="AF1409"/>
  <c r="Z1396"/>
  <c r="Z1395" s="1"/>
  <c r="AF1397"/>
  <c r="Z1384"/>
  <c r="Z1383" s="1"/>
  <c r="AF1385"/>
  <c r="Z1369"/>
  <c r="Z1368" s="1"/>
  <c r="AF1370"/>
  <c r="Y1319"/>
  <c r="Y1318" s="1"/>
  <c r="AE1320"/>
  <c r="Z1291"/>
  <c r="Z1290" s="1"/>
  <c r="Z1289" s="1"/>
  <c r="Z1288" s="1"/>
  <c r="Z1287" s="1"/>
  <c r="AF1292"/>
  <c r="Y1267"/>
  <c r="Y1266" s="1"/>
  <c r="Y1265" s="1"/>
  <c r="AE1268"/>
  <c r="Z1229"/>
  <c r="AF1230"/>
  <c r="Y1201"/>
  <c r="Y1200" s="1"/>
  <c r="Y1199" s="1"/>
  <c r="Y1198" s="1"/>
  <c r="AE1202"/>
  <c r="Z1174"/>
  <c r="Z1173" s="1"/>
  <c r="Z1172" s="1"/>
  <c r="Z1171" s="1"/>
  <c r="AF1175"/>
  <c r="Z1147"/>
  <c r="Z1146" s="1"/>
  <c r="Z1145" s="1"/>
  <c r="Z1144" s="1"/>
  <c r="Z1143" s="1"/>
  <c r="AF1148"/>
  <c r="Z1121"/>
  <c r="Z1120" s="1"/>
  <c r="AF1122"/>
  <c r="Y1088"/>
  <c r="Y1087" s="1"/>
  <c r="AE1089"/>
  <c r="Z1055"/>
  <c r="Z1054" s="1"/>
  <c r="Z1053" s="1"/>
  <c r="AF1056"/>
  <c r="Y998"/>
  <c r="Y997" s="1"/>
  <c r="Y993" s="1"/>
  <c r="Y992" s="1"/>
  <c r="Y991" s="1"/>
  <c r="AE999"/>
  <c r="Y978"/>
  <c r="Y977" s="1"/>
  <c r="AE979"/>
  <c r="Y966"/>
  <c r="Y965" s="1"/>
  <c r="AE967"/>
  <c r="Y925"/>
  <c r="Y924" s="1"/>
  <c r="Y923" s="1"/>
  <c r="Y922" s="1"/>
  <c r="Y921" s="1"/>
  <c r="AE926"/>
  <c r="Z857"/>
  <c r="Z856" s="1"/>
  <c r="Z855" s="1"/>
  <c r="AF858"/>
  <c r="Y809"/>
  <c r="AE810"/>
  <c r="Z756"/>
  <c r="Z755" s="1"/>
  <c r="Z754" s="1"/>
  <c r="AF757"/>
  <c r="Z691"/>
  <c r="Z690" s="1"/>
  <c r="Z689" s="1"/>
  <c r="Z688" s="1"/>
  <c r="AF692"/>
  <c r="Y552"/>
  <c r="Y551" s="1"/>
  <c r="Y550" s="1"/>
  <c r="Y545" s="1"/>
  <c r="Y544" s="1"/>
  <c r="AE553"/>
  <c r="Y468"/>
  <c r="Y467" s="1"/>
  <c r="Y466" s="1"/>
  <c r="Y465" s="1"/>
  <c r="AE469"/>
  <c r="Y433"/>
  <c r="AE435"/>
  <c r="Z397"/>
  <c r="Z396" s="1"/>
  <c r="Z395" s="1"/>
  <c r="Z394" s="1"/>
  <c r="AF398"/>
  <c r="Z374"/>
  <c r="Z373" s="1"/>
  <c r="AF375"/>
  <c r="Y324"/>
  <c r="AE325"/>
  <c r="Z297"/>
  <c r="Z296" s="1"/>
  <c r="Z295" s="1"/>
  <c r="Z294" s="1"/>
  <c r="Z293" s="1"/>
  <c r="AF298"/>
  <c r="Z220"/>
  <c r="Z219" s="1"/>
  <c r="Z218" s="1"/>
  <c r="Z217" s="1"/>
  <c r="Z216" s="1"/>
  <c r="AF221"/>
  <c r="Z181"/>
  <c r="AF182"/>
  <c r="J1300"/>
  <c r="J1299" s="1"/>
  <c r="J1297" s="1"/>
  <c r="Y488"/>
  <c r="AE489"/>
  <c r="Z488"/>
  <c r="AF489"/>
  <c r="Z53"/>
  <c r="Z50" s="1"/>
  <c r="Z49" s="1"/>
  <c r="Z48" s="1"/>
  <c r="AF54"/>
  <c r="Y728"/>
  <c r="Y727" s="1"/>
  <c r="Y726" s="1"/>
  <c r="Y725" s="1"/>
  <c r="AE729"/>
  <c r="Z728"/>
  <c r="Z727" s="1"/>
  <c r="Z726" s="1"/>
  <c r="Z725" s="1"/>
  <c r="AF729"/>
  <c r="Z909"/>
  <c r="Z908" s="1"/>
  <c r="AF910"/>
  <c r="Z912"/>
  <c r="Z911" s="1"/>
  <c r="AF913"/>
  <c r="Z1097"/>
  <c r="Z1096" s="1"/>
  <c r="Z1095" s="1"/>
  <c r="Z1094" s="1"/>
  <c r="Z1093" s="1"/>
  <c r="H399"/>
  <c r="N1502"/>
  <c r="T1086"/>
  <c r="T1221"/>
  <c r="T1187" s="1"/>
  <c r="T459"/>
  <c r="T457" s="1"/>
  <c r="S708"/>
  <c r="Y1097"/>
  <c r="Y1096" s="1"/>
  <c r="Y1095" s="1"/>
  <c r="Y1094" s="1"/>
  <c r="Y1093" s="1"/>
  <c r="L279"/>
  <c r="I399"/>
  <c r="I393" s="1"/>
  <c r="I387" s="1"/>
  <c r="I349" s="1"/>
  <c r="T1087"/>
  <c r="S446"/>
  <c r="T1460"/>
  <c r="T1459" s="1"/>
  <c r="I71"/>
  <c r="I70" s="1"/>
  <c r="I61" s="1"/>
  <c r="N831"/>
  <c r="N830" s="1"/>
  <c r="N657" s="1"/>
  <c r="L71"/>
  <c r="L70" s="1"/>
  <c r="L61" s="1"/>
  <c r="N131"/>
  <c r="L1187"/>
  <c r="L1091" s="1"/>
  <c r="K1517"/>
  <c r="T179"/>
  <c r="T178" s="1"/>
  <c r="T177" s="1"/>
  <c r="T175" s="1"/>
  <c r="Q279"/>
  <c r="T584"/>
  <c r="Q1585"/>
  <c r="S1305"/>
  <c r="R7"/>
  <c r="L957"/>
  <c r="P564"/>
  <c r="P563" s="1"/>
  <c r="P514" s="1"/>
  <c r="T71"/>
  <c r="T70" s="1"/>
  <c r="T61" s="1"/>
  <c r="T1300"/>
  <c r="T1299" s="1"/>
  <c r="T1297" s="1"/>
  <c r="H1502"/>
  <c r="S948"/>
  <c r="S947" s="1"/>
  <c r="S939" s="1"/>
  <c r="S938" s="1"/>
  <c r="Y949"/>
  <c r="S1542"/>
  <c r="S1541" s="1"/>
  <c r="Y1543"/>
  <c r="S1625"/>
  <c r="S1624" s="1"/>
  <c r="S1614" s="1"/>
  <c r="Y1626"/>
  <c r="S1539"/>
  <c r="S1534" s="1"/>
  <c r="Y1540"/>
  <c r="Q7"/>
  <c r="Z136"/>
  <c r="Z1087"/>
  <c r="P1493"/>
  <c r="P1482" s="1"/>
  <c r="P1457" s="1"/>
  <c r="S1372"/>
  <c r="S1371" s="1"/>
  <c r="S1367" s="1"/>
  <c r="S1366" s="1"/>
  <c r="S1365" s="1"/>
  <c r="Y1373"/>
  <c r="S1612"/>
  <c r="S1611" s="1"/>
  <c r="S1610" s="1"/>
  <c r="Y1613"/>
  <c r="S756"/>
  <c r="S755" s="1"/>
  <c r="S754" s="1"/>
  <c r="Y757"/>
  <c r="T428"/>
  <c r="T427" s="1"/>
  <c r="T422" s="1"/>
  <c r="Z1260"/>
  <c r="S23"/>
  <c r="Y24"/>
  <c r="Y1066"/>
  <c r="M1609"/>
  <c r="M1608" s="1"/>
  <c r="Z1534"/>
  <c r="Q457"/>
  <c r="P457"/>
  <c r="R1502"/>
  <c r="O7"/>
  <c r="P71"/>
  <c r="P70" s="1"/>
  <c r="P61" s="1"/>
  <c r="O1297"/>
  <c r="O457"/>
  <c r="R1517"/>
  <c r="L564"/>
  <c r="L563" s="1"/>
  <c r="L514" s="1"/>
  <c r="M957"/>
  <c r="N279"/>
  <c r="P279"/>
  <c r="T7"/>
  <c r="O1517"/>
  <c r="O1493" s="1"/>
  <c r="O1482" s="1"/>
  <c r="O1457" s="1"/>
  <c r="R1585"/>
  <c r="R564"/>
  <c r="R563" s="1"/>
  <c r="R514" s="1"/>
  <c r="P131"/>
  <c r="Q393"/>
  <c r="Q387" s="1"/>
  <c r="Q349" s="1"/>
  <c r="O957"/>
  <c r="N399"/>
  <c r="N393" s="1"/>
  <c r="N387" s="1"/>
  <c r="O1585"/>
  <c r="P957"/>
  <c r="R134"/>
  <c r="R133" s="1"/>
  <c r="R131" s="1"/>
  <c r="L131"/>
  <c r="M1517"/>
  <c r="R175"/>
  <c r="Q1001"/>
  <c r="Q1091"/>
  <c r="P1051"/>
  <c r="H134"/>
  <c r="H133" s="1"/>
  <c r="N1187"/>
  <c r="N1091" s="1"/>
  <c r="J1517"/>
  <c r="J1493" s="1"/>
  <c r="J1482" s="1"/>
  <c r="J1457" s="1"/>
  <c r="T1517"/>
  <c r="R457"/>
  <c r="Q564"/>
  <c r="Q563" s="1"/>
  <c r="Q514" s="1"/>
  <c r="P7"/>
  <c r="P1091"/>
  <c r="R1091"/>
  <c r="P393"/>
  <c r="P387" s="1"/>
  <c r="P349" s="1"/>
  <c r="R938"/>
  <c r="R844" s="1"/>
  <c r="L135"/>
  <c r="L175"/>
  <c r="P1297"/>
  <c r="Q957"/>
  <c r="J457"/>
  <c r="O1091"/>
  <c r="P1004"/>
  <c r="P1003" s="1"/>
  <c r="L1300"/>
  <c r="L1299" s="1"/>
  <c r="L1297" s="1"/>
  <c r="O131"/>
  <c r="L457"/>
  <c r="I1187"/>
  <c r="I1091" s="1"/>
  <c r="L1517"/>
  <c r="L1493" s="1"/>
  <c r="L1482" s="1"/>
  <c r="L1457" s="1"/>
  <c r="Q844"/>
  <c r="T844"/>
  <c r="Q1493"/>
  <c r="Q1482" s="1"/>
  <c r="Q1457" s="1"/>
  <c r="O393"/>
  <c r="O387" s="1"/>
  <c r="O349" s="1"/>
  <c r="Q1297"/>
  <c r="K399"/>
  <c r="K393" s="1"/>
  <c r="K387" s="1"/>
  <c r="K349" s="1"/>
  <c r="I844"/>
  <c r="S957"/>
  <c r="T131"/>
  <c r="I1051"/>
  <c r="I1001" s="1"/>
  <c r="J393"/>
  <c r="J387" s="1"/>
  <c r="J349" s="1"/>
  <c r="R657"/>
  <c r="Q657"/>
  <c r="P844"/>
  <c r="Q134"/>
  <c r="Q133" s="1"/>
  <c r="Q131" s="1"/>
  <c r="Q135"/>
  <c r="O1001"/>
  <c r="R1001"/>
  <c r="O564"/>
  <c r="R349"/>
  <c r="P657"/>
  <c r="O844"/>
  <c r="O657"/>
  <c r="R1297"/>
  <c r="J844"/>
  <c r="N1517"/>
  <c r="N1300"/>
  <c r="N1299" s="1"/>
  <c r="N1297" s="1"/>
  <c r="N175"/>
  <c r="N7"/>
  <c r="K1585"/>
  <c r="J1585"/>
  <c r="I1585"/>
  <c r="N1585"/>
  <c r="K1502"/>
  <c r="I1493"/>
  <c r="I1482" s="1"/>
  <c r="I1457" s="1"/>
  <c r="I1297"/>
  <c r="K1300"/>
  <c r="K1299" s="1"/>
  <c r="K1297" s="1"/>
  <c r="J1091"/>
  <c r="K1091"/>
  <c r="K1001"/>
  <c r="J1001"/>
  <c r="L1001"/>
  <c r="N1001"/>
  <c r="J957"/>
  <c r="L844"/>
  <c r="K844"/>
  <c r="N844"/>
  <c r="I657"/>
  <c r="L657"/>
  <c r="J657"/>
  <c r="K657"/>
  <c r="J564"/>
  <c r="J563" s="1"/>
  <c r="J514" s="1"/>
  <c r="N564"/>
  <c r="N563" s="1"/>
  <c r="N514" s="1"/>
  <c r="K564"/>
  <c r="K563" s="1"/>
  <c r="K514" s="1"/>
  <c r="I564"/>
  <c r="I563" s="1"/>
  <c r="I514" s="1"/>
  <c r="I457"/>
  <c r="K457"/>
  <c r="N457"/>
  <c r="K279"/>
  <c r="I279"/>
  <c r="J175"/>
  <c r="K134"/>
  <c r="K133" s="1"/>
  <c r="K131" s="1"/>
  <c r="J7"/>
  <c r="I7"/>
  <c r="K7"/>
  <c r="L7"/>
  <c r="Z1521" l="1"/>
  <c r="Z284"/>
  <c r="Z283" s="1"/>
  <c r="Z282" s="1"/>
  <c r="Z281" s="1"/>
  <c r="Y179"/>
  <c r="Y178" s="1"/>
  <c r="Y177" s="1"/>
  <c r="Y82"/>
  <c r="Z1465"/>
  <c r="Z1086"/>
  <c r="Z1066"/>
  <c r="Y1548"/>
  <c r="Z18"/>
  <c r="Z11" s="1"/>
  <c r="Z10" s="1"/>
  <c r="Z9" s="1"/>
  <c r="Z400"/>
  <c r="Z832"/>
  <c r="Z831" s="1"/>
  <c r="Z830" s="1"/>
  <c r="Y1057"/>
  <c r="Z41"/>
  <c r="AW1023"/>
  <c r="BA1024"/>
  <c r="AX620"/>
  <c r="AW951"/>
  <c r="BA952"/>
  <c r="AX570"/>
  <c r="AX616"/>
  <c r="BB617"/>
  <c r="AX580"/>
  <c r="AX887"/>
  <c r="BB887" s="1"/>
  <c r="BB888"/>
  <c r="AX712"/>
  <c r="BB712" s="1"/>
  <c r="BB713"/>
  <c r="AW588"/>
  <c r="BA588" s="1"/>
  <c r="BA589"/>
  <c r="AX1106"/>
  <c r="BB1107"/>
  <c r="AW1106"/>
  <c r="BA1107"/>
  <c r="AX588"/>
  <c r="AX676"/>
  <c r="BB677"/>
  <c r="AX884"/>
  <c r="AX951"/>
  <c r="BB952"/>
  <c r="AX641"/>
  <c r="AW206"/>
  <c r="BA207"/>
  <c r="AX600"/>
  <c r="AW1020"/>
  <c r="BA1021"/>
  <c r="AX596"/>
  <c r="AX1023"/>
  <c r="BB1024"/>
  <c r="AX667"/>
  <c r="AX576"/>
  <c r="AX680"/>
  <c r="BB680" s="1"/>
  <c r="BB681"/>
  <c r="AW712"/>
  <c r="BA712" s="1"/>
  <c r="BA713"/>
  <c r="AW884"/>
  <c r="BA885"/>
  <c r="AW196"/>
  <c r="BA197"/>
  <c r="AW887"/>
  <c r="BA887" s="1"/>
  <c r="BA888"/>
  <c r="AX662"/>
  <c r="AX1020"/>
  <c r="BB1021"/>
  <c r="Z459"/>
  <c r="Z776"/>
  <c r="Z775" s="1"/>
  <c r="Z1003"/>
  <c r="Y1226"/>
  <c r="Z1495"/>
  <c r="Z1494" s="1"/>
  <c r="Z1541"/>
  <c r="Z747"/>
  <c r="N71"/>
  <c r="N70" s="1"/>
  <c r="N61" s="1"/>
  <c r="Z446"/>
  <c r="Z180"/>
  <c r="Z179" s="1"/>
  <c r="Z178" s="1"/>
  <c r="Z177" s="1"/>
  <c r="AK107"/>
  <c r="AK106" s="1"/>
  <c r="AQ108"/>
  <c r="AL128"/>
  <c r="AL127" s="1"/>
  <c r="AL126" s="1"/>
  <c r="AL125" s="1"/>
  <c r="AR129"/>
  <c r="AL78"/>
  <c r="AR79"/>
  <c r="AK1097"/>
  <c r="AK1096" s="1"/>
  <c r="AK1095" s="1"/>
  <c r="AK1094" s="1"/>
  <c r="AK1093" s="1"/>
  <c r="AQ1098"/>
  <c r="AK128"/>
  <c r="AK127" s="1"/>
  <c r="AK126" s="1"/>
  <c r="AK125" s="1"/>
  <c r="AQ129"/>
  <c r="AK681"/>
  <c r="AK680" s="1"/>
  <c r="AQ682"/>
  <c r="AQ1568"/>
  <c r="AQ1567" s="1"/>
  <c r="AQ1562" s="1"/>
  <c r="AW1569"/>
  <c r="AK1325"/>
  <c r="AK1324" s="1"/>
  <c r="AQ1326"/>
  <c r="AK677"/>
  <c r="AK676" s="1"/>
  <c r="AQ678"/>
  <c r="AL107"/>
  <c r="AL106" s="1"/>
  <c r="AR108"/>
  <c r="AL723"/>
  <c r="AL722" s="1"/>
  <c r="AR724"/>
  <c r="AK723"/>
  <c r="AK722" s="1"/>
  <c r="AQ724"/>
  <c r="AL1097"/>
  <c r="AL1096" s="1"/>
  <c r="AL1095" s="1"/>
  <c r="AL1094" s="1"/>
  <c r="AL1093" s="1"/>
  <c r="AR1098"/>
  <c r="AR1568"/>
  <c r="AR1567" s="1"/>
  <c r="AR1562" s="1"/>
  <c r="AX1569"/>
  <c r="AQ78"/>
  <c r="AW79"/>
  <c r="Z485"/>
  <c r="Z484" s="1"/>
  <c r="Z479" s="1"/>
  <c r="Z478" s="1"/>
  <c r="AF220"/>
  <c r="AF219" s="1"/>
  <c r="AF218" s="1"/>
  <c r="AF217" s="1"/>
  <c r="AF216" s="1"/>
  <c r="AL221"/>
  <c r="AE324"/>
  <c r="AK325"/>
  <c r="AF397"/>
  <c r="AF396" s="1"/>
  <c r="AF395" s="1"/>
  <c r="AF394" s="1"/>
  <c r="AL398"/>
  <c r="AE468"/>
  <c r="AE467" s="1"/>
  <c r="AE466" s="1"/>
  <c r="AE465" s="1"/>
  <c r="AK469"/>
  <c r="AF691"/>
  <c r="AF690" s="1"/>
  <c r="AF689" s="1"/>
  <c r="AF688" s="1"/>
  <c r="AL692"/>
  <c r="AE809"/>
  <c r="AK810"/>
  <c r="AE925"/>
  <c r="AE924" s="1"/>
  <c r="AE923" s="1"/>
  <c r="AE922" s="1"/>
  <c r="AE921" s="1"/>
  <c r="AK926"/>
  <c r="AE978"/>
  <c r="AE977" s="1"/>
  <c r="AK979"/>
  <c r="AF1055"/>
  <c r="AF1054" s="1"/>
  <c r="AF1053" s="1"/>
  <c r="AL1056"/>
  <c r="AF1121"/>
  <c r="AF1120" s="1"/>
  <c r="AL1122"/>
  <c r="AF1174"/>
  <c r="AF1173" s="1"/>
  <c r="AF1172" s="1"/>
  <c r="AF1171" s="1"/>
  <c r="AL1175"/>
  <c r="AF1291"/>
  <c r="AF1290" s="1"/>
  <c r="AF1289" s="1"/>
  <c r="AF1288" s="1"/>
  <c r="AF1287" s="1"/>
  <c r="AL1292"/>
  <c r="AF1369"/>
  <c r="AF1368" s="1"/>
  <c r="AL1370"/>
  <c r="AF1396"/>
  <c r="AF1395" s="1"/>
  <c r="AL1397"/>
  <c r="AF1420"/>
  <c r="AF1419" s="1"/>
  <c r="AL1421"/>
  <c r="AF1444"/>
  <c r="AF1443" s="1"/>
  <c r="AL1445"/>
  <c r="AE1498"/>
  <c r="AK1499"/>
  <c r="AE1524"/>
  <c r="AK1525"/>
  <c r="AE1549"/>
  <c r="AK1550"/>
  <c r="AF1616"/>
  <c r="AF1615" s="1"/>
  <c r="AL1617"/>
  <c r="AE710"/>
  <c r="AE709" s="1"/>
  <c r="AK711"/>
  <c r="AF21"/>
  <c r="AL22"/>
  <c r="AF74"/>
  <c r="AL75"/>
  <c r="AF101"/>
  <c r="AF100" s="1"/>
  <c r="AL102"/>
  <c r="AF183"/>
  <c r="AL184"/>
  <c r="AF304"/>
  <c r="AF303" s="1"/>
  <c r="AF302" s="1"/>
  <c r="AF301" s="1"/>
  <c r="AL305"/>
  <c r="AF371"/>
  <c r="AF370" s="1"/>
  <c r="AL372"/>
  <c r="AE431"/>
  <c r="AK432"/>
  <c r="AF486"/>
  <c r="AL487"/>
  <c r="AE586"/>
  <c r="AE585" s="1"/>
  <c r="AK587"/>
  <c r="AF741"/>
  <c r="AF740" s="1"/>
  <c r="AF739" s="1"/>
  <c r="AL742"/>
  <c r="AE841"/>
  <c r="AE840" s="1"/>
  <c r="AE839" s="1"/>
  <c r="AK842"/>
  <c r="AE975"/>
  <c r="AE974" s="1"/>
  <c r="AK976"/>
  <c r="AE1039"/>
  <c r="AE1038" s="1"/>
  <c r="AE1037" s="1"/>
  <c r="AE1036" s="1"/>
  <c r="AK1040"/>
  <c r="AF1118"/>
  <c r="AF1117" s="1"/>
  <c r="AF1116" s="1"/>
  <c r="AL1119"/>
  <c r="AF1169"/>
  <c r="AF1168" s="1"/>
  <c r="AF1167" s="1"/>
  <c r="AF1166" s="1"/>
  <c r="AL1170"/>
  <c r="AE1284"/>
  <c r="AE1283" s="1"/>
  <c r="AE1282" s="1"/>
  <c r="AE1281" s="1"/>
  <c r="AE1280" s="1"/>
  <c r="AK1285"/>
  <c r="AF1372"/>
  <c r="AF1371" s="1"/>
  <c r="AL1373"/>
  <c r="AF1393"/>
  <c r="AF1392" s="1"/>
  <c r="AL1394"/>
  <c r="AF1411"/>
  <c r="AF1410" s="1"/>
  <c r="AL1412"/>
  <c r="AF1441"/>
  <c r="AF1440" s="1"/>
  <c r="AL1442"/>
  <c r="AF1491"/>
  <c r="AF1490" s="1"/>
  <c r="AF1489" s="1"/>
  <c r="AF1488" s="1"/>
  <c r="AL1492"/>
  <c r="AE1522"/>
  <c r="AK1523"/>
  <c r="AE1546"/>
  <c r="AK1547"/>
  <c r="AF1612"/>
  <c r="AF1611" s="1"/>
  <c r="AF1610" s="1"/>
  <c r="AL1613"/>
  <c r="AF948"/>
  <c r="AF947" s="1"/>
  <c r="AL949"/>
  <c r="AE172"/>
  <c r="AE171" s="1"/>
  <c r="AE170" s="1"/>
  <c r="AK173"/>
  <c r="AE289"/>
  <c r="AK291"/>
  <c r="AE364"/>
  <c r="AE363" s="1"/>
  <c r="AE362" s="1"/>
  <c r="AK365"/>
  <c r="AF402"/>
  <c r="AF401" s="1"/>
  <c r="AL403"/>
  <c r="AF450"/>
  <c r="AF449" s="1"/>
  <c r="AF448" s="1"/>
  <c r="AF447" s="1"/>
  <c r="AF446" s="1"/>
  <c r="AL451"/>
  <c r="AF528"/>
  <c r="AF527" s="1"/>
  <c r="AF526" s="1"/>
  <c r="AL529"/>
  <c r="AE600"/>
  <c r="AE599" s="1"/>
  <c r="AK601"/>
  <c r="AF654"/>
  <c r="AF653" s="1"/>
  <c r="AF652" s="1"/>
  <c r="AF651" s="1"/>
  <c r="AF650" s="1"/>
  <c r="AL655"/>
  <c r="AF837"/>
  <c r="AF836" s="1"/>
  <c r="AL838"/>
  <c r="AF945"/>
  <c r="AF944" s="1"/>
  <c r="AL946"/>
  <c r="AF988"/>
  <c r="AF987" s="1"/>
  <c r="AF986" s="1"/>
  <c r="AF985" s="1"/>
  <c r="AF984" s="1"/>
  <c r="AL989"/>
  <c r="AE1067"/>
  <c r="AK1068"/>
  <c r="AE1130"/>
  <c r="AE1129" s="1"/>
  <c r="AK1131"/>
  <c r="AF1191"/>
  <c r="AF1190" s="1"/>
  <c r="AF1189" s="1"/>
  <c r="AF1188" s="1"/>
  <c r="AL1192"/>
  <c r="AE1254"/>
  <c r="AE1253" s="1"/>
  <c r="AE1252" s="1"/>
  <c r="AE1251" s="1"/>
  <c r="AK1255"/>
  <c r="AF1312"/>
  <c r="AF1311" s="1"/>
  <c r="AL1313"/>
  <c r="AE1387"/>
  <c r="AE1386" s="1"/>
  <c r="AK1388"/>
  <c r="AE1417"/>
  <c r="AE1416" s="1"/>
  <c r="AK1418"/>
  <c r="AE1435"/>
  <c r="AE1434" s="1"/>
  <c r="AK1436"/>
  <c r="AF1470"/>
  <c r="AF1469" s="1"/>
  <c r="AL1471"/>
  <c r="AF1511"/>
  <c r="AL1512"/>
  <c r="AF1535"/>
  <c r="AL1536"/>
  <c r="AF1556"/>
  <c r="AF1555" s="1"/>
  <c r="AF1554" s="1"/>
  <c r="AF1553" s="1"/>
  <c r="AL1557"/>
  <c r="AF710"/>
  <c r="AF709" s="1"/>
  <c r="AL711"/>
  <c r="AE815"/>
  <c r="AK816"/>
  <c r="AF1330"/>
  <c r="AF1329" s="1"/>
  <c r="AF1328" s="1"/>
  <c r="AF1327" s="1"/>
  <c r="AL1331"/>
  <c r="AE155"/>
  <c r="AE154" s="1"/>
  <c r="AE153" s="1"/>
  <c r="AE152" s="1"/>
  <c r="AE151" s="1"/>
  <c r="AK156"/>
  <c r="AF16"/>
  <c r="AF15" s="1"/>
  <c r="AL17"/>
  <c r="AF58"/>
  <c r="AF57" s="1"/>
  <c r="AL59"/>
  <c r="AF96"/>
  <c r="AF95" s="1"/>
  <c r="AL97"/>
  <c r="AF13"/>
  <c r="AF12" s="1"/>
  <c r="AL14"/>
  <c r="AE76"/>
  <c r="AK77"/>
  <c r="AE104"/>
  <c r="AE103" s="1"/>
  <c r="AK105"/>
  <c r="AE186"/>
  <c r="AE185" s="1"/>
  <c r="AK187"/>
  <c r="AE309"/>
  <c r="AE308" s="1"/>
  <c r="AE307" s="1"/>
  <c r="AE306" s="1"/>
  <c r="AK310"/>
  <c r="AE374"/>
  <c r="AE373" s="1"/>
  <c r="AK375"/>
  <c r="AF431"/>
  <c r="AL432"/>
  <c r="AF482"/>
  <c r="AF481" s="1"/>
  <c r="AF480" s="1"/>
  <c r="AL483"/>
  <c r="AE691"/>
  <c r="AE690" s="1"/>
  <c r="AE689" s="1"/>
  <c r="AE688" s="1"/>
  <c r="AK692"/>
  <c r="AF811"/>
  <c r="AL812"/>
  <c r="AF963"/>
  <c r="AF962" s="1"/>
  <c r="AL964"/>
  <c r="AF995"/>
  <c r="AF994" s="1"/>
  <c r="AL996"/>
  <c r="AF1079"/>
  <c r="AF1078" s="1"/>
  <c r="AF1077" s="1"/>
  <c r="AF1076" s="1"/>
  <c r="AF1075" s="1"/>
  <c r="AL1080"/>
  <c r="AE1147"/>
  <c r="AE1146" s="1"/>
  <c r="AE1145" s="1"/>
  <c r="AE1144" s="1"/>
  <c r="AK1148"/>
  <c r="AF1196"/>
  <c r="AF1195" s="1"/>
  <c r="AF1194" s="1"/>
  <c r="AF1193" s="1"/>
  <c r="AL1197"/>
  <c r="AF1263"/>
  <c r="AF1262" s="1"/>
  <c r="AF1261" s="1"/>
  <c r="AL1264"/>
  <c r="AF1322"/>
  <c r="AF1321" s="1"/>
  <c r="AL1323"/>
  <c r="AE1384"/>
  <c r="AE1383" s="1"/>
  <c r="AK1385"/>
  <c r="AE1408"/>
  <c r="AE1407" s="1"/>
  <c r="AK1409"/>
  <c r="AE1432"/>
  <c r="AE1431" s="1"/>
  <c r="AK1433"/>
  <c r="AF1467"/>
  <c r="AF1466" s="1"/>
  <c r="AL1468"/>
  <c r="AE1508"/>
  <c r="AK1509"/>
  <c r="AF1532"/>
  <c r="AF1531" s="1"/>
  <c r="AL1533"/>
  <c r="AF1551"/>
  <c r="AL1552"/>
  <c r="AE1622"/>
  <c r="AE1621" s="1"/>
  <c r="AK1623"/>
  <c r="AF752"/>
  <c r="AF751" s="1"/>
  <c r="AL753"/>
  <c r="AE37"/>
  <c r="AK39"/>
  <c r="AE87"/>
  <c r="AE86" s="1"/>
  <c r="AK88"/>
  <c r="AF139"/>
  <c r="AL140"/>
  <c r="AF46"/>
  <c r="AF45" s="1"/>
  <c r="AF44" s="1"/>
  <c r="AF43" s="1"/>
  <c r="AF42" s="1"/>
  <c r="AL47"/>
  <c r="AF90"/>
  <c r="AF89" s="1"/>
  <c r="AL91"/>
  <c r="AE35"/>
  <c r="AK36"/>
  <c r="AE84"/>
  <c r="AE83" s="1"/>
  <c r="AK85"/>
  <c r="AF137"/>
  <c r="AL138"/>
  <c r="AE220"/>
  <c r="AE219" s="1"/>
  <c r="AE218" s="1"/>
  <c r="AE217" s="1"/>
  <c r="AE216" s="1"/>
  <c r="AK221"/>
  <c r="AF322"/>
  <c r="AL323"/>
  <c r="AE384"/>
  <c r="AE383" s="1"/>
  <c r="AE382" s="1"/>
  <c r="AK385"/>
  <c r="AF442"/>
  <c r="AF441" s="1"/>
  <c r="AF440" s="1"/>
  <c r="AF439" s="1"/>
  <c r="AF438" s="1"/>
  <c r="AF437" s="1"/>
  <c r="AL443"/>
  <c r="AF524"/>
  <c r="AF523" s="1"/>
  <c r="AF522" s="1"/>
  <c r="AL525"/>
  <c r="AE706"/>
  <c r="AE705" s="1"/>
  <c r="AE704" s="1"/>
  <c r="AK707"/>
  <c r="AF834"/>
  <c r="AF833" s="1"/>
  <c r="AL835"/>
  <c r="AF942"/>
  <c r="AF941" s="1"/>
  <c r="AF940" s="1"/>
  <c r="AF939" s="1"/>
  <c r="AL943"/>
  <c r="AF981"/>
  <c r="AF980" s="1"/>
  <c r="AL982"/>
  <c r="AE1062"/>
  <c r="AE1061" s="1"/>
  <c r="AK1063"/>
  <c r="AF1157"/>
  <c r="AF1156" s="1"/>
  <c r="AF1155" s="1"/>
  <c r="AF1154" s="1"/>
  <c r="AL1158"/>
  <c r="AE1208"/>
  <c r="AK1209"/>
  <c r="AF1272"/>
  <c r="AF1271" s="1"/>
  <c r="AF1270" s="1"/>
  <c r="AF1269" s="1"/>
  <c r="AL1273"/>
  <c r="AF1360"/>
  <c r="AL1361"/>
  <c r="AE1390"/>
  <c r="AE1389" s="1"/>
  <c r="AK1391"/>
  <c r="AE1414"/>
  <c r="AE1413" s="1"/>
  <c r="AK1415"/>
  <c r="AE1438"/>
  <c r="AE1437" s="1"/>
  <c r="AK1439"/>
  <c r="AF1479"/>
  <c r="AF1478" s="1"/>
  <c r="AL1480"/>
  <c r="AF1515"/>
  <c r="AL1516"/>
  <c r="AF1537"/>
  <c r="AL1538"/>
  <c r="AF1575"/>
  <c r="AF1574" s="1"/>
  <c r="AF1573" s="1"/>
  <c r="AF1572" s="1"/>
  <c r="AF1571" s="1"/>
  <c r="AL1576"/>
  <c r="AE1628"/>
  <c r="AE1627" s="1"/>
  <c r="AK1629"/>
  <c r="AF25"/>
  <c r="AL27"/>
  <c r="AE80"/>
  <c r="AK81"/>
  <c r="AE119"/>
  <c r="AE118" s="1"/>
  <c r="AE117" s="1"/>
  <c r="AE116" s="1"/>
  <c r="AE115" s="1"/>
  <c r="AE114" s="1"/>
  <c r="AK120"/>
  <c r="AF912"/>
  <c r="AF911" s="1"/>
  <c r="AL913"/>
  <c r="AF728"/>
  <c r="AF727" s="1"/>
  <c r="AF726" s="1"/>
  <c r="AF725" s="1"/>
  <c r="AL729"/>
  <c r="AF53"/>
  <c r="AL54"/>
  <c r="AE488"/>
  <c r="AK489"/>
  <c r="AF287"/>
  <c r="AL288"/>
  <c r="AF342"/>
  <c r="AF341" s="1"/>
  <c r="AF340" s="1"/>
  <c r="AF339" s="1"/>
  <c r="AF338" s="1"/>
  <c r="AL343"/>
  <c r="AF425"/>
  <c r="AF424" s="1"/>
  <c r="AF423" s="1"/>
  <c r="AL426"/>
  <c r="AE475"/>
  <c r="AK476"/>
  <c r="AE593"/>
  <c r="AE592" s="1"/>
  <c r="AK594"/>
  <c r="AE783"/>
  <c r="AE782" s="1"/>
  <c r="AE781" s="1"/>
  <c r="AK784"/>
  <c r="AF869"/>
  <c r="AF868" s="1"/>
  <c r="AF867" s="1"/>
  <c r="AF866" s="1"/>
  <c r="AL870"/>
  <c r="AE972"/>
  <c r="AE971" s="1"/>
  <c r="AK973"/>
  <c r="AE1017"/>
  <c r="AE1016" s="1"/>
  <c r="AE1015" s="1"/>
  <c r="AK1018"/>
  <c r="AF1114"/>
  <c r="AF1113" s="1"/>
  <c r="AF1112" s="1"/>
  <c r="AL1115"/>
  <c r="AE1162"/>
  <c r="AE1161" s="1"/>
  <c r="AE1160" s="1"/>
  <c r="AE1159" s="1"/>
  <c r="AK1163"/>
  <c r="AF1208"/>
  <c r="AL1209"/>
  <c r="AE1277"/>
  <c r="AE1276" s="1"/>
  <c r="AE1275" s="1"/>
  <c r="AE1274" s="1"/>
  <c r="AK1278"/>
  <c r="AF1362"/>
  <c r="AL1363"/>
  <c r="AF1390"/>
  <c r="AF1389" s="1"/>
  <c r="AL1391"/>
  <c r="AF1414"/>
  <c r="AF1413" s="1"/>
  <c r="AL1415"/>
  <c r="AF1438"/>
  <c r="AF1437" s="1"/>
  <c r="AL1439"/>
  <c r="AF1486"/>
  <c r="AF1485" s="1"/>
  <c r="AF1484" s="1"/>
  <c r="AF1483" s="1"/>
  <c r="AL1487"/>
  <c r="AE1519"/>
  <c r="AE1518" s="1"/>
  <c r="AK1520"/>
  <c r="AE1544"/>
  <c r="AK1545"/>
  <c r="AF1595"/>
  <c r="AL1596"/>
  <c r="AF1642"/>
  <c r="AF1641" s="1"/>
  <c r="AF1640" s="1"/>
  <c r="AF1639" s="1"/>
  <c r="AL1643"/>
  <c r="AF33"/>
  <c r="AL34"/>
  <c r="AF93"/>
  <c r="AF92" s="1"/>
  <c r="AL94"/>
  <c r="AF172"/>
  <c r="AF171" s="1"/>
  <c r="AF170" s="1"/>
  <c r="AF166" s="1"/>
  <c r="AF165" s="1"/>
  <c r="AL173"/>
  <c r="AF289"/>
  <c r="AL291"/>
  <c r="AF364"/>
  <c r="AF363" s="1"/>
  <c r="AF362" s="1"/>
  <c r="AL365"/>
  <c r="AF408"/>
  <c r="AL409"/>
  <c r="AE473"/>
  <c r="AK474"/>
  <c r="AF567"/>
  <c r="AF566" s="1"/>
  <c r="AL568"/>
  <c r="AF801"/>
  <c r="AF800" s="1"/>
  <c r="AF799" s="1"/>
  <c r="AL802"/>
  <c r="AE864"/>
  <c r="AE863" s="1"/>
  <c r="AK865"/>
  <c r="AE969"/>
  <c r="AE968" s="1"/>
  <c r="AK970"/>
  <c r="AF1007"/>
  <c r="AF1006" s="1"/>
  <c r="AF1005" s="1"/>
  <c r="AL1008"/>
  <c r="AF1124"/>
  <c r="AF1123" s="1"/>
  <c r="AL1125"/>
  <c r="AF1179"/>
  <c r="AF1178" s="1"/>
  <c r="AF1177" s="1"/>
  <c r="AF1176" s="1"/>
  <c r="AL1180"/>
  <c r="AE1316"/>
  <c r="AE1315" s="1"/>
  <c r="AK1317"/>
  <c r="AF1375"/>
  <c r="AF1374" s="1"/>
  <c r="AL1376"/>
  <c r="AF1399"/>
  <c r="AF1398" s="1"/>
  <c r="AL1400"/>
  <c r="AF1423"/>
  <c r="AF1422" s="1"/>
  <c r="AL1424"/>
  <c r="AF1447"/>
  <c r="AF1446" s="1"/>
  <c r="AL1448"/>
  <c r="AE1500"/>
  <c r="AK1501"/>
  <c r="AE1527"/>
  <c r="AK1528"/>
  <c r="AE1551"/>
  <c r="AK1552"/>
  <c r="AF1619"/>
  <c r="AF1618" s="1"/>
  <c r="AL1620"/>
  <c r="AE647"/>
  <c r="AE646" s="1"/>
  <c r="AE645" s="1"/>
  <c r="AE644" s="1"/>
  <c r="AK648"/>
  <c r="AE183"/>
  <c r="AK184"/>
  <c r="AE304"/>
  <c r="AE303" s="1"/>
  <c r="AE302" s="1"/>
  <c r="AE301" s="1"/>
  <c r="AK305"/>
  <c r="AE371"/>
  <c r="AE370" s="1"/>
  <c r="AK372"/>
  <c r="AL406"/>
  <c r="AF405"/>
  <c r="AF404" s="1"/>
  <c r="AF468"/>
  <c r="AF467" s="1"/>
  <c r="AF466" s="1"/>
  <c r="AF465" s="1"/>
  <c r="AL469"/>
  <c r="AF593"/>
  <c r="AF592" s="1"/>
  <c r="AL594"/>
  <c r="AE641"/>
  <c r="AE640" s="1"/>
  <c r="AE633" s="1"/>
  <c r="AE632" s="1"/>
  <c r="AK642"/>
  <c r="AF745"/>
  <c r="AF744" s="1"/>
  <c r="AF743" s="1"/>
  <c r="AL746"/>
  <c r="AF861"/>
  <c r="AF860" s="1"/>
  <c r="AL862"/>
  <c r="AF966"/>
  <c r="AF965" s="1"/>
  <c r="AL967"/>
  <c r="AF998"/>
  <c r="AF997" s="1"/>
  <c r="AL999"/>
  <c r="AF1088"/>
  <c r="AF1086" s="1"/>
  <c r="AL1089"/>
  <c r="AF1152"/>
  <c r="AF1151" s="1"/>
  <c r="AF1150" s="1"/>
  <c r="AF1149" s="1"/>
  <c r="AL1153"/>
  <c r="AF1201"/>
  <c r="AF1200" s="1"/>
  <c r="AF1199" s="1"/>
  <c r="AF1198" s="1"/>
  <c r="AL1202"/>
  <c r="AF1267"/>
  <c r="AF1266" s="1"/>
  <c r="AF1265" s="1"/>
  <c r="AL1268"/>
  <c r="AF1319"/>
  <c r="AF1318" s="1"/>
  <c r="AL1320"/>
  <c r="AE1393"/>
  <c r="AE1392" s="1"/>
  <c r="AK1394"/>
  <c r="AE1411"/>
  <c r="AE1410" s="1"/>
  <c r="AK1412"/>
  <c r="AE1441"/>
  <c r="AE1440" s="1"/>
  <c r="AK1442"/>
  <c r="AE1491"/>
  <c r="AE1490" s="1"/>
  <c r="AE1489" s="1"/>
  <c r="AE1488" s="1"/>
  <c r="AK1492"/>
  <c r="AF1519"/>
  <c r="AF1518" s="1"/>
  <c r="AL1520"/>
  <c r="AF1539"/>
  <c r="AL1540"/>
  <c r="AF1591"/>
  <c r="AL1592"/>
  <c r="AF717"/>
  <c r="AF716" s="1"/>
  <c r="AL718"/>
  <c r="AE720"/>
  <c r="AE719" s="1"/>
  <c r="AK721"/>
  <c r="AE1330"/>
  <c r="AE1329" s="1"/>
  <c r="AE1328" s="1"/>
  <c r="AE1327" s="1"/>
  <c r="AK1331"/>
  <c r="AF155"/>
  <c r="AL156"/>
  <c r="AF181"/>
  <c r="AF180" s="1"/>
  <c r="AL182"/>
  <c r="AF297"/>
  <c r="AF296" s="1"/>
  <c r="AF295" s="1"/>
  <c r="AF294" s="1"/>
  <c r="AF293" s="1"/>
  <c r="AL298"/>
  <c r="AF374"/>
  <c r="AF373" s="1"/>
  <c r="AL375"/>
  <c r="AE433"/>
  <c r="AK435"/>
  <c r="AE552"/>
  <c r="AE551" s="1"/>
  <c r="AE550" s="1"/>
  <c r="AE545" s="1"/>
  <c r="AE544" s="1"/>
  <c r="AK553"/>
  <c r="AF756"/>
  <c r="AF755" s="1"/>
  <c r="AF754" s="1"/>
  <c r="AL757"/>
  <c r="AF857"/>
  <c r="AF856" s="1"/>
  <c r="AF855" s="1"/>
  <c r="AL858"/>
  <c r="AE966"/>
  <c r="AE965" s="1"/>
  <c r="AK967"/>
  <c r="AE998"/>
  <c r="AE997" s="1"/>
  <c r="AK999"/>
  <c r="AE1088"/>
  <c r="AE1085" s="1"/>
  <c r="AE1084" s="1"/>
  <c r="AE1082" s="1"/>
  <c r="AK1089"/>
  <c r="AF1147"/>
  <c r="AF1146" s="1"/>
  <c r="AF1145" s="1"/>
  <c r="AF1144" s="1"/>
  <c r="AL1148"/>
  <c r="AE1201"/>
  <c r="AE1200" s="1"/>
  <c r="AE1199" s="1"/>
  <c r="AE1198" s="1"/>
  <c r="AK1202"/>
  <c r="AE1267"/>
  <c r="AE1266" s="1"/>
  <c r="AE1265" s="1"/>
  <c r="AK1268"/>
  <c r="AE1319"/>
  <c r="AE1318" s="1"/>
  <c r="AK1320"/>
  <c r="AF1384"/>
  <c r="AF1383" s="1"/>
  <c r="AL1385"/>
  <c r="AF1408"/>
  <c r="AF1407" s="1"/>
  <c r="AL1409"/>
  <c r="AF1432"/>
  <c r="AF1431" s="1"/>
  <c r="AL1433"/>
  <c r="AE1470"/>
  <c r="AE1469" s="1"/>
  <c r="AK1471"/>
  <c r="AF1508"/>
  <c r="AL1509"/>
  <c r="AE1535"/>
  <c r="AK1536"/>
  <c r="AF1582"/>
  <c r="AF1581" s="1"/>
  <c r="AF1580" s="1"/>
  <c r="AF1579" s="1"/>
  <c r="AF1578" s="1"/>
  <c r="AL1583"/>
  <c r="AF1628"/>
  <c r="AF1627" s="1"/>
  <c r="AL1629"/>
  <c r="AE749"/>
  <c r="AE748" s="1"/>
  <c r="AK750"/>
  <c r="AF37"/>
  <c r="AL39"/>
  <c r="AF87"/>
  <c r="AF86" s="1"/>
  <c r="AL88"/>
  <c r="AE141"/>
  <c r="AK142"/>
  <c r="AE326"/>
  <c r="AK328"/>
  <c r="AF391"/>
  <c r="AF390" s="1"/>
  <c r="AF389" s="1"/>
  <c r="AF388" s="1"/>
  <c r="AL392"/>
  <c r="AE463"/>
  <c r="AE462" s="1"/>
  <c r="AE461" s="1"/>
  <c r="AE460" s="1"/>
  <c r="AK464"/>
  <c r="AE541"/>
  <c r="AE540" s="1"/>
  <c r="AE539" s="1"/>
  <c r="AE538" s="1"/>
  <c r="AK542"/>
  <c r="AF702"/>
  <c r="AF701" s="1"/>
  <c r="AF700" s="1"/>
  <c r="AL703"/>
  <c r="AE811"/>
  <c r="AK812"/>
  <c r="AE963"/>
  <c r="AE962" s="1"/>
  <c r="AK964"/>
  <c r="AE995"/>
  <c r="AE994" s="1"/>
  <c r="AK996"/>
  <c r="AF1067"/>
  <c r="AF1065" s="1"/>
  <c r="AF1064" s="1"/>
  <c r="AL1068"/>
  <c r="AF1130"/>
  <c r="AF1129" s="1"/>
  <c r="AL1131"/>
  <c r="AE1196"/>
  <c r="AE1195" s="1"/>
  <c r="AE1194" s="1"/>
  <c r="AE1193" s="1"/>
  <c r="AK1197"/>
  <c r="AF1254"/>
  <c r="AF1253" s="1"/>
  <c r="AF1252" s="1"/>
  <c r="AF1251" s="1"/>
  <c r="AL1255"/>
  <c r="AE1322"/>
  <c r="AE1321" s="1"/>
  <c r="AK1323"/>
  <c r="AF1381"/>
  <c r="AF1380" s="1"/>
  <c r="AL1382"/>
  <c r="AF1405"/>
  <c r="AF1404" s="1"/>
  <c r="AL1406"/>
  <c r="AF1429"/>
  <c r="AF1428" s="1"/>
  <c r="AL1430"/>
  <c r="AE1467"/>
  <c r="AE1466" s="1"/>
  <c r="AK1468"/>
  <c r="AF1506"/>
  <c r="AL1507"/>
  <c r="AE1532"/>
  <c r="AE1531" s="1"/>
  <c r="AK1533"/>
  <c r="AE1575"/>
  <c r="AE1574" s="1"/>
  <c r="AE1573" s="1"/>
  <c r="AE1572" s="1"/>
  <c r="AE1571" s="1"/>
  <c r="AK1576"/>
  <c r="AF1625"/>
  <c r="AF1624" s="1"/>
  <c r="AL1626"/>
  <c r="AE752"/>
  <c r="AE751" s="1"/>
  <c r="AK753"/>
  <c r="AE213"/>
  <c r="AE212" s="1"/>
  <c r="AE211" s="1"/>
  <c r="AE210" s="1"/>
  <c r="AE209" s="1"/>
  <c r="AK214"/>
  <c r="AE318"/>
  <c r="AE317" s="1"/>
  <c r="AE316" s="1"/>
  <c r="AK319"/>
  <c r="AE377"/>
  <c r="AE376" s="1"/>
  <c r="AK378"/>
  <c r="AF429"/>
  <c r="AL430"/>
  <c r="AF475"/>
  <c r="AL476"/>
  <c r="AF574"/>
  <c r="AF573" s="1"/>
  <c r="AL575"/>
  <c r="AE620"/>
  <c r="AE619" s="1"/>
  <c r="AK621"/>
  <c r="AF783"/>
  <c r="AF782" s="1"/>
  <c r="AF781" s="1"/>
  <c r="AL784"/>
  <c r="AF894"/>
  <c r="AF893" s="1"/>
  <c r="AL895"/>
  <c r="AF972"/>
  <c r="AF971" s="1"/>
  <c r="AL973"/>
  <c r="AF1017"/>
  <c r="AF1016" s="1"/>
  <c r="AF1015" s="1"/>
  <c r="AL1018"/>
  <c r="AE1118"/>
  <c r="AE1117" s="1"/>
  <c r="AE1116" s="1"/>
  <c r="AK1119"/>
  <c r="AF1162"/>
  <c r="AF1161" s="1"/>
  <c r="AF1160" s="1"/>
  <c r="AF1159" s="1"/>
  <c r="AL1163"/>
  <c r="AF1277"/>
  <c r="AF1276" s="1"/>
  <c r="AF1275" s="1"/>
  <c r="AF1274" s="1"/>
  <c r="AL1278"/>
  <c r="AE1375"/>
  <c r="AE1374" s="1"/>
  <c r="AK1376"/>
  <c r="AE1399"/>
  <c r="AE1398" s="1"/>
  <c r="AK1400"/>
  <c r="AE1423"/>
  <c r="AE1422" s="1"/>
  <c r="AK1424"/>
  <c r="AE1447"/>
  <c r="AE1446" s="1"/>
  <c r="AK1448"/>
  <c r="AF1498"/>
  <c r="AL1499"/>
  <c r="AF1524"/>
  <c r="AL1525"/>
  <c r="AF1544"/>
  <c r="AL1545"/>
  <c r="AE1619"/>
  <c r="AE1618" s="1"/>
  <c r="AK1620"/>
  <c r="AF749"/>
  <c r="AF748" s="1"/>
  <c r="AF747" s="1"/>
  <c r="AL750"/>
  <c r="AF720"/>
  <c r="AF719" s="1"/>
  <c r="AL721"/>
  <c r="AE1307"/>
  <c r="AE1306" s="1"/>
  <c r="AK1308"/>
  <c r="AF35"/>
  <c r="AL36"/>
  <c r="AF84"/>
  <c r="AF83" s="1"/>
  <c r="AL85"/>
  <c r="AE139"/>
  <c r="AK140"/>
  <c r="AE46"/>
  <c r="AE45" s="1"/>
  <c r="AE44" s="1"/>
  <c r="AE43" s="1"/>
  <c r="AE42" s="1"/>
  <c r="AK47"/>
  <c r="AE90"/>
  <c r="AE89" s="1"/>
  <c r="AK91"/>
  <c r="AF141"/>
  <c r="AL142"/>
  <c r="AF285"/>
  <c r="AL286"/>
  <c r="AF326"/>
  <c r="AL328"/>
  <c r="AE397"/>
  <c r="AE396" s="1"/>
  <c r="AE395" s="1"/>
  <c r="AE394" s="1"/>
  <c r="AK398"/>
  <c r="AF463"/>
  <c r="AF462" s="1"/>
  <c r="AF461" s="1"/>
  <c r="AF460" s="1"/>
  <c r="AL464"/>
  <c r="AF541"/>
  <c r="AF540" s="1"/>
  <c r="AF539" s="1"/>
  <c r="AF538" s="1"/>
  <c r="AL542"/>
  <c r="AF779"/>
  <c r="AF778" s="1"/>
  <c r="AF777" s="1"/>
  <c r="AL780"/>
  <c r="AF841"/>
  <c r="AF840" s="1"/>
  <c r="AF839" s="1"/>
  <c r="AL842"/>
  <c r="AF975"/>
  <c r="AF974" s="1"/>
  <c r="AL976"/>
  <c r="AF1039"/>
  <c r="AF1038" s="1"/>
  <c r="AF1037" s="1"/>
  <c r="AF1036" s="1"/>
  <c r="AL1040"/>
  <c r="AE1121"/>
  <c r="AE1120" s="1"/>
  <c r="AK1122"/>
  <c r="AE1174"/>
  <c r="AE1173" s="1"/>
  <c r="AE1172" s="1"/>
  <c r="AE1171" s="1"/>
  <c r="AK1175"/>
  <c r="AF1284"/>
  <c r="AF1283" s="1"/>
  <c r="AF1282" s="1"/>
  <c r="AF1281" s="1"/>
  <c r="AF1280" s="1"/>
  <c r="AL1285"/>
  <c r="AE1369"/>
  <c r="AE1368" s="1"/>
  <c r="AK1370"/>
  <c r="AE1396"/>
  <c r="AE1395" s="1"/>
  <c r="AK1397"/>
  <c r="AE1420"/>
  <c r="AE1419" s="1"/>
  <c r="AK1421"/>
  <c r="AE1444"/>
  <c r="AE1443" s="1"/>
  <c r="AK1445"/>
  <c r="AF1496"/>
  <c r="AL1497"/>
  <c r="AF1522"/>
  <c r="AL1523"/>
  <c r="AF1542"/>
  <c r="AL1543"/>
  <c r="AE1595"/>
  <c r="AK1596"/>
  <c r="AE1642"/>
  <c r="AE1641" s="1"/>
  <c r="AE1640" s="1"/>
  <c r="AE1639" s="1"/>
  <c r="AK1643"/>
  <c r="AF19"/>
  <c r="AL20"/>
  <c r="AF67"/>
  <c r="AF66" s="1"/>
  <c r="AF65" s="1"/>
  <c r="AF64" s="1"/>
  <c r="AF63" s="1"/>
  <c r="AL68"/>
  <c r="AE101"/>
  <c r="AE100" s="1"/>
  <c r="AK102"/>
  <c r="AF23"/>
  <c r="AL24"/>
  <c r="AF76"/>
  <c r="AL77"/>
  <c r="AF104"/>
  <c r="AF103" s="1"/>
  <c r="AL105"/>
  <c r="AE58"/>
  <c r="AE57" s="1"/>
  <c r="AK59"/>
  <c r="AE96"/>
  <c r="AE95" s="1"/>
  <c r="AK97"/>
  <c r="AE181"/>
  <c r="AE180" s="1"/>
  <c r="AE179" s="1"/>
  <c r="AE178" s="1"/>
  <c r="AE177" s="1"/>
  <c r="AK182"/>
  <c r="AE297"/>
  <c r="AE296" s="1"/>
  <c r="AE295" s="1"/>
  <c r="AE294" s="1"/>
  <c r="AE293" s="1"/>
  <c r="AK298"/>
  <c r="AF368"/>
  <c r="AF367" s="1"/>
  <c r="AL369"/>
  <c r="AF410"/>
  <c r="AL411"/>
  <c r="AF473"/>
  <c r="AF472" s="1"/>
  <c r="AF471" s="1"/>
  <c r="AF470" s="1"/>
  <c r="AF459" s="1"/>
  <c r="AL474"/>
  <c r="AF586"/>
  <c r="AF585" s="1"/>
  <c r="AL587"/>
  <c r="AF805"/>
  <c r="AF804" s="1"/>
  <c r="AF803" s="1"/>
  <c r="AL806"/>
  <c r="AF864"/>
  <c r="AF863" s="1"/>
  <c r="AF859" s="1"/>
  <c r="AL865"/>
  <c r="AF969"/>
  <c r="AF968" s="1"/>
  <c r="AL970"/>
  <c r="AF1013"/>
  <c r="AF1010" s="1"/>
  <c r="AF1009" s="1"/>
  <c r="AL1014"/>
  <c r="AE1127"/>
  <c r="AE1126" s="1"/>
  <c r="AK1128"/>
  <c r="AE1184"/>
  <c r="AE1183" s="1"/>
  <c r="AE1182" s="1"/>
  <c r="AE1181" s="1"/>
  <c r="AK1185"/>
  <c r="AE1242"/>
  <c r="AE1241" s="1"/>
  <c r="AE1240" s="1"/>
  <c r="AE1239" s="1"/>
  <c r="AK1243"/>
  <c r="AF1316"/>
  <c r="AF1315" s="1"/>
  <c r="AL1317"/>
  <c r="AE1378"/>
  <c r="AE1377" s="1"/>
  <c r="AK1379"/>
  <c r="AE1402"/>
  <c r="AE1401" s="1"/>
  <c r="AK1403"/>
  <c r="AE1426"/>
  <c r="AE1425" s="1"/>
  <c r="AK1427"/>
  <c r="AE1454"/>
  <c r="AE1453" s="1"/>
  <c r="AE1452" s="1"/>
  <c r="AE1451" s="1"/>
  <c r="AE1450" s="1"/>
  <c r="AK1455"/>
  <c r="AF1500"/>
  <c r="AL1501"/>
  <c r="AF1527"/>
  <c r="AL1528"/>
  <c r="AF1546"/>
  <c r="AL1547"/>
  <c r="AE1616"/>
  <c r="AE1615" s="1"/>
  <c r="AK1617"/>
  <c r="AF647"/>
  <c r="AF646" s="1"/>
  <c r="AF645" s="1"/>
  <c r="AF644" s="1"/>
  <c r="AL648"/>
  <c r="AF51"/>
  <c r="AF50" s="1"/>
  <c r="AL52"/>
  <c r="AE93"/>
  <c r="AE92" s="1"/>
  <c r="AK94"/>
  <c r="AF909"/>
  <c r="AF908" s="1"/>
  <c r="AL910"/>
  <c r="AE728"/>
  <c r="AE727" s="1"/>
  <c r="AE726" s="1"/>
  <c r="AE725" s="1"/>
  <c r="AK729"/>
  <c r="AF488"/>
  <c r="AL489"/>
  <c r="AF186"/>
  <c r="AF185" s="1"/>
  <c r="AL187"/>
  <c r="AF309"/>
  <c r="AF308" s="1"/>
  <c r="AF307" s="1"/>
  <c r="AF306" s="1"/>
  <c r="AL310"/>
  <c r="AF384"/>
  <c r="AF383" s="1"/>
  <c r="AF382" s="1"/>
  <c r="AL385"/>
  <c r="AE450"/>
  <c r="AE449" s="1"/>
  <c r="AE448" s="1"/>
  <c r="AE447" s="1"/>
  <c r="AE445" s="1"/>
  <c r="AK451"/>
  <c r="AE528"/>
  <c r="AE527" s="1"/>
  <c r="AE526" s="1"/>
  <c r="AK529"/>
  <c r="AF706"/>
  <c r="AF705" s="1"/>
  <c r="AF704" s="1"/>
  <c r="AL707"/>
  <c r="AE837"/>
  <c r="AE836" s="1"/>
  <c r="AK838"/>
  <c r="AE945"/>
  <c r="AE944" s="1"/>
  <c r="AK946"/>
  <c r="AE988"/>
  <c r="AE987" s="1"/>
  <c r="AE986" s="1"/>
  <c r="AE985" s="1"/>
  <c r="AE984" s="1"/>
  <c r="AK989"/>
  <c r="AF1062"/>
  <c r="AF1061" s="1"/>
  <c r="AL1063"/>
  <c r="AF1127"/>
  <c r="AF1126" s="1"/>
  <c r="AL1128"/>
  <c r="AF1184"/>
  <c r="AF1183" s="1"/>
  <c r="AF1182" s="1"/>
  <c r="AF1181" s="1"/>
  <c r="AL1185"/>
  <c r="AF1242"/>
  <c r="AF1241" s="1"/>
  <c r="AF1240" s="1"/>
  <c r="AF1239" s="1"/>
  <c r="AL1243"/>
  <c r="AE1312"/>
  <c r="AE1311" s="1"/>
  <c r="AK1313"/>
  <c r="AF1378"/>
  <c r="AF1377" s="1"/>
  <c r="AL1379"/>
  <c r="AF1402"/>
  <c r="AF1401" s="1"/>
  <c r="AL1403"/>
  <c r="AF1426"/>
  <c r="AF1425" s="1"/>
  <c r="AL1427"/>
  <c r="AF1454"/>
  <c r="AF1453" s="1"/>
  <c r="AF1452" s="1"/>
  <c r="AF1451" s="1"/>
  <c r="AF1450" s="1"/>
  <c r="AL1455"/>
  <c r="AF1504"/>
  <c r="AL1505"/>
  <c r="AE1529"/>
  <c r="AE1526" s="1"/>
  <c r="AK1530"/>
  <c r="AE1556"/>
  <c r="AE1555" s="1"/>
  <c r="AE1554" s="1"/>
  <c r="AE1553" s="1"/>
  <c r="AK1557"/>
  <c r="AF1622"/>
  <c r="AF1621" s="1"/>
  <c r="AL1623"/>
  <c r="AE717"/>
  <c r="AE716" s="1"/>
  <c r="AK718"/>
  <c r="AF80"/>
  <c r="AL81"/>
  <c r="AF119"/>
  <c r="AF118" s="1"/>
  <c r="AF117" s="1"/>
  <c r="AF116" s="1"/>
  <c r="AF115" s="1"/>
  <c r="AF114" s="1"/>
  <c r="AL120"/>
  <c r="AF213"/>
  <c r="AF212" s="1"/>
  <c r="AF211" s="1"/>
  <c r="AF210" s="1"/>
  <c r="AF209" s="1"/>
  <c r="AL214"/>
  <c r="AF318"/>
  <c r="AF317" s="1"/>
  <c r="AF316" s="1"/>
  <c r="AL319"/>
  <c r="AF377"/>
  <c r="AF376" s="1"/>
  <c r="AL378"/>
  <c r="AE442"/>
  <c r="AE441" s="1"/>
  <c r="AE440" s="1"/>
  <c r="AE439" s="1"/>
  <c r="AE438" s="1"/>
  <c r="AE437" s="1"/>
  <c r="AK443"/>
  <c r="AF520"/>
  <c r="AF519" s="1"/>
  <c r="AF518" s="1"/>
  <c r="AL521"/>
  <c r="AF673"/>
  <c r="AF672" s="1"/>
  <c r="AF671" s="1"/>
  <c r="AF660" s="1"/>
  <c r="AF659" s="1"/>
  <c r="AL674"/>
  <c r="AE834"/>
  <c r="AE833" s="1"/>
  <c r="AK835"/>
  <c r="AE942"/>
  <c r="AE941" s="1"/>
  <c r="AE940" s="1"/>
  <c r="AK943"/>
  <c r="AE981"/>
  <c r="AE980" s="1"/>
  <c r="AK982"/>
  <c r="AF1059"/>
  <c r="AF1058" s="1"/>
  <c r="AL1060"/>
  <c r="AE1157"/>
  <c r="AE1156" s="1"/>
  <c r="AE1155" s="1"/>
  <c r="AE1154" s="1"/>
  <c r="AK1158"/>
  <c r="AF1206"/>
  <c r="AF1205" s="1"/>
  <c r="AF1204" s="1"/>
  <c r="AF1203" s="1"/>
  <c r="AL1207"/>
  <c r="AE1272"/>
  <c r="AE1271" s="1"/>
  <c r="AE1270" s="1"/>
  <c r="AE1269" s="1"/>
  <c r="AK1273"/>
  <c r="AF1341"/>
  <c r="AF1340" s="1"/>
  <c r="AF1339" s="1"/>
  <c r="AF1338" s="1"/>
  <c r="AF1337" s="1"/>
  <c r="AL1342"/>
  <c r="AF1387"/>
  <c r="AF1386" s="1"/>
  <c r="AL1388"/>
  <c r="AF1417"/>
  <c r="AF1416" s="1"/>
  <c r="AL1418"/>
  <c r="AF1435"/>
  <c r="AF1434" s="1"/>
  <c r="AL1436"/>
  <c r="AE1479"/>
  <c r="AE1478" s="1"/>
  <c r="AK1480"/>
  <c r="AF1513"/>
  <c r="AL1514"/>
  <c r="AE1537"/>
  <c r="AK1538"/>
  <c r="AF1593"/>
  <c r="AF1590" s="1"/>
  <c r="AF1589" s="1"/>
  <c r="AF1588" s="1"/>
  <c r="AF1587" s="1"/>
  <c r="AL1594"/>
  <c r="AF1637"/>
  <c r="AF1636" s="1"/>
  <c r="AF1635" s="1"/>
  <c r="AF1634" s="1"/>
  <c r="AL1638"/>
  <c r="AF157"/>
  <c r="AF154" s="1"/>
  <c r="AF153" s="1"/>
  <c r="AF152" s="1"/>
  <c r="AF151" s="1"/>
  <c r="AL158"/>
  <c r="AF324"/>
  <c r="AF321" s="1"/>
  <c r="AF320" s="1"/>
  <c r="AF311" s="1"/>
  <c r="AL325"/>
  <c r="AE391"/>
  <c r="AE390" s="1"/>
  <c r="AE389" s="1"/>
  <c r="AE388" s="1"/>
  <c r="AK392"/>
  <c r="AF433"/>
  <c r="AL435"/>
  <c r="AF552"/>
  <c r="AF551" s="1"/>
  <c r="AF550" s="1"/>
  <c r="AF545" s="1"/>
  <c r="AF544" s="1"/>
  <c r="AL553"/>
  <c r="AE616"/>
  <c r="AE615" s="1"/>
  <c r="AE614" s="1"/>
  <c r="AK617"/>
  <c r="AF698"/>
  <c r="AF697" s="1"/>
  <c r="AF696" s="1"/>
  <c r="AL699"/>
  <c r="AF809"/>
  <c r="AL810"/>
  <c r="AF925"/>
  <c r="AF924" s="1"/>
  <c r="AF923" s="1"/>
  <c r="AF922" s="1"/>
  <c r="AF921" s="1"/>
  <c r="AL926"/>
  <c r="AF978"/>
  <c r="AF977" s="1"/>
  <c r="AF961" s="1"/>
  <c r="AF960" s="1"/>
  <c r="AF959" s="1"/>
  <c r="AL979"/>
  <c r="AE1059"/>
  <c r="AE1058" s="1"/>
  <c r="AE1057" s="1"/>
  <c r="AK1060"/>
  <c r="AE1124"/>
  <c r="AE1123" s="1"/>
  <c r="AK1125"/>
  <c r="AE1179"/>
  <c r="AE1178" s="1"/>
  <c r="AE1177" s="1"/>
  <c r="AE1176" s="1"/>
  <c r="AK1180"/>
  <c r="AF1303"/>
  <c r="AF1302" s="1"/>
  <c r="AF1301" s="1"/>
  <c r="AL1304"/>
  <c r="AE1381"/>
  <c r="AE1380" s="1"/>
  <c r="AK1382"/>
  <c r="AE1405"/>
  <c r="AE1404" s="1"/>
  <c r="AK1406"/>
  <c r="AE1429"/>
  <c r="AE1428" s="1"/>
  <c r="AK1430"/>
  <c r="AF1463"/>
  <c r="AF1462" s="1"/>
  <c r="AF1461" s="1"/>
  <c r="AL1464"/>
  <c r="AE1506"/>
  <c r="AK1507"/>
  <c r="AF1529"/>
  <c r="AL1530"/>
  <c r="AF1549"/>
  <c r="AF1548" s="1"/>
  <c r="AL1550"/>
  <c r="AE1637"/>
  <c r="AE1636" s="1"/>
  <c r="AE1635" s="1"/>
  <c r="AE1634" s="1"/>
  <c r="AK1638"/>
  <c r="AF815"/>
  <c r="AL816"/>
  <c r="AF1325"/>
  <c r="AF1324" s="1"/>
  <c r="AL1326"/>
  <c r="AF1307"/>
  <c r="AF1306" s="1"/>
  <c r="AF1305" s="1"/>
  <c r="AL1308"/>
  <c r="AF237"/>
  <c r="AF236" s="1"/>
  <c r="AL238"/>
  <c r="AF234"/>
  <c r="AF233" s="1"/>
  <c r="AF232" s="1"/>
  <c r="AL235"/>
  <c r="AF1229"/>
  <c r="AL1230"/>
  <c r="AF1227"/>
  <c r="AL1228"/>
  <c r="AF1232"/>
  <c r="AF1231" s="1"/>
  <c r="AL1233"/>
  <c r="AE1227"/>
  <c r="AK1228"/>
  <c r="AE1229"/>
  <c r="AK1230"/>
  <c r="AE1232"/>
  <c r="AE1231" s="1"/>
  <c r="AK1233"/>
  <c r="AF882"/>
  <c r="AF881" s="1"/>
  <c r="Z1111"/>
  <c r="Z1110" s="1"/>
  <c r="Z1165"/>
  <c r="Z1367"/>
  <c r="Z1366" s="1"/>
  <c r="Z1365" s="1"/>
  <c r="Z1503"/>
  <c r="Z1614"/>
  <c r="Z1609" s="1"/>
  <c r="Z1608" s="1"/>
  <c r="Y708"/>
  <c r="Z73"/>
  <c r="Z72" s="1"/>
  <c r="Z366"/>
  <c r="Z361" s="1"/>
  <c r="Z360" s="1"/>
  <c r="Z359" s="1"/>
  <c r="Z1510"/>
  <c r="Z1633"/>
  <c r="Z1631" s="1"/>
  <c r="Z321"/>
  <c r="Z320" s="1"/>
  <c r="Z311" s="1"/>
  <c r="Z300" s="1"/>
  <c r="Z279" s="1"/>
  <c r="Z961"/>
  <c r="Z960" s="1"/>
  <c r="Z959" s="1"/>
  <c r="Y1633"/>
  <c r="Y1631" s="1"/>
  <c r="Z1314"/>
  <c r="Z1305"/>
  <c r="T564"/>
  <c r="T563" s="1"/>
  <c r="T514" s="1"/>
  <c r="T1001"/>
  <c r="Z660"/>
  <c r="Z659" s="1"/>
  <c r="T657"/>
  <c r="T393"/>
  <c r="T387" s="1"/>
  <c r="T349" s="1"/>
  <c r="S1517"/>
  <c r="Z82"/>
  <c r="Y961"/>
  <c r="Y960" s="1"/>
  <c r="Y959" s="1"/>
  <c r="Y957" s="1"/>
  <c r="Y1465"/>
  <c r="Z428"/>
  <c r="Z427" s="1"/>
  <c r="Z422" s="1"/>
  <c r="Y1221"/>
  <c r="Z738"/>
  <c r="Z737" s="1"/>
  <c r="Z708"/>
  <c r="Z695" s="1"/>
  <c r="Z694" s="1"/>
  <c r="Y1305"/>
  <c r="N349"/>
  <c r="Z1245"/>
  <c r="Y1086"/>
  <c r="Y445"/>
  <c r="AF407"/>
  <c r="Y1085"/>
  <c r="Y1084" s="1"/>
  <c r="Y1082" s="1"/>
  <c r="Z854"/>
  <c r="Z853" s="1"/>
  <c r="T279"/>
  <c r="N1493"/>
  <c r="N1482" s="1"/>
  <c r="N1457" s="1"/>
  <c r="T1091"/>
  <c r="Z1460"/>
  <c r="Z1459" s="1"/>
  <c r="AF708"/>
  <c r="Y1539"/>
  <c r="Y1534" s="1"/>
  <c r="AE1540"/>
  <c r="Y1542"/>
  <c r="Y1541" s="1"/>
  <c r="AE1543"/>
  <c r="AE1065"/>
  <c r="AE1064" s="1"/>
  <c r="AE1066"/>
  <c r="AE446"/>
  <c r="T1502"/>
  <c r="T1493" s="1"/>
  <c r="T1482" s="1"/>
  <c r="T1457" s="1"/>
  <c r="Z939"/>
  <c r="Z938" s="1"/>
  <c r="Z1359"/>
  <c r="Z1358" s="1"/>
  <c r="Z1357" s="1"/>
  <c r="Z1356" s="1"/>
  <c r="Y23"/>
  <c r="AE24"/>
  <c r="Y756"/>
  <c r="Y755" s="1"/>
  <c r="Y754" s="1"/>
  <c r="AE757"/>
  <c r="Y1372"/>
  <c r="Y1371" s="1"/>
  <c r="Y1367" s="1"/>
  <c r="Y1366" s="1"/>
  <c r="Y1365" s="1"/>
  <c r="AE1373"/>
  <c r="Y472"/>
  <c r="Y471" s="1"/>
  <c r="Y470" s="1"/>
  <c r="Y459" s="1"/>
  <c r="Y1314"/>
  <c r="Y1526"/>
  <c r="Z993"/>
  <c r="Z992" s="1"/>
  <c r="Z991" s="1"/>
  <c r="Z1590"/>
  <c r="Z1589" s="1"/>
  <c r="Z1588" s="1"/>
  <c r="Z1587" s="1"/>
  <c r="Z154"/>
  <c r="Z153" s="1"/>
  <c r="Z152" s="1"/>
  <c r="Z151" s="1"/>
  <c r="AF938"/>
  <c r="Y1625"/>
  <c r="Y1624" s="1"/>
  <c r="Y1614" s="1"/>
  <c r="AE1626"/>
  <c r="Y948"/>
  <c r="Y947" s="1"/>
  <c r="Y939" s="1"/>
  <c r="Y938" s="1"/>
  <c r="AE949"/>
  <c r="AE1086"/>
  <c r="AF1066"/>
  <c r="Z399"/>
  <c r="Z903"/>
  <c r="Z902" s="1"/>
  <c r="AF32"/>
  <c r="AF31" s="1"/>
  <c r="AF30" s="1"/>
  <c r="AF29" s="1"/>
  <c r="AE472"/>
  <c r="AE471" s="1"/>
  <c r="AE470" s="1"/>
  <c r="AE459" s="1"/>
  <c r="AF993"/>
  <c r="AF992" s="1"/>
  <c r="AF991" s="1"/>
  <c r="Y1612"/>
  <c r="Y1611" s="1"/>
  <c r="Y1610" s="1"/>
  <c r="AE1613"/>
  <c r="Z1226"/>
  <c r="Z1221" s="1"/>
  <c r="Y1521"/>
  <c r="Y808"/>
  <c r="Y807" s="1"/>
  <c r="Z517"/>
  <c r="Z516" s="1"/>
  <c r="Y832"/>
  <c r="Y831" s="1"/>
  <c r="Y830" s="1"/>
  <c r="Z1057"/>
  <c r="Z1052" s="1"/>
  <c r="Z1051" s="1"/>
  <c r="Z1001" s="1"/>
  <c r="Z1205"/>
  <c r="Z1204" s="1"/>
  <c r="Z1203" s="1"/>
  <c r="Z231"/>
  <c r="Z230" s="1"/>
  <c r="Z1548"/>
  <c r="Z1517" s="1"/>
  <c r="Z808"/>
  <c r="Z807" s="1"/>
  <c r="Z798" s="1"/>
  <c r="Z797" s="1"/>
  <c r="AF903"/>
  <c r="AF902" s="1"/>
  <c r="Z7"/>
  <c r="K1493"/>
  <c r="K1482" s="1"/>
  <c r="K1457" s="1"/>
  <c r="K1645" s="1"/>
  <c r="Z564"/>
  <c r="Z563" s="1"/>
  <c r="S1609"/>
  <c r="S1608" s="1"/>
  <c r="Z135"/>
  <c r="Z134"/>
  <c r="Z133" s="1"/>
  <c r="R1493"/>
  <c r="R1482" s="1"/>
  <c r="R1457" s="1"/>
  <c r="R1645" s="1"/>
  <c r="Z457"/>
  <c r="P1001"/>
  <c r="P1645" s="1"/>
  <c r="O563"/>
  <c r="O514" s="1"/>
  <c r="O1645" s="1"/>
  <c r="I1645"/>
  <c r="Q1645"/>
  <c r="J1645"/>
  <c r="L1645"/>
  <c r="AE1087" l="1"/>
  <c r="AE1465"/>
  <c r="AF1503"/>
  <c r="AF1111"/>
  <c r="AF1110" s="1"/>
  <c r="AE1521"/>
  <c r="AE82"/>
  <c r="AF1541"/>
  <c r="AF18"/>
  <c r="AF11" s="1"/>
  <c r="AF10" s="1"/>
  <c r="AF9" s="1"/>
  <c r="AF1521"/>
  <c r="AF776"/>
  <c r="AF775" s="1"/>
  <c r="AF1359"/>
  <c r="AF1358" s="1"/>
  <c r="AF1357" s="1"/>
  <c r="AF1356" s="1"/>
  <c r="AX661"/>
  <c r="AW195"/>
  <c r="BA195" s="1"/>
  <c r="BA196"/>
  <c r="AX1022"/>
  <c r="BB1022" s="1"/>
  <c r="BB1023"/>
  <c r="AW1019"/>
  <c r="BA1019" s="1"/>
  <c r="BA1020"/>
  <c r="AW205"/>
  <c r="BA206"/>
  <c r="AX950"/>
  <c r="BB950" s="1"/>
  <c r="BB951"/>
  <c r="BB676"/>
  <c r="AX675"/>
  <c r="BB675" s="1"/>
  <c r="AW1105"/>
  <c r="BA1106"/>
  <c r="AX615"/>
  <c r="BB616"/>
  <c r="AW950"/>
  <c r="BA950" s="1"/>
  <c r="BA951"/>
  <c r="AW1022"/>
  <c r="BA1022" s="1"/>
  <c r="BA1023"/>
  <c r="AX1568"/>
  <c r="BB1569"/>
  <c r="AF366"/>
  <c r="AX1019"/>
  <c r="BB1019" s="1"/>
  <c r="BB1020"/>
  <c r="AW883"/>
  <c r="BA883" s="1"/>
  <c r="BA884"/>
  <c r="AX666"/>
  <c r="AX595"/>
  <c r="AX599"/>
  <c r="AX640"/>
  <c r="AX883"/>
  <c r="AX1105"/>
  <c r="BB1106"/>
  <c r="AX569"/>
  <c r="AX619"/>
  <c r="BB619" s="1"/>
  <c r="BB620"/>
  <c r="AW78"/>
  <c r="BA78" s="1"/>
  <c r="BA79"/>
  <c r="AW1568"/>
  <c r="BA1569"/>
  <c r="AF361"/>
  <c r="AF360" s="1"/>
  <c r="AF359" s="1"/>
  <c r="AF1495"/>
  <c r="AF1494" s="1"/>
  <c r="AF1004"/>
  <c r="AF1003" s="1"/>
  <c r="AF517"/>
  <c r="AF516" s="1"/>
  <c r="AF136"/>
  <c r="AF1465"/>
  <c r="AE808"/>
  <c r="AE807" s="1"/>
  <c r="AF738"/>
  <c r="AF737" s="1"/>
  <c r="AF485"/>
  <c r="AF484" s="1"/>
  <c r="AF479" s="1"/>
  <c r="AF478" s="1"/>
  <c r="AF457" s="1"/>
  <c r="AF1085"/>
  <c r="AF1084" s="1"/>
  <c r="AF1082" s="1"/>
  <c r="AF1087"/>
  <c r="AF445"/>
  <c r="Z175"/>
  <c r="AE961"/>
  <c r="AE960" s="1"/>
  <c r="AE959" s="1"/>
  <c r="AF1614"/>
  <c r="AF1609" s="1"/>
  <c r="AF1608" s="1"/>
  <c r="AF1165"/>
  <c r="AF49"/>
  <c r="AF48" s="1"/>
  <c r="AF41" s="1"/>
  <c r="AF854"/>
  <c r="AF853" s="1"/>
  <c r="AF584"/>
  <c r="AF284"/>
  <c r="AF283" s="1"/>
  <c r="AF282" s="1"/>
  <c r="AF281" s="1"/>
  <c r="AF565"/>
  <c r="AF1460"/>
  <c r="AF1459" s="1"/>
  <c r="AF73"/>
  <c r="AF72" s="1"/>
  <c r="AF231"/>
  <c r="AF230" s="1"/>
  <c r="AF808"/>
  <c r="AF807" s="1"/>
  <c r="AF798" s="1"/>
  <c r="AF797" s="1"/>
  <c r="AF1526"/>
  <c r="AF82"/>
  <c r="AF695"/>
  <c r="AF694" s="1"/>
  <c r="AF1314"/>
  <c r="AF1300" s="1"/>
  <c r="AF1299" s="1"/>
  <c r="AF1297" s="1"/>
  <c r="AF300"/>
  <c r="AF1057"/>
  <c r="AF1052" s="1"/>
  <c r="AF1367"/>
  <c r="AF1366" s="1"/>
  <c r="AF1365" s="1"/>
  <c r="AK675"/>
  <c r="AK1232"/>
  <c r="AK1231" s="1"/>
  <c r="AQ1233"/>
  <c r="AK1227"/>
  <c r="AQ1228"/>
  <c r="AL1227"/>
  <c r="AR1228"/>
  <c r="AL234"/>
  <c r="AL233" s="1"/>
  <c r="AL232" s="1"/>
  <c r="AR235"/>
  <c r="AL1307"/>
  <c r="AL1306" s="1"/>
  <c r="AR1308"/>
  <c r="AL815"/>
  <c r="AR816"/>
  <c r="AL1549"/>
  <c r="AR1550"/>
  <c r="AK1506"/>
  <c r="AQ1507"/>
  <c r="AK1429"/>
  <c r="AK1428" s="1"/>
  <c r="AQ1430"/>
  <c r="AK1381"/>
  <c r="AK1380" s="1"/>
  <c r="AQ1382"/>
  <c r="AK1179"/>
  <c r="AK1178" s="1"/>
  <c r="AK1177" s="1"/>
  <c r="AK1176" s="1"/>
  <c r="AQ1180"/>
  <c r="AK1059"/>
  <c r="AK1058" s="1"/>
  <c r="AQ1060"/>
  <c r="AL925"/>
  <c r="AL924" s="1"/>
  <c r="AL923" s="1"/>
  <c r="AL922" s="1"/>
  <c r="AL921" s="1"/>
  <c r="AR926"/>
  <c r="AL698"/>
  <c r="AL697" s="1"/>
  <c r="AL696" s="1"/>
  <c r="AR699"/>
  <c r="AL552"/>
  <c r="AL551" s="1"/>
  <c r="AL550" s="1"/>
  <c r="AL545" s="1"/>
  <c r="AL544" s="1"/>
  <c r="AR553"/>
  <c r="AK391"/>
  <c r="AK390" s="1"/>
  <c r="AK389" s="1"/>
  <c r="AK388" s="1"/>
  <c r="AQ392"/>
  <c r="AL157"/>
  <c r="AR158"/>
  <c r="AL1593"/>
  <c r="AR1594"/>
  <c r="AL1513"/>
  <c r="AR1514"/>
  <c r="AL1435"/>
  <c r="AL1434" s="1"/>
  <c r="AR1436"/>
  <c r="AL1387"/>
  <c r="AL1386" s="1"/>
  <c r="AR1388"/>
  <c r="AK1272"/>
  <c r="AK1271" s="1"/>
  <c r="AK1270" s="1"/>
  <c r="AK1269" s="1"/>
  <c r="AQ1273"/>
  <c r="AK1157"/>
  <c r="AK1156" s="1"/>
  <c r="AK1155" s="1"/>
  <c r="AK1154" s="1"/>
  <c r="AQ1158"/>
  <c r="AK981"/>
  <c r="AK980" s="1"/>
  <c r="AQ982"/>
  <c r="AK834"/>
  <c r="AK833" s="1"/>
  <c r="AQ835"/>
  <c r="AL520"/>
  <c r="AL519" s="1"/>
  <c r="AL518" s="1"/>
  <c r="AR521"/>
  <c r="AL377"/>
  <c r="AL376" s="1"/>
  <c r="AR378"/>
  <c r="AL213"/>
  <c r="AL212" s="1"/>
  <c r="AL211" s="1"/>
  <c r="AL210" s="1"/>
  <c r="AL209" s="1"/>
  <c r="AR214"/>
  <c r="AL80"/>
  <c r="AR81"/>
  <c r="AL1622"/>
  <c r="AL1621" s="1"/>
  <c r="AR1623"/>
  <c r="AK1529"/>
  <c r="AQ1530"/>
  <c r="AL1454"/>
  <c r="AL1453" s="1"/>
  <c r="AL1452" s="1"/>
  <c r="AL1451" s="1"/>
  <c r="AL1450" s="1"/>
  <c r="AR1455"/>
  <c r="AL1402"/>
  <c r="AL1401" s="1"/>
  <c r="AR1403"/>
  <c r="AK1312"/>
  <c r="AK1311" s="1"/>
  <c r="AQ1313"/>
  <c r="AL1184"/>
  <c r="AL1183" s="1"/>
  <c r="AL1182" s="1"/>
  <c r="AL1181" s="1"/>
  <c r="AR1185"/>
  <c r="AL1062"/>
  <c r="AL1061" s="1"/>
  <c r="AR1063"/>
  <c r="AK945"/>
  <c r="AK944" s="1"/>
  <c r="AQ946"/>
  <c r="AL706"/>
  <c r="AL705" s="1"/>
  <c r="AL704" s="1"/>
  <c r="AR707"/>
  <c r="AK450"/>
  <c r="AK449" s="1"/>
  <c r="AK448" s="1"/>
  <c r="AK447" s="1"/>
  <c r="AQ451"/>
  <c r="AL309"/>
  <c r="AL308" s="1"/>
  <c r="AL307" s="1"/>
  <c r="AL306" s="1"/>
  <c r="AR310"/>
  <c r="AL488"/>
  <c r="AR489"/>
  <c r="AL909"/>
  <c r="AL908" s="1"/>
  <c r="AR910"/>
  <c r="AL51"/>
  <c r="AR52"/>
  <c r="AK1616"/>
  <c r="AK1615" s="1"/>
  <c r="AQ1617"/>
  <c r="AL1527"/>
  <c r="AR1528"/>
  <c r="AK1454"/>
  <c r="AK1453" s="1"/>
  <c r="AK1452" s="1"/>
  <c r="AK1451" s="1"/>
  <c r="AK1450" s="1"/>
  <c r="AQ1455"/>
  <c r="AK1402"/>
  <c r="AK1401" s="1"/>
  <c r="AQ1403"/>
  <c r="AL1316"/>
  <c r="AL1315" s="1"/>
  <c r="AR1317"/>
  <c r="AK1184"/>
  <c r="AK1183" s="1"/>
  <c r="AK1182" s="1"/>
  <c r="AK1181" s="1"/>
  <c r="AQ1185"/>
  <c r="AL1013"/>
  <c r="AL1010" s="1"/>
  <c r="AL1009" s="1"/>
  <c r="AR1014"/>
  <c r="AL864"/>
  <c r="AL863" s="1"/>
  <c r="AR865"/>
  <c r="AL586"/>
  <c r="AL585" s="1"/>
  <c r="AR587"/>
  <c r="AL410"/>
  <c r="AR411"/>
  <c r="AK297"/>
  <c r="AK296" s="1"/>
  <c r="AK295" s="1"/>
  <c r="AK294" s="1"/>
  <c r="AK293" s="1"/>
  <c r="AQ298"/>
  <c r="AK96"/>
  <c r="AK95" s="1"/>
  <c r="AQ97"/>
  <c r="AL104"/>
  <c r="AL103" s="1"/>
  <c r="AR105"/>
  <c r="AL23"/>
  <c r="AR24"/>
  <c r="AL67"/>
  <c r="AL66" s="1"/>
  <c r="AL65" s="1"/>
  <c r="AL64" s="1"/>
  <c r="AL63" s="1"/>
  <c r="AR68"/>
  <c r="AK1642"/>
  <c r="AK1641" s="1"/>
  <c r="AK1640" s="1"/>
  <c r="AK1639" s="1"/>
  <c r="AQ1643"/>
  <c r="AL1542"/>
  <c r="AR1543"/>
  <c r="AL1496"/>
  <c r="AR1497"/>
  <c r="AK1420"/>
  <c r="AK1419" s="1"/>
  <c r="AQ1421"/>
  <c r="AK1369"/>
  <c r="AK1368" s="1"/>
  <c r="AQ1370"/>
  <c r="AK1174"/>
  <c r="AK1173" s="1"/>
  <c r="AK1172" s="1"/>
  <c r="AK1171" s="1"/>
  <c r="AQ1175"/>
  <c r="AL1039"/>
  <c r="AL1038" s="1"/>
  <c r="AL1037" s="1"/>
  <c r="AL1036" s="1"/>
  <c r="AR1040"/>
  <c r="AL841"/>
  <c r="AL840" s="1"/>
  <c r="AL839" s="1"/>
  <c r="AR842"/>
  <c r="AL541"/>
  <c r="AL540" s="1"/>
  <c r="AL539" s="1"/>
  <c r="AL538" s="1"/>
  <c r="AR542"/>
  <c r="AK397"/>
  <c r="AK396" s="1"/>
  <c r="AK395" s="1"/>
  <c r="AK394" s="1"/>
  <c r="AQ398"/>
  <c r="AL285"/>
  <c r="AR286"/>
  <c r="AK90"/>
  <c r="AK89" s="1"/>
  <c r="AQ91"/>
  <c r="AK139"/>
  <c r="AQ140"/>
  <c r="AL35"/>
  <c r="AR36"/>
  <c r="AL720"/>
  <c r="AL719" s="1"/>
  <c r="AR721"/>
  <c r="AK1619"/>
  <c r="AK1618" s="1"/>
  <c r="AQ1620"/>
  <c r="AL1524"/>
  <c r="AR1525"/>
  <c r="AK1447"/>
  <c r="AK1446" s="1"/>
  <c r="AQ1448"/>
  <c r="AK1399"/>
  <c r="AK1398" s="1"/>
  <c r="AQ1400"/>
  <c r="AL1277"/>
  <c r="AL1276" s="1"/>
  <c r="AL1275" s="1"/>
  <c r="AL1274" s="1"/>
  <c r="AR1278"/>
  <c r="AK1118"/>
  <c r="AK1117" s="1"/>
  <c r="AK1116" s="1"/>
  <c r="AQ1119"/>
  <c r="AL972"/>
  <c r="AL971" s="1"/>
  <c r="AR973"/>
  <c r="AL783"/>
  <c r="AL782" s="1"/>
  <c r="AL781" s="1"/>
  <c r="AR784"/>
  <c r="AL574"/>
  <c r="AL573" s="1"/>
  <c r="AR575"/>
  <c r="AL429"/>
  <c r="AR430"/>
  <c r="AK318"/>
  <c r="AK317" s="1"/>
  <c r="AK316" s="1"/>
  <c r="AQ319"/>
  <c r="AK752"/>
  <c r="AK751" s="1"/>
  <c r="AQ753"/>
  <c r="AK1575"/>
  <c r="AK1574" s="1"/>
  <c r="AK1573" s="1"/>
  <c r="AK1572" s="1"/>
  <c r="AK1571" s="1"/>
  <c r="AQ1576"/>
  <c r="AL1506"/>
  <c r="AR1507"/>
  <c r="AL1429"/>
  <c r="AL1428" s="1"/>
  <c r="AR1430"/>
  <c r="AL1381"/>
  <c r="AL1380" s="1"/>
  <c r="AR1382"/>
  <c r="AL1254"/>
  <c r="AL1253" s="1"/>
  <c r="AL1252" s="1"/>
  <c r="AL1251" s="1"/>
  <c r="AR1255"/>
  <c r="AL1130"/>
  <c r="AL1129" s="1"/>
  <c r="AR1131"/>
  <c r="AK995"/>
  <c r="AK994" s="1"/>
  <c r="AQ996"/>
  <c r="AK811"/>
  <c r="AQ812"/>
  <c r="AK541"/>
  <c r="AK540" s="1"/>
  <c r="AK539" s="1"/>
  <c r="AK538" s="1"/>
  <c r="AQ542"/>
  <c r="AL391"/>
  <c r="AL390" s="1"/>
  <c r="AL389" s="1"/>
  <c r="AL388" s="1"/>
  <c r="AR392"/>
  <c r="AK141"/>
  <c r="AQ142"/>
  <c r="AL37"/>
  <c r="AR39"/>
  <c r="AL1628"/>
  <c r="AL1627" s="1"/>
  <c r="AR1629"/>
  <c r="AK1535"/>
  <c r="AQ1536"/>
  <c r="AL1408"/>
  <c r="AL1407" s="1"/>
  <c r="AR1409"/>
  <c r="AK1319"/>
  <c r="AK1318" s="1"/>
  <c r="AQ1320"/>
  <c r="AK1201"/>
  <c r="AK1200" s="1"/>
  <c r="AK1199" s="1"/>
  <c r="AK1198" s="1"/>
  <c r="AQ1202"/>
  <c r="AK1088"/>
  <c r="AQ1089"/>
  <c r="AK966"/>
  <c r="AK965" s="1"/>
  <c r="AQ967"/>
  <c r="AL756"/>
  <c r="AL755" s="1"/>
  <c r="AL754" s="1"/>
  <c r="AR757"/>
  <c r="AK433"/>
  <c r="AQ435"/>
  <c r="AL297"/>
  <c r="AL296" s="1"/>
  <c r="AL295" s="1"/>
  <c r="AL294" s="1"/>
  <c r="AL293" s="1"/>
  <c r="AR298"/>
  <c r="AL155"/>
  <c r="AR156"/>
  <c r="AK720"/>
  <c r="AK719" s="1"/>
  <c r="AQ721"/>
  <c r="AL1591"/>
  <c r="AR1592"/>
  <c r="AL1519"/>
  <c r="AL1518" s="1"/>
  <c r="AR1520"/>
  <c r="AK1441"/>
  <c r="AK1440" s="1"/>
  <c r="AQ1442"/>
  <c r="AK1393"/>
  <c r="AK1392" s="1"/>
  <c r="AQ1394"/>
  <c r="AL1267"/>
  <c r="AL1266" s="1"/>
  <c r="AL1265" s="1"/>
  <c r="AR1268"/>
  <c r="AL1152"/>
  <c r="AL1151" s="1"/>
  <c r="AL1150" s="1"/>
  <c r="AL1149" s="1"/>
  <c r="AR1153"/>
  <c r="AL998"/>
  <c r="AL997" s="1"/>
  <c r="AR999"/>
  <c r="AL861"/>
  <c r="AL860" s="1"/>
  <c r="AR862"/>
  <c r="AK641"/>
  <c r="AK640" s="1"/>
  <c r="AK633" s="1"/>
  <c r="AK632" s="1"/>
  <c r="AQ642"/>
  <c r="AL468"/>
  <c r="AL467" s="1"/>
  <c r="AL466" s="1"/>
  <c r="AL465" s="1"/>
  <c r="AR469"/>
  <c r="AK371"/>
  <c r="AK370" s="1"/>
  <c r="AQ372"/>
  <c r="AK183"/>
  <c r="AQ184"/>
  <c r="AL1619"/>
  <c r="AL1618" s="1"/>
  <c r="AR1620"/>
  <c r="AK1527"/>
  <c r="AQ1528"/>
  <c r="AL1447"/>
  <c r="AL1446" s="1"/>
  <c r="AR1448"/>
  <c r="AL1399"/>
  <c r="AL1398" s="1"/>
  <c r="AR1400"/>
  <c r="AK1316"/>
  <c r="AK1315" s="1"/>
  <c r="AQ1317"/>
  <c r="AL1124"/>
  <c r="AL1123" s="1"/>
  <c r="AR1125"/>
  <c r="AK969"/>
  <c r="AK968" s="1"/>
  <c r="AQ970"/>
  <c r="AL801"/>
  <c r="AL800" s="1"/>
  <c r="AL799" s="1"/>
  <c r="AR802"/>
  <c r="AK473"/>
  <c r="AQ474"/>
  <c r="AL364"/>
  <c r="AL363" s="1"/>
  <c r="AL362" s="1"/>
  <c r="AR365"/>
  <c r="AL172"/>
  <c r="AL171" s="1"/>
  <c r="AL170" s="1"/>
  <c r="AL166" s="1"/>
  <c r="AL165" s="1"/>
  <c r="AR173"/>
  <c r="AL33"/>
  <c r="AR34"/>
  <c r="AL1595"/>
  <c r="AR1596"/>
  <c r="AK1519"/>
  <c r="AK1518" s="1"/>
  <c r="AQ1520"/>
  <c r="AL1438"/>
  <c r="AL1437" s="1"/>
  <c r="AR1439"/>
  <c r="AL1390"/>
  <c r="AL1389" s="1"/>
  <c r="AR1391"/>
  <c r="AK1277"/>
  <c r="AK1276" s="1"/>
  <c r="AK1275" s="1"/>
  <c r="AK1274" s="1"/>
  <c r="AQ1278"/>
  <c r="AK1162"/>
  <c r="AK1161" s="1"/>
  <c r="AK1160" s="1"/>
  <c r="AK1159" s="1"/>
  <c r="AQ1163"/>
  <c r="AK1017"/>
  <c r="AK1016" s="1"/>
  <c r="AK1015" s="1"/>
  <c r="AQ1018"/>
  <c r="AL869"/>
  <c r="AL868" s="1"/>
  <c r="AL867" s="1"/>
  <c r="AL866" s="1"/>
  <c r="AR870"/>
  <c r="AK593"/>
  <c r="AK592" s="1"/>
  <c r="AQ594"/>
  <c r="AL425"/>
  <c r="AL424" s="1"/>
  <c r="AL423" s="1"/>
  <c r="AR426"/>
  <c r="AL287"/>
  <c r="AR288"/>
  <c r="AL53"/>
  <c r="AR54"/>
  <c r="AL912"/>
  <c r="AL911" s="1"/>
  <c r="AR913"/>
  <c r="AK80"/>
  <c r="AQ81"/>
  <c r="AK1628"/>
  <c r="AK1627" s="1"/>
  <c r="AQ1629"/>
  <c r="AL1537"/>
  <c r="AR1538"/>
  <c r="AL1479"/>
  <c r="AL1478" s="1"/>
  <c r="AR1480"/>
  <c r="AK1414"/>
  <c r="AK1413" s="1"/>
  <c r="AQ1415"/>
  <c r="AL1360"/>
  <c r="AR1361"/>
  <c r="AK1208"/>
  <c r="AQ1209"/>
  <c r="AK1062"/>
  <c r="AK1061" s="1"/>
  <c r="AQ1063"/>
  <c r="AL942"/>
  <c r="AL941" s="1"/>
  <c r="AL940" s="1"/>
  <c r="AR943"/>
  <c r="AK706"/>
  <c r="AK705" s="1"/>
  <c r="AK704" s="1"/>
  <c r="AQ707"/>
  <c r="AL442"/>
  <c r="AL441" s="1"/>
  <c r="AL440" s="1"/>
  <c r="AL439" s="1"/>
  <c r="AL438" s="1"/>
  <c r="AL437" s="1"/>
  <c r="AR443"/>
  <c r="AL322"/>
  <c r="AR323"/>
  <c r="AL137"/>
  <c r="AR138"/>
  <c r="AK35"/>
  <c r="AQ36"/>
  <c r="AL46"/>
  <c r="AL45" s="1"/>
  <c r="AL44" s="1"/>
  <c r="AL43" s="1"/>
  <c r="AL42" s="1"/>
  <c r="AR47"/>
  <c r="AK87"/>
  <c r="AK86" s="1"/>
  <c r="AQ88"/>
  <c r="AL752"/>
  <c r="AL751" s="1"/>
  <c r="AR753"/>
  <c r="AL1551"/>
  <c r="AR1552"/>
  <c r="AK1508"/>
  <c r="AQ1509"/>
  <c r="AK1432"/>
  <c r="AK1431" s="1"/>
  <c r="AQ1433"/>
  <c r="AK1384"/>
  <c r="AK1383" s="1"/>
  <c r="AQ1385"/>
  <c r="AL1263"/>
  <c r="AL1262" s="1"/>
  <c r="AL1261" s="1"/>
  <c r="AR1264"/>
  <c r="AK1147"/>
  <c r="AK1146" s="1"/>
  <c r="AK1145" s="1"/>
  <c r="AK1144" s="1"/>
  <c r="AQ1148"/>
  <c r="AL995"/>
  <c r="AL994" s="1"/>
  <c r="AR996"/>
  <c r="AL811"/>
  <c r="AR812"/>
  <c r="AL482"/>
  <c r="AL481" s="1"/>
  <c r="AL480" s="1"/>
  <c r="AR483"/>
  <c r="AK374"/>
  <c r="AK373" s="1"/>
  <c r="AQ375"/>
  <c r="AK186"/>
  <c r="AK185" s="1"/>
  <c r="AQ187"/>
  <c r="AK76"/>
  <c r="AQ77"/>
  <c r="AL96"/>
  <c r="AL95" s="1"/>
  <c r="AR97"/>
  <c r="AL16"/>
  <c r="AL15" s="1"/>
  <c r="AR17"/>
  <c r="AL1330"/>
  <c r="AL1329" s="1"/>
  <c r="AL1328" s="1"/>
  <c r="AL1327" s="1"/>
  <c r="AR1331"/>
  <c r="AL710"/>
  <c r="AL709" s="1"/>
  <c r="AR711"/>
  <c r="AL1535"/>
  <c r="AR1536"/>
  <c r="AK1417"/>
  <c r="AK1416" s="1"/>
  <c r="AQ1418"/>
  <c r="AL1312"/>
  <c r="AL1311" s="1"/>
  <c r="AR1313"/>
  <c r="AL1191"/>
  <c r="AL1190" s="1"/>
  <c r="AL1189" s="1"/>
  <c r="AL1188" s="1"/>
  <c r="AR1192"/>
  <c r="AK1067"/>
  <c r="AQ1068"/>
  <c r="AL945"/>
  <c r="AL944" s="1"/>
  <c r="AR946"/>
  <c r="AL654"/>
  <c r="AL653" s="1"/>
  <c r="AL652" s="1"/>
  <c r="AL651" s="1"/>
  <c r="AL650" s="1"/>
  <c r="AR655"/>
  <c r="AL528"/>
  <c r="AL527" s="1"/>
  <c r="AL526" s="1"/>
  <c r="AR529"/>
  <c r="AL402"/>
  <c r="AL401" s="1"/>
  <c r="AR403"/>
  <c r="AK289"/>
  <c r="AQ291"/>
  <c r="AL948"/>
  <c r="AL947" s="1"/>
  <c r="AR949"/>
  <c r="AK1546"/>
  <c r="AQ1547"/>
  <c r="AL1491"/>
  <c r="AL1490" s="1"/>
  <c r="AL1489" s="1"/>
  <c r="AL1488" s="1"/>
  <c r="AR1492"/>
  <c r="AL1411"/>
  <c r="AL1410" s="1"/>
  <c r="AR1412"/>
  <c r="AL1372"/>
  <c r="AL1371" s="1"/>
  <c r="AR1373"/>
  <c r="AL1169"/>
  <c r="AL1168" s="1"/>
  <c r="AL1167" s="1"/>
  <c r="AL1166" s="1"/>
  <c r="AR1170"/>
  <c r="AK1039"/>
  <c r="AK1038" s="1"/>
  <c r="AK1037" s="1"/>
  <c r="AK1036" s="1"/>
  <c r="AQ1040"/>
  <c r="AK841"/>
  <c r="AK840" s="1"/>
  <c r="AK839" s="1"/>
  <c r="AQ842"/>
  <c r="AK586"/>
  <c r="AK585" s="1"/>
  <c r="AQ587"/>
  <c r="AK431"/>
  <c r="AQ432"/>
  <c r="AL304"/>
  <c r="AL303" s="1"/>
  <c r="AL302" s="1"/>
  <c r="AL301" s="1"/>
  <c r="AR305"/>
  <c r="AL101"/>
  <c r="AL100" s="1"/>
  <c r="AR102"/>
  <c r="AL21"/>
  <c r="AR22"/>
  <c r="AL1616"/>
  <c r="AL1615" s="1"/>
  <c r="AR1617"/>
  <c r="AK1524"/>
  <c r="AQ1525"/>
  <c r="AL1444"/>
  <c r="AL1443" s="1"/>
  <c r="AR1445"/>
  <c r="AL1396"/>
  <c r="AL1395" s="1"/>
  <c r="AR1397"/>
  <c r="AL1291"/>
  <c r="AL1290" s="1"/>
  <c r="AL1289" s="1"/>
  <c r="AR1292"/>
  <c r="AL1121"/>
  <c r="AL1120" s="1"/>
  <c r="AR1122"/>
  <c r="AK978"/>
  <c r="AK977" s="1"/>
  <c r="AQ979"/>
  <c r="AK809"/>
  <c r="AQ810"/>
  <c r="AK468"/>
  <c r="AK467" s="1"/>
  <c r="AK466" s="1"/>
  <c r="AK465" s="1"/>
  <c r="AQ469"/>
  <c r="AK324"/>
  <c r="AQ325"/>
  <c r="Z71"/>
  <c r="Z70" s="1"/>
  <c r="Z61" s="1"/>
  <c r="AL405"/>
  <c r="AL404" s="1"/>
  <c r="AR406"/>
  <c r="AW724"/>
  <c r="AQ723"/>
  <c r="AQ722" s="1"/>
  <c r="AX108"/>
  <c r="AR107"/>
  <c r="AR106" s="1"/>
  <c r="AQ1325"/>
  <c r="AQ1324" s="1"/>
  <c r="AW1326"/>
  <c r="AW129"/>
  <c r="AQ128"/>
  <c r="AQ127" s="1"/>
  <c r="AQ126" s="1"/>
  <c r="AQ125" s="1"/>
  <c r="AR78"/>
  <c r="AX79"/>
  <c r="AX78" s="1"/>
  <c r="AW108"/>
  <c r="AQ107"/>
  <c r="AQ106" s="1"/>
  <c r="AK1229"/>
  <c r="AQ1230"/>
  <c r="AL1232"/>
  <c r="AL1231" s="1"/>
  <c r="AR1233"/>
  <c r="AL1229"/>
  <c r="AL1226" s="1"/>
  <c r="AL1221" s="1"/>
  <c r="AR1230"/>
  <c r="AL237"/>
  <c r="AL236" s="1"/>
  <c r="AR238"/>
  <c r="AL1325"/>
  <c r="AL1324" s="1"/>
  <c r="AR1326"/>
  <c r="AK1637"/>
  <c r="AK1636" s="1"/>
  <c r="AK1635" s="1"/>
  <c r="AK1634" s="1"/>
  <c r="AQ1638"/>
  <c r="AL1529"/>
  <c r="AL1526" s="1"/>
  <c r="AR1530"/>
  <c r="AL1463"/>
  <c r="AL1462" s="1"/>
  <c r="AL1461" s="1"/>
  <c r="AR1464"/>
  <c r="AK1405"/>
  <c r="AK1404" s="1"/>
  <c r="AQ1406"/>
  <c r="AL1303"/>
  <c r="AL1302" s="1"/>
  <c r="AL1301" s="1"/>
  <c r="AR1304"/>
  <c r="AK1124"/>
  <c r="AK1123" s="1"/>
  <c r="AQ1125"/>
  <c r="AL978"/>
  <c r="AL977" s="1"/>
  <c r="AR979"/>
  <c r="AL809"/>
  <c r="AR810"/>
  <c r="AK616"/>
  <c r="AK615" s="1"/>
  <c r="AK614" s="1"/>
  <c r="AQ617"/>
  <c r="AL433"/>
  <c r="AR435"/>
  <c r="AL324"/>
  <c r="AR325"/>
  <c r="AL1637"/>
  <c r="AL1636" s="1"/>
  <c r="AL1635" s="1"/>
  <c r="AL1634" s="1"/>
  <c r="AL1633" s="1"/>
  <c r="AL1631" s="1"/>
  <c r="AR1638"/>
  <c r="AK1537"/>
  <c r="AQ1538"/>
  <c r="AK1479"/>
  <c r="AK1478" s="1"/>
  <c r="AQ1480"/>
  <c r="AL1417"/>
  <c r="AL1416" s="1"/>
  <c r="AR1418"/>
  <c r="AL1206"/>
  <c r="AR1207"/>
  <c r="AL1059"/>
  <c r="AL1058" s="1"/>
  <c r="AL1057" s="1"/>
  <c r="AR1060"/>
  <c r="AK942"/>
  <c r="AK941" s="1"/>
  <c r="AK940" s="1"/>
  <c r="AQ943"/>
  <c r="AL673"/>
  <c r="AL672" s="1"/>
  <c r="AL671" s="1"/>
  <c r="AL660" s="1"/>
  <c r="AR674"/>
  <c r="AK442"/>
  <c r="AK441" s="1"/>
  <c r="AK440" s="1"/>
  <c r="AK439" s="1"/>
  <c r="AK438" s="1"/>
  <c r="AK437" s="1"/>
  <c r="AQ443"/>
  <c r="AL318"/>
  <c r="AL317" s="1"/>
  <c r="AL316" s="1"/>
  <c r="AR319"/>
  <c r="AL119"/>
  <c r="AL118" s="1"/>
  <c r="AL117" s="1"/>
  <c r="AL116" s="1"/>
  <c r="AL115" s="1"/>
  <c r="AL114" s="1"/>
  <c r="AR120"/>
  <c r="AK717"/>
  <c r="AK716" s="1"/>
  <c r="AQ718"/>
  <c r="AK1556"/>
  <c r="AK1555" s="1"/>
  <c r="AK1554" s="1"/>
  <c r="AK1553" s="1"/>
  <c r="AQ1557"/>
  <c r="AL1504"/>
  <c r="AR1505"/>
  <c r="AL1426"/>
  <c r="AL1425" s="1"/>
  <c r="AR1427"/>
  <c r="AL1378"/>
  <c r="AL1377" s="1"/>
  <c r="AR1379"/>
  <c r="AL1242"/>
  <c r="AL1241" s="1"/>
  <c r="AL1240" s="1"/>
  <c r="AL1239" s="1"/>
  <c r="AR1243"/>
  <c r="AL1127"/>
  <c r="AL1126" s="1"/>
  <c r="AR1128"/>
  <c r="AK988"/>
  <c r="AK987" s="1"/>
  <c r="AK986" s="1"/>
  <c r="AK985" s="1"/>
  <c r="AK984" s="1"/>
  <c r="AQ989"/>
  <c r="AK837"/>
  <c r="AK836" s="1"/>
  <c r="AQ838"/>
  <c r="AK528"/>
  <c r="AK527" s="1"/>
  <c r="AK526" s="1"/>
  <c r="AQ529"/>
  <c r="AL384"/>
  <c r="AL383" s="1"/>
  <c r="AL382" s="1"/>
  <c r="AR385"/>
  <c r="AL186"/>
  <c r="AL185" s="1"/>
  <c r="AR187"/>
  <c r="AK728"/>
  <c r="AK727" s="1"/>
  <c r="AK726" s="1"/>
  <c r="AK725" s="1"/>
  <c r="AQ729"/>
  <c r="AK93"/>
  <c r="AK92" s="1"/>
  <c r="AQ94"/>
  <c r="AL647"/>
  <c r="AL646" s="1"/>
  <c r="AL645" s="1"/>
  <c r="AL644" s="1"/>
  <c r="AR648"/>
  <c r="AL1546"/>
  <c r="AL1541" s="1"/>
  <c r="AR1547"/>
  <c r="AL1500"/>
  <c r="AR1501"/>
  <c r="AK1426"/>
  <c r="AK1425" s="1"/>
  <c r="AQ1427"/>
  <c r="AK1378"/>
  <c r="AK1377" s="1"/>
  <c r="AQ1379"/>
  <c r="AK1242"/>
  <c r="AK1241" s="1"/>
  <c r="AK1240" s="1"/>
  <c r="AK1239" s="1"/>
  <c r="AQ1243"/>
  <c r="AK1127"/>
  <c r="AK1126" s="1"/>
  <c r="AQ1128"/>
  <c r="AL969"/>
  <c r="AL968" s="1"/>
  <c r="AR970"/>
  <c r="AL805"/>
  <c r="AL804" s="1"/>
  <c r="AL803" s="1"/>
  <c r="AR806"/>
  <c r="AL473"/>
  <c r="AR474"/>
  <c r="AL368"/>
  <c r="AL367" s="1"/>
  <c r="AR369"/>
  <c r="AK181"/>
  <c r="AK180" s="1"/>
  <c r="AQ182"/>
  <c r="AK58"/>
  <c r="AK57" s="1"/>
  <c r="AQ59"/>
  <c r="AL76"/>
  <c r="AR77"/>
  <c r="AK101"/>
  <c r="AK100" s="1"/>
  <c r="AQ102"/>
  <c r="AL19"/>
  <c r="AR20"/>
  <c r="AK1595"/>
  <c r="AQ1596"/>
  <c r="AL1522"/>
  <c r="AL1521" s="1"/>
  <c r="AR1523"/>
  <c r="AK1444"/>
  <c r="AK1443" s="1"/>
  <c r="AQ1445"/>
  <c r="AK1396"/>
  <c r="AK1395" s="1"/>
  <c r="AQ1397"/>
  <c r="AL1284"/>
  <c r="AL1283" s="1"/>
  <c r="AL1282" s="1"/>
  <c r="AL1281" s="1"/>
  <c r="AL1280" s="1"/>
  <c r="AR1285"/>
  <c r="AK1121"/>
  <c r="AK1120" s="1"/>
  <c r="AQ1122"/>
  <c r="AL975"/>
  <c r="AL974" s="1"/>
  <c r="AR976"/>
  <c r="AL779"/>
  <c r="AL778" s="1"/>
  <c r="AL777" s="1"/>
  <c r="AL776" s="1"/>
  <c r="AL775" s="1"/>
  <c r="AR780"/>
  <c r="AL463"/>
  <c r="AL462" s="1"/>
  <c r="AL461" s="1"/>
  <c r="AL460" s="1"/>
  <c r="AR464"/>
  <c r="AL141"/>
  <c r="AR142"/>
  <c r="AK46"/>
  <c r="AK45" s="1"/>
  <c r="AK44" s="1"/>
  <c r="AK43" s="1"/>
  <c r="AK42" s="1"/>
  <c r="AQ47"/>
  <c r="AL84"/>
  <c r="AL83" s="1"/>
  <c r="AR85"/>
  <c r="AK1307"/>
  <c r="AK1306" s="1"/>
  <c r="AQ1308"/>
  <c r="AL749"/>
  <c r="AL748" s="1"/>
  <c r="AL747" s="1"/>
  <c r="AR750"/>
  <c r="AL1544"/>
  <c r="AR1545"/>
  <c r="AL1498"/>
  <c r="AL1495" s="1"/>
  <c r="AL1494" s="1"/>
  <c r="AR1499"/>
  <c r="AK1423"/>
  <c r="AK1422" s="1"/>
  <c r="AQ1424"/>
  <c r="AK1375"/>
  <c r="AK1374" s="1"/>
  <c r="AQ1376"/>
  <c r="AL1162"/>
  <c r="AL1161" s="1"/>
  <c r="AL1160" s="1"/>
  <c r="AL1159" s="1"/>
  <c r="AR1163"/>
  <c r="AL1017"/>
  <c r="AL1016" s="1"/>
  <c r="AL1015" s="1"/>
  <c r="AR1018"/>
  <c r="AL894"/>
  <c r="AL893" s="1"/>
  <c r="AL882" s="1"/>
  <c r="AL881" s="1"/>
  <c r="AR895"/>
  <c r="AK620"/>
  <c r="AK619" s="1"/>
  <c r="AQ621"/>
  <c r="AL475"/>
  <c r="AR476"/>
  <c r="AK377"/>
  <c r="AK376" s="1"/>
  <c r="AQ378"/>
  <c r="AK213"/>
  <c r="AK212" s="1"/>
  <c r="AK211" s="1"/>
  <c r="AK210" s="1"/>
  <c r="AK209" s="1"/>
  <c r="AQ214"/>
  <c r="AL1625"/>
  <c r="AL1624" s="1"/>
  <c r="AL1614" s="1"/>
  <c r="AL1609" s="1"/>
  <c r="AL1608" s="1"/>
  <c r="AR1626"/>
  <c r="AK1532"/>
  <c r="AK1531" s="1"/>
  <c r="AQ1533"/>
  <c r="AK1467"/>
  <c r="AK1466" s="1"/>
  <c r="AQ1468"/>
  <c r="AL1405"/>
  <c r="AL1404" s="1"/>
  <c r="AR1406"/>
  <c r="AK1322"/>
  <c r="AK1321" s="1"/>
  <c r="AQ1323"/>
  <c r="AK1196"/>
  <c r="AK1195" s="1"/>
  <c r="AK1194" s="1"/>
  <c r="AK1193" s="1"/>
  <c r="AQ1197"/>
  <c r="AL1067"/>
  <c r="AR1068"/>
  <c r="AK963"/>
  <c r="AK962" s="1"/>
  <c r="AQ964"/>
  <c r="AL702"/>
  <c r="AL701" s="1"/>
  <c r="AL700" s="1"/>
  <c r="AR703"/>
  <c r="AK463"/>
  <c r="AK462" s="1"/>
  <c r="AK461" s="1"/>
  <c r="AK460" s="1"/>
  <c r="AQ464"/>
  <c r="AL87"/>
  <c r="AL86" s="1"/>
  <c r="AR88"/>
  <c r="AK749"/>
  <c r="AK748" s="1"/>
  <c r="AQ750"/>
  <c r="AL1582"/>
  <c r="AL1581" s="1"/>
  <c r="AL1580" s="1"/>
  <c r="AL1579" s="1"/>
  <c r="AL1578" s="1"/>
  <c r="AR1583"/>
  <c r="AL1508"/>
  <c r="AR1509"/>
  <c r="AL1432"/>
  <c r="AL1431" s="1"/>
  <c r="AR1433"/>
  <c r="AL1384"/>
  <c r="AL1383" s="1"/>
  <c r="AR1385"/>
  <c r="AK1267"/>
  <c r="AK1266" s="1"/>
  <c r="AK1265" s="1"/>
  <c r="AQ1268"/>
  <c r="AL1147"/>
  <c r="AL1146" s="1"/>
  <c r="AL1145" s="1"/>
  <c r="AL1144" s="1"/>
  <c r="AR1148"/>
  <c r="AK998"/>
  <c r="AK997" s="1"/>
  <c r="AQ999"/>
  <c r="AL857"/>
  <c r="AL856" s="1"/>
  <c r="AL855" s="1"/>
  <c r="AR858"/>
  <c r="AK552"/>
  <c r="AK551" s="1"/>
  <c r="AK550" s="1"/>
  <c r="AK545" s="1"/>
  <c r="AK544" s="1"/>
  <c r="AQ553"/>
  <c r="AL374"/>
  <c r="AL373" s="1"/>
  <c r="AR375"/>
  <c r="AL181"/>
  <c r="AR182"/>
  <c r="AK1330"/>
  <c r="AK1329" s="1"/>
  <c r="AK1328" s="1"/>
  <c r="AK1327" s="1"/>
  <c r="AQ1331"/>
  <c r="AL717"/>
  <c r="AL716" s="1"/>
  <c r="AR718"/>
  <c r="AL1539"/>
  <c r="AR1540"/>
  <c r="AK1491"/>
  <c r="AK1490" s="1"/>
  <c r="AK1489" s="1"/>
  <c r="AK1488" s="1"/>
  <c r="AQ1492"/>
  <c r="AK1411"/>
  <c r="AK1410" s="1"/>
  <c r="AQ1412"/>
  <c r="AL1319"/>
  <c r="AL1318" s="1"/>
  <c r="AR1320"/>
  <c r="AL1201"/>
  <c r="AL1200" s="1"/>
  <c r="AL1199" s="1"/>
  <c r="AL1198" s="1"/>
  <c r="AR1202"/>
  <c r="AL1088"/>
  <c r="AL1087" s="1"/>
  <c r="AR1089"/>
  <c r="AL966"/>
  <c r="AL965" s="1"/>
  <c r="AR967"/>
  <c r="AL745"/>
  <c r="AL744" s="1"/>
  <c r="AL743" s="1"/>
  <c r="AR746"/>
  <c r="AL593"/>
  <c r="AL592" s="1"/>
  <c r="AR594"/>
  <c r="AK304"/>
  <c r="AK303" s="1"/>
  <c r="AK302" s="1"/>
  <c r="AK301" s="1"/>
  <c r="AQ305"/>
  <c r="AK647"/>
  <c r="AK646" s="1"/>
  <c r="AK645" s="1"/>
  <c r="AK644" s="1"/>
  <c r="AQ648"/>
  <c r="AK1551"/>
  <c r="AQ1552"/>
  <c r="AK1500"/>
  <c r="AQ1501"/>
  <c r="AL1423"/>
  <c r="AL1422" s="1"/>
  <c r="AR1424"/>
  <c r="AL1375"/>
  <c r="AL1374" s="1"/>
  <c r="AR1376"/>
  <c r="AL1179"/>
  <c r="AL1178" s="1"/>
  <c r="AL1177" s="1"/>
  <c r="AL1176" s="1"/>
  <c r="AR1180"/>
  <c r="AL1007"/>
  <c r="AL1006" s="1"/>
  <c r="AL1005" s="1"/>
  <c r="AR1008"/>
  <c r="AK864"/>
  <c r="AK863" s="1"/>
  <c r="AQ865"/>
  <c r="AL567"/>
  <c r="AL566" s="1"/>
  <c r="AR568"/>
  <c r="AL408"/>
  <c r="AR409"/>
  <c r="AL289"/>
  <c r="AR291"/>
  <c r="AL93"/>
  <c r="AL92" s="1"/>
  <c r="AR94"/>
  <c r="AL1642"/>
  <c r="AL1641" s="1"/>
  <c r="AL1640" s="1"/>
  <c r="AL1639" s="1"/>
  <c r="AR1643"/>
  <c r="AK1544"/>
  <c r="AQ1545"/>
  <c r="AL1486"/>
  <c r="AL1485" s="1"/>
  <c r="AL1484" s="1"/>
  <c r="AL1483" s="1"/>
  <c r="AR1487"/>
  <c r="AL1414"/>
  <c r="AL1413" s="1"/>
  <c r="AR1415"/>
  <c r="AL1362"/>
  <c r="AR1363"/>
  <c r="AL1208"/>
  <c r="AR1209"/>
  <c r="AL1114"/>
  <c r="AL1113" s="1"/>
  <c r="AL1112" s="1"/>
  <c r="AR1115"/>
  <c r="AK972"/>
  <c r="AK971" s="1"/>
  <c r="AQ973"/>
  <c r="AK783"/>
  <c r="AK782" s="1"/>
  <c r="AK781" s="1"/>
  <c r="AQ784"/>
  <c r="AK475"/>
  <c r="AQ476"/>
  <c r="AL342"/>
  <c r="AL341" s="1"/>
  <c r="AL340" s="1"/>
  <c r="AL339" s="1"/>
  <c r="AL338" s="1"/>
  <c r="AR343"/>
  <c r="AK488"/>
  <c r="AQ489"/>
  <c r="AL728"/>
  <c r="AL727" s="1"/>
  <c r="AL726" s="1"/>
  <c r="AL725" s="1"/>
  <c r="AR729"/>
  <c r="AK119"/>
  <c r="AK118" s="1"/>
  <c r="AK117" s="1"/>
  <c r="AK116" s="1"/>
  <c r="AK115" s="1"/>
  <c r="AK114" s="1"/>
  <c r="AQ120"/>
  <c r="AL25"/>
  <c r="AR27"/>
  <c r="AL1575"/>
  <c r="AL1574" s="1"/>
  <c r="AL1573" s="1"/>
  <c r="AL1572" s="1"/>
  <c r="AL1571" s="1"/>
  <c r="AR1576"/>
  <c r="AL1515"/>
  <c r="AR1516"/>
  <c r="AK1438"/>
  <c r="AK1437" s="1"/>
  <c r="AQ1439"/>
  <c r="AK1390"/>
  <c r="AK1389" s="1"/>
  <c r="AQ1391"/>
  <c r="AL1272"/>
  <c r="AL1271" s="1"/>
  <c r="AL1270" s="1"/>
  <c r="AL1269" s="1"/>
  <c r="AR1273"/>
  <c r="AL1157"/>
  <c r="AL1156" s="1"/>
  <c r="AL1155" s="1"/>
  <c r="AL1154" s="1"/>
  <c r="AR1158"/>
  <c r="AL981"/>
  <c r="AL980" s="1"/>
  <c r="AR982"/>
  <c r="AL834"/>
  <c r="AL833" s="1"/>
  <c r="AR835"/>
  <c r="AL524"/>
  <c r="AL523" s="1"/>
  <c r="AL522" s="1"/>
  <c r="AR525"/>
  <c r="AK384"/>
  <c r="AK383" s="1"/>
  <c r="AK382" s="1"/>
  <c r="AQ385"/>
  <c r="AK220"/>
  <c r="AK219" s="1"/>
  <c r="AK218" s="1"/>
  <c r="AK217" s="1"/>
  <c r="AK216" s="1"/>
  <c r="AQ221"/>
  <c r="AK84"/>
  <c r="AK83" s="1"/>
  <c r="AQ85"/>
  <c r="AL90"/>
  <c r="AL89" s="1"/>
  <c r="AR91"/>
  <c r="AL139"/>
  <c r="AR140"/>
  <c r="AK37"/>
  <c r="AQ39"/>
  <c r="AK1622"/>
  <c r="AK1621" s="1"/>
  <c r="AQ1623"/>
  <c r="AL1532"/>
  <c r="AL1531" s="1"/>
  <c r="AR1533"/>
  <c r="AL1467"/>
  <c r="AL1466" s="1"/>
  <c r="AR1468"/>
  <c r="AK1408"/>
  <c r="AK1407" s="1"/>
  <c r="AQ1409"/>
  <c r="AL1322"/>
  <c r="AL1321" s="1"/>
  <c r="AR1323"/>
  <c r="AL1196"/>
  <c r="AL1195" s="1"/>
  <c r="AL1194" s="1"/>
  <c r="AL1193" s="1"/>
  <c r="AR1197"/>
  <c r="AL1079"/>
  <c r="AL1078" s="1"/>
  <c r="AL1077" s="1"/>
  <c r="AL1076" s="1"/>
  <c r="AL1075" s="1"/>
  <c r="AR1080"/>
  <c r="AL963"/>
  <c r="AL962" s="1"/>
  <c r="AR964"/>
  <c r="AK691"/>
  <c r="AK690" s="1"/>
  <c r="AK689" s="1"/>
  <c r="AK688" s="1"/>
  <c r="AQ692"/>
  <c r="AL431"/>
  <c r="AR432"/>
  <c r="AK309"/>
  <c r="AK308" s="1"/>
  <c r="AK307" s="1"/>
  <c r="AK306" s="1"/>
  <c r="AQ310"/>
  <c r="AK104"/>
  <c r="AK103" s="1"/>
  <c r="AQ105"/>
  <c r="AL13"/>
  <c r="AL12" s="1"/>
  <c r="AR14"/>
  <c r="AL58"/>
  <c r="AL57" s="1"/>
  <c r="AR59"/>
  <c r="AK155"/>
  <c r="AK154" s="1"/>
  <c r="AK153" s="1"/>
  <c r="AK152" s="1"/>
  <c r="AK151" s="1"/>
  <c r="AQ156"/>
  <c r="AK815"/>
  <c r="AQ816"/>
  <c r="AL1556"/>
  <c r="AL1555" s="1"/>
  <c r="AL1554" s="1"/>
  <c r="AL1553" s="1"/>
  <c r="AR1557"/>
  <c r="AL1511"/>
  <c r="AL1510" s="1"/>
  <c r="AR1512"/>
  <c r="AK1435"/>
  <c r="AK1434" s="1"/>
  <c r="AQ1436"/>
  <c r="AK1387"/>
  <c r="AK1386" s="1"/>
  <c r="AQ1388"/>
  <c r="AK1254"/>
  <c r="AK1253" s="1"/>
  <c r="AK1252" s="1"/>
  <c r="AK1251" s="1"/>
  <c r="AQ1255"/>
  <c r="AK1130"/>
  <c r="AK1129" s="1"/>
  <c r="AQ1131"/>
  <c r="AL988"/>
  <c r="AL987" s="1"/>
  <c r="AL986" s="1"/>
  <c r="AL985" s="1"/>
  <c r="AL984" s="1"/>
  <c r="AR989"/>
  <c r="AL837"/>
  <c r="AL836" s="1"/>
  <c r="AR838"/>
  <c r="AK600"/>
  <c r="AK599" s="1"/>
  <c r="AQ601"/>
  <c r="AL450"/>
  <c r="AL449" s="1"/>
  <c r="AL448" s="1"/>
  <c r="AL447" s="1"/>
  <c r="AL445" s="1"/>
  <c r="AR451"/>
  <c r="AK364"/>
  <c r="AK363" s="1"/>
  <c r="AK362" s="1"/>
  <c r="AQ365"/>
  <c r="AK172"/>
  <c r="AK171" s="1"/>
  <c r="AK170" s="1"/>
  <c r="AQ173"/>
  <c r="AL1612"/>
  <c r="AL1611" s="1"/>
  <c r="AL1610" s="1"/>
  <c r="AR1613"/>
  <c r="AK1522"/>
  <c r="AK1521" s="1"/>
  <c r="AQ1523"/>
  <c r="AL1441"/>
  <c r="AL1440" s="1"/>
  <c r="AR1442"/>
  <c r="AL1393"/>
  <c r="AL1392" s="1"/>
  <c r="AR1394"/>
  <c r="AK1284"/>
  <c r="AK1283" s="1"/>
  <c r="AK1282" s="1"/>
  <c r="AK1281" s="1"/>
  <c r="AK1280" s="1"/>
  <c r="AQ1285"/>
  <c r="AL1118"/>
  <c r="AL1117" s="1"/>
  <c r="AL1116" s="1"/>
  <c r="AR1119"/>
  <c r="AK975"/>
  <c r="AK974" s="1"/>
  <c r="AQ976"/>
  <c r="AL741"/>
  <c r="AL740" s="1"/>
  <c r="AL739" s="1"/>
  <c r="AR742"/>
  <c r="AL486"/>
  <c r="AL485" s="1"/>
  <c r="AL484" s="1"/>
  <c r="AL479" s="1"/>
  <c r="AL478" s="1"/>
  <c r="AR487"/>
  <c r="AL371"/>
  <c r="AL370" s="1"/>
  <c r="AL366" s="1"/>
  <c r="AL361" s="1"/>
  <c r="AL360" s="1"/>
  <c r="AL359" s="1"/>
  <c r="AR372"/>
  <c r="AL183"/>
  <c r="AR184"/>
  <c r="AL74"/>
  <c r="AL73" s="1"/>
  <c r="AL72" s="1"/>
  <c r="AR75"/>
  <c r="AK710"/>
  <c r="AK709" s="1"/>
  <c r="AK708" s="1"/>
  <c r="AQ711"/>
  <c r="AK1549"/>
  <c r="AQ1550"/>
  <c r="AK1498"/>
  <c r="AQ1499"/>
  <c r="AL1420"/>
  <c r="AL1419" s="1"/>
  <c r="AR1421"/>
  <c r="AL1369"/>
  <c r="AL1368" s="1"/>
  <c r="AR1370"/>
  <c r="AL1174"/>
  <c r="AL1173" s="1"/>
  <c r="AL1172" s="1"/>
  <c r="AL1171" s="1"/>
  <c r="AL1165" s="1"/>
  <c r="AR1175"/>
  <c r="AL1055"/>
  <c r="AL1054" s="1"/>
  <c r="AL1053" s="1"/>
  <c r="AR1056"/>
  <c r="AK925"/>
  <c r="AK924" s="1"/>
  <c r="AK923" s="1"/>
  <c r="AK922" s="1"/>
  <c r="AK921" s="1"/>
  <c r="AQ926"/>
  <c r="AL691"/>
  <c r="AL690" s="1"/>
  <c r="AL689" s="1"/>
  <c r="AL688" s="1"/>
  <c r="AR692"/>
  <c r="AL397"/>
  <c r="AL396" s="1"/>
  <c r="AL395" s="1"/>
  <c r="AL394" s="1"/>
  <c r="AR398"/>
  <c r="AL220"/>
  <c r="AL219" s="1"/>
  <c r="AL218" s="1"/>
  <c r="AL217" s="1"/>
  <c r="AL216" s="1"/>
  <c r="AR221"/>
  <c r="AR1097"/>
  <c r="AR1096" s="1"/>
  <c r="AR1095" s="1"/>
  <c r="AR1094" s="1"/>
  <c r="AR1093" s="1"/>
  <c r="AX1098"/>
  <c r="AX724"/>
  <c r="AR723"/>
  <c r="AR722" s="1"/>
  <c r="AQ677"/>
  <c r="AQ676" s="1"/>
  <c r="AW678"/>
  <c r="AQ681"/>
  <c r="AQ680" s="1"/>
  <c r="AW682"/>
  <c r="AW1098"/>
  <c r="AQ1097"/>
  <c r="AQ1096" s="1"/>
  <c r="AQ1095" s="1"/>
  <c r="AQ1094" s="1"/>
  <c r="AQ1093" s="1"/>
  <c r="AX129"/>
  <c r="AX128" s="1"/>
  <c r="AX127" s="1"/>
  <c r="AX126" s="1"/>
  <c r="AX125" s="1"/>
  <c r="AR128"/>
  <c r="AR127" s="1"/>
  <c r="AR126" s="1"/>
  <c r="AR125" s="1"/>
  <c r="AL1341"/>
  <c r="AL1340" s="1"/>
  <c r="AL1339" s="1"/>
  <c r="AL1338" s="1"/>
  <c r="AL1337" s="1"/>
  <c r="AR1342"/>
  <c r="AL326"/>
  <c r="AR328"/>
  <c r="AK326"/>
  <c r="AQ328"/>
  <c r="AK1470"/>
  <c r="AK1469" s="1"/>
  <c r="AQ1471"/>
  <c r="AL1470"/>
  <c r="AL1469" s="1"/>
  <c r="AL1465" s="1"/>
  <c r="AL1460" s="1"/>
  <c r="AL1459" s="1"/>
  <c r="AR1471"/>
  <c r="Y1517"/>
  <c r="AE747"/>
  <c r="AE993"/>
  <c r="AE992" s="1"/>
  <c r="AE991" s="1"/>
  <c r="AE957" s="1"/>
  <c r="AE832"/>
  <c r="AE831" s="1"/>
  <c r="AE830" s="1"/>
  <c r="AL808"/>
  <c r="AL807" s="1"/>
  <c r="AK747"/>
  <c r="AK993"/>
  <c r="AK992" s="1"/>
  <c r="AK991" s="1"/>
  <c r="AE1226"/>
  <c r="AE1221" s="1"/>
  <c r="AF1226"/>
  <c r="AE1539"/>
  <c r="AE1534" s="1"/>
  <c r="AK1540"/>
  <c r="AF1585"/>
  <c r="AE1305"/>
  <c r="AF1143"/>
  <c r="AF179"/>
  <c r="AF178" s="1"/>
  <c r="AF177" s="1"/>
  <c r="AF175" s="1"/>
  <c r="AF1633"/>
  <c r="AF1631" s="1"/>
  <c r="AF1510"/>
  <c r="AF1502" s="1"/>
  <c r="AF832"/>
  <c r="AF831" s="1"/>
  <c r="AF830" s="1"/>
  <c r="AF657" s="1"/>
  <c r="AE708"/>
  <c r="AE1548"/>
  <c r="AE1372"/>
  <c r="AE1371" s="1"/>
  <c r="AE1367" s="1"/>
  <c r="AE1366" s="1"/>
  <c r="AE1365" s="1"/>
  <c r="AK1373"/>
  <c r="AL1065"/>
  <c r="AL1064" s="1"/>
  <c r="AL1066"/>
  <c r="AL1085"/>
  <c r="AL1084" s="1"/>
  <c r="AL1082" s="1"/>
  <c r="AL82"/>
  <c r="AK1305"/>
  <c r="AL1143"/>
  <c r="AL584"/>
  <c r="AL1004"/>
  <c r="AL1003" s="1"/>
  <c r="AL407"/>
  <c r="AL1111"/>
  <c r="AL1110" s="1"/>
  <c r="AL961"/>
  <c r="AL960" s="1"/>
  <c r="AL959" s="1"/>
  <c r="AK1548"/>
  <c r="AL1052"/>
  <c r="AE948"/>
  <c r="AE947" s="1"/>
  <c r="AK949"/>
  <c r="AE23"/>
  <c r="AK24"/>
  <c r="AE1612"/>
  <c r="AE1611" s="1"/>
  <c r="AE1610" s="1"/>
  <c r="AK1613"/>
  <c r="AE1542"/>
  <c r="AE1541" s="1"/>
  <c r="AK1543"/>
  <c r="Z393"/>
  <c r="Z387" s="1"/>
  <c r="Z349" s="1"/>
  <c r="Z957"/>
  <c r="Z1502"/>
  <c r="AE1633"/>
  <c r="AE1631" s="1"/>
  <c r="AF428"/>
  <c r="AF427" s="1"/>
  <c r="AF422" s="1"/>
  <c r="AE1314"/>
  <c r="AF1260"/>
  <c r="AF1245" s="1"/>
  <c r="AF1534"/>
  <c r="AF1517" s="1"/>
  <c r="AF400"/>
  <c r="AF399" s="1"/>
  <c r="AF393" s="1"/>
  <c r="AF387" s="1"/>
  <c r="AF349" s="1"/>
  <c r="AE1625"/>
  <c r="AE1624" s="1"/>
  <c r="AE1614" s="1"/>
  <c r="AK1626"/>
  <c r="AE756"/>
  <c r="AE755" s="1"/>
  <c r="AE754" s="1"/>
  <c r="AK757"/>
  <c r="AK446"/>
  <c r="AK445"/>
  <c r="AK1086"/>
  <c r="AK1085"/>
  <c r="AK1084" s="1"/>
  <c r="AK1082" s="1"/>
  <c r="AK1087"/>
  <c r="AK1066"/>
  <c r="AK1065"/>
  <c r="AK1064" s="1"/>
  <c r="AK832"/>
  <c r="AK831" s="1"/>
  <c r="AK830" s="1"/>
  <c r="AL1314"/>
  <c r="AK1633"/>
  <c r="AK1631" s="1"/>
  <c r="AL428"/>
  <c r="AL427" s="1"/>
  <c r="AL422" s="1"/>
  <c r="AL1590"/>
  <c r="AL1589" s="1"/>
  <c r="AL1588" s="1"/>
  <c r="AL1587" s="1"/>
  <c r="AL859"/>
  <c r="AL854" s="1"/>
  <c r="AL853" s="1"/>
  <c r="AK1526"/>
  <c r="AK1314"/>
  <c r="AL798"/>
  <c r="AL797" s="1"/>
  <c r="AL32"/>
  <c r="AL31" s="1"/>
  <c r="AL30" s="1"/>
  <c r="AL29" s="1"/>
  <c r="AL50"/>
  <c r="AL49" s="1"/>
  <c r="AL48" s="1"/>
  <c r="AL41" s="1"/>
  <c r="AL903"/>
  <c r="AL902" s="1"/>
  <c r="AL1359"/>
  <c r="AL1358" s="1"/>
  <c r="AL1357" s="1"/>
  <c r="AL1356" s="1"/>
  <c r="AL321"/>
  <c r="AL320" s="1"/>
  <c r="AL311" s="1"/>
  <c r="AL300" s="1"/>
  <c r="AL136"/>
  <c r="AL1260"/>
  <c r="AL1245" s="1"/>
  <c r="AL708"/>
  <c r="AL695" s="1"/>
  <c r="AL694" s="1"/>
  <c r="AL1534"/>
  <c r="AL1305"/>
  <c r="AL400"/>
  <c r="AK808"/>
  <c r="AK807" s="1"/>
  <c r="AL231"/>
  <c r="AL230" s="1"/>
  <c r="AK1226"/>
  <c r="AK1221" s="1"/>
  <c r="AF844"/>
  <c r="AF1221"/>
  <c r="AF1187" s="1"/>
  <c r="Z1300"/>
  <c r="Z1299" s="1"/>
  <c r="Z1297" s="1"/>
  <c r="Y1609"/>
  <c r="Y1608" s="1"/>
  <c r="N1645"/>
  <c r="Z844"/>
  <c r="Z1493"/>
  <c r="Z1482" s="1"/>
  <c r="Z1457" s="1"/>
  <c r="Z657"/>
  <c r="AF71"/>
  <c r="AF70" s="1"/>
  <c r="AF61" s="1"/>
  <c r="Z1585"/>
  <c r="AF7"/>
  <c r="Z131"/>
  <c r="AF957"/>
  <c r="T1645"/>
  <c r="Z514"/>
  <c r="AF1051"/>
  <c r="AF1001" s="1"/>
  <c r="Z1187"/>
  <c r="Z1091" s="1"/>
  <c r="AF135"/>
  <c r="AF134"/>
  <c r="AF133" s="1"/>
  <c r="AF131" s="1"/>
  <c r="H1330"/>
  <c r="G1330"/>
  <c r="AL1086" l="1"/>
  <c r="AK1465"/>
  <c r="AF1493"/>
  <c r="AF1482" s="1"/>
  <c r="AF1457" s="1"/>
  <c r="AL399"/>
  <c r="AF279"/>
  <c r="AW681"/>
  <c r="BA682"/>
  <c r="AX614"/>
  <c r="BB614" s="1"/>
  <c r="BB615"/>
  <c r="AW204"/>
  <c r="BA205"/>
  <c r="AW1097"/>
  <c r="BA1098"/>
  <c r="AW723"/>
  <c r="BA724"/>
  <c r="AW677"/>
  <c r="BA678"/>
  <c r="AX1097"/>
  <c r="AW1325"/>
  <c r="BA1326"/>
  <c r="AX1567"/>
  <c r="AX1562" s="1"/>
  <c r="BB1568"/>
  <c r="AW1104"/>
  <c r="BA1105"/>
  <c r="AX723"/>
  <c r="BB724"/>
  <c r="AW107"/>
  <c r="BA108"/>
  <c r="AW128"/>
  <c r="BA129"/>
  <c r="AX107"/>
  <c r="BB108"/>
  <c r="AW1567"/>
  <c r="AW1562" s="1"/>
  <c r="BA1568"/>
  <c r="AX1104"/>
  <c r="BB1105"/>
  <c r="AX633"/>
  <c r="AF564"/>
  <c r="AF563" s="1"/>
  <c r="AF514" s="1"/>
  <c r="AK82"/>
  <c r="AE1517"/>
  <c r="AK961"/>
  <c r="AK960" s="1"/>
  <c r="AK959" s="1"/>
  <c r="AK957" s="1"/>
  <c r="AF1091"/>
  <c r="AF1645" s="1"/>
  <c r="AL446"/>
  <c r="AL1367"/>
  <c r="AL1366" s="1"/>
  <c r="AL1365" s="1"/>
  <c r="AL832"/>
  <c r="AL831" s="1"/>
  <c r="AL830" s="1"/>
  <c r="AK1625"/>
  <c r="AK1624" s="1"/>
  <c r="AK1614" s="1"/>
  <c r="AQ1626"/>
  <c r="AK1542"/>
  <c r="AK1541" s="1"/>
  <c r="AQ1543"/>
  <c r="AK23"/>
  <c r="AQ24"/>
  <c r="AK1372"/>
  <c r="AK1371" s="1"/>
  <c r="AK1367" s="1"/>
  <c r="AK1366" s="1"/>
  <c r="AK1365" s="1"/>
  <c r="AQ1373"/>
  <c r="AR397"/>
  <c r="AR396" s="1"/>
  <c r="AR395" s="1"/>
  <c r="AR394" s="1"/>
  <c r="AX398"/>
  <c r="AQ925"/>
  <c r="AQ924" s="1"/>
  <c r="AQ923" s="1"/>
  <c r="AQ922" s="1"/>
  <c r="AQ921" s="1"/>
  <c r="AW926"/>
  <c r="AX1175"/>
  <c r="AR1174"/>
  <c r="AR1173" s="1"/>
  <c r="AR1172" s="1"/>
  <c r="AR1171" s="1"/>
  <c r="AR1420"/>
  <c r="AR1419" s="1"/>
  <c r="AX1421"/>
  <c r="AW1550"/>
  <c r="AQ1549"/>
  <c r="AR74"/>
  <c r="AX75"/>
  <c r="AX74" s="1"/>
  <c r="AR371"/>
  <c r="AR370" s="1"/>
  <c r="AX372"/>
  <c r="AX742"/>
  <c r="AR741"/>
  <c r="AR740" s="1"/>
  <c r="AR739" s="1"/>
  <c r="AX1119"/>
  <c r="AR1118"/>
  <c r="AR1117" s="1"/>
  <c r="AR1116" s="1"/>
  <c r="AR1393"/>
  <c r="AR1392" s="1"/>
  <c r="AX1394"/>
  <c r="AQ1522"/>
  <c r="AW1523"/>
  <c r="AQ172"/>
  <c r="AQ171" s="1"/>
  <c r="AQ170" s="1"/>
  <c r="AW173"/>
  <c r="AR450"/>
  <c r="AR449" s="1"/>
  <c r="AR448" s="1"/>
  <c r="AR447" s="1"/>
  <c r="AX451"/>
  <c r="AX838"/>
  <c r="AR837"/>
  <c r="AR836" s="1"/>
  <c r="AW1131"/>
  <c r="AQ1130"/>
  <c r="AQ1129" s="1"/>
  <c r="AW1388"/>
  <c r="AQ1387"/>
  <c r="AQ1386" s="1"/>
  <c r="AX1512"/>
  <c r="AR1511"/>
  <c r="AW816"/>
  <c r="AQ815"/>
  <c r="AX59"/>
  <c r="AX58" s="1"/>
  <c r="AX57" s="1"/>
  <c r="AR58"/>
  <c r="AR57" s="1"/>
  <c r="AQ104"/>
  <c r="AQ103" s="1"/>
  <c r="AW105"/>
  <c r="AX432"/>
  <c r="AR431"/>
  <c r="AX964"/>
  <c r="AR963"/>
  <c r="AR962" s="1"/>
  <c r="AR1196"/>
  <c r="AR1195" s="1"/>
  <c r="AR1194" s="1"/>
  <c r="AR1193" s="1"/>
  <c r="AX1197"/>
  <c r="AQ1408"/>
  <c r="AQ1407" s="1"/>
  <c r="AW1409"/>
  <c r="AR1532"/>
  <c r="AR1531" s="1"/>
  <c r="AX1533"/>
  <c r="AQ37"/>
  <c r="AW39"/>
  <c r="AR90"/>
  <c r="AR89" s="1"/>
  <c r="AX91"/>
  <c r="AQ220"/>
  <c r="AQ219" s="1"/>
  <c r="AQ218" s="1"/>
  <c r="AQ217" s="1"/>
  <c r="AQ216" s="1"/>
  <c r="AW221"/>
  <c r="AX525"/>
  <c r="AR524"/>
  <c r="AR523" s="1"/>
  <c r="AR522" s="1"/>
  <c r="AX982"/>
  <c r="AR981"/>
  <c r="AR980" s="1"/>
  <c r="AX1273"/>
  <c r="AR1272"/>
  <c r="AR1271" s="1"/>
  <c r="AR1270" s="1"/>
  <c r="AR1269" s="1"/>
  <c r="AQ1438"/>
  <c r="AQ1437" s="1"/>
  <c r="AW1439"/>
  <c r="AR1575"/>
  <c r="AR1574" s="1"/>
  <c r="AR1573" s="1"/>
  <c r="AR1572" s="1"/>
  <c r="AR1571" s="1"/>
  <c r="AX1576"/>
  <c r="AQ119"/>
  <c r="AQ118" s="1"/>
  <c r="AQ117" s="1"/>
  <c r="AQ116" s="1"/>
  <c r="AQ115" s="1"/>
  <c r="AQ114" s="1"/>
  <c r="AW120"/>
  <c r="AW489"/>
  <c r="AQ488"/>
  <c r="AW476"/>
  <c r="AQ475"/>
  <c r="AQ972"/>
  <c r="AQ971" s="1"/>
  <c r="AW973"/>
  <c r="AR1208"/>
  <c r="AX1209"/>
  <c r="AR1414"/>
  <c r="AR1413" s="1"/>
  <c r="AX1415"/>
  <c r="AQ1544"/>
  <c r="AW1545"/>
  <c r="AX94"/>
  <c r="AR93"/>
  <c r="AR92" s="1"/>
  <c r="AX409"/>
  <c r="AR408"/>
  <c r="AQ864"/>
  <c r="AQ863" s="1"/>
  <c r="AW865"/>
  <c r="AR1179"/>
  <c r="AR1178" s="1"/>
  <c r="AR1177" s="1"/>
  <c r="AR1176" s="1"/>
  <c r="AX1180"/>
  <c r="AX1424"/>
  <c r="AR1423"/>
  <c r="AR1422" s="1"/>
  <c r="AW1552"/>
  <c r="AQ1551"/>
  <c r="AQ304"/>
  <c r="AQ303" s="1"/>
  <c r="AQ302" s="1"/>
  <c r="AQ301" s="1"/>
  <c r="AW305"/>
  <c r="AX746"/>
  <c r="AR745"/>
  <c r="AR744" s="1"/>
  <c r="AR743" s="1"/>
  <c r="AX1089"/>
  <c r="AR1088"/>
  <c r="AR1319"/>
  <c r="AR1318" s="1"/>
  <c r="AX1320"/>
  <c r="AW1492"/>
  <c r="AQ1491"/>
  <c r="AQ1490" s="1"/>
  <c r="AQ1489" s="1"/>
  <c r="AQ1488" s="1"/>
  <c r="AX718"/>
  <c r="AR717"/>
  <c r="AR716" s="1"/>
  <c r="AX182"/>
  <c r="AX181" s="1"/>
  <c r="AR181"/>
  <c r="AQ552"/>
  <c r="AQ551" s="1"/>
  <c r="AQ550" s="1"/>
  <c r="AQ545" s="1"/>
  <c r="AQ544" s="1"/>
  <c r="AW553"/>
  <c r="AQ998"/>
  <c r="AQ997" s="1"/>
  <c r="AW999"/>
  <c r="AQ1267"/>
  <c r="AQ1266" s="1"/>
  <c r="AQ1265" s="1"/>
  <c r="AW1268"/>
  <c r="AR1432"/>
  <c r="AR1431" s="1"/>
  <c r="AX1433"/>
  <c r="AR1582"/>
  <c r="AR1581" s="1"/>
  <c r="AR1580" s="1"/>
  <c r="AR1579" s="1"/>
  <c r="AR1578" s="1"/>
  <c r="AX1583"/>
  <c r="AX88"/>
  <c r="AR87"/>
  <c r="AR86" s="1"/>
  <c r="AR702"/>
  <c r="AR701" s="1"/>
  <c r="AR700" s="1"/>
  <c r="AX703"/>
  <c r="AR1067"/>
  <c r="AX1068"/>
  <c r="AW1323"/>
  <c r="AQ1322"/>
  <c r="AQ1321" s="1"/>
  <c r="AQ1467"/>
  <c r="AQ1466" s="1"/>
  <c r="AW1468"/>
  <c r="AR1625"/>
  <c r="AR1624" s="1"/>
  <c r="AX1626"/>
  <c r="AQ377"/>
  <c r="AQ376" s="1"/>
  <c r="AW378"/>
  <c r="AQ620"/>
  <c r="AQ619" s="1"/>
  <c r="AW621"/>
  <c r="AR1017"/>
  <c r="AR1016" s="1"/>
  <c r="AR1015" s="1"/>
  <c r="AX1018"/>
  <c r="AW1376"/>
  <c r="AQ1375"/>
  <c r="AQ1374" s="1"/>
  <c r="AR1498"/>
  <c r="AX1499"/>
  <c r="AX750"/>
  <c r="AR749"/>
  <c r="AR748" s="1"/>
  <c r="AR84"/>
  <c r="AR83" s="1"/>
  <c r="AX85"/>
  <c r="AR141"/>
  <c r="AX142"/>
  <c r="AX141" s="1"/>
  <c r="AR779"/>
  <c r="AR778" s="1"/>
  <c r="AR777" s="1"/>
  <c r="AX780"/>
  <c r="AW1122"/>
  <c r="AQ1121"/>
  <c r="AQ1120" s="1"/>
  <c r="AQ1396"/>
  <c r="AQ1395" s="1"/>
  <c r="AW1397"/>
  <c r="AR1522"/>
  <c r="AX1523"/>
  <c r="AR19"/>
  <c r="AX20"/>
  <c r="AX19" s="1"/>
  <c r="AR76"/>
  <c r="AX77"/>
  <c r="AX76" s="1"/>
  <c r="AW182"/>
  <c r="AQ181"/>
  <c r="AX474"/>
  <c r="AR473"/>
  <c r="AX970"/>
  <c r="AR969"/>
  <c r="AR968" s="1"/>
  <c r="AW1243"/>
  <c r="AQ1242"/>
  <c r="AQ1241" s="1"/>
  <c r="AQ1240" s="1"/>
  <c r="AQ1239" s="1"/>
  <c r="AQ1426"/>
  <c r="AQ1425" s="1"/>
  <c r="AW1427"/>
  <c r="AR1546"/>
  <c r="AX1547"/>
  <c r="AW94"/>
  <c r="AQ93"/>
  <c r="AQ92" s="1"/>
  <c r="AR186"/>
  <c r="AR185" s="1"/>
  <c r="AX187"/>
  <c r="AX186" s="1"/>
  <c r="AX185" s="1"/>
  <c r="AW529"/>
  <c r="AQ528"/>
  <c r="AQ527" s="1"/>
  <c r="AQ526" s="1"/>
  <c r="AW989"/>
  <c r="AQ988"/>
  <c r="AQ987" s="1"/>
  <c r="AQ986" s="1"/>
  <c r="AQ985" s="1"/>
  <c r="AQ984" s="1"/>
  <c r="AX1243"/>
  <c r="AR1242"/>
  <c r="AR1241" s="1"/>
  <c r="AR1240" s="1"/>
  <c r="AR1239" s="1"/>
  <c r="AR1426"/>
  <c r="AR1425" s="1"/>
  <c r="AX1427"/>
  <c r="AQ1556"/>
  <c r="AQ1555" s="1"/>
  <c r="AQ1554" s="1"/>
  <c r="AQ1553" s="1"/>
  <c r="AW1557"/>
  <c r="AR119"/>
  <c r="AR118" s="1"/>
  <c r="AR117" s="1"/>
  <c r="AR116" s="1"/>
  <c r="AR115" s="1"/>
  <c r="AR114" s="1"/>
  <c r="AX120"/>
  <c r="AX119" s="1"/>
  <c r="AX118" s="1"/>
  <c r="AX117" s="1"/>
  <c r="AX116" s="1"/>
  <c r="AX115" s="1"/>
  <c r="AX114" s="1"/>
  <c r="AQ442"/>
  <c r="AQ441" s="1"/>
  <c r="AQ440" s="1"/>
  <c r="AQ439" s="1"/>
  <c r="AQ438" s="1"/>
  <c r="AQ437" s="1"/>
  <c r="AW443"/>
  <c r="AW943"/>
  <c r="AQ942"/>
  <c r="AQ941" s="1"/>
  <c r="AQ940" s="1"/>
  <c r="AR1206"/>
  <c r="AR1205" s="1"/>
  <c r="AR1204" s="1"/>
  <c r="AR1203" s="1"/>
  <c r="AX1207"/>
  <c r="AQ1479"/>
  <c r="AQ1478" s="1"/>
  <c r="AW1480"/>
  <c r="AR1637"/>
  <c r="AR1636" s="1"/>
  <c r="AR1635" s="1"/>
  <c r="AR1634" s="1"/>
  <c r="AX1638"/>
  <c r="AX435"/>
  <c r="AR433"/>
  <c r="AR809"/>
  <c r="AX810"/>
  <c r="AW1125"/>
  <c r="AQ1124"/>
  <c r="AQ1123" s="1"/>
  <c r="AW1406"/>
  <c r="AQ1405"/>
  <c r="AQ1404" s="1"/>
  <c r="AX1530"/>
  <c r="AR1529"/>
  <c r="AR1325"/>
  <c r="AR1324" s="1"/>
  <c r="AX1326"/>
  <c r="AR1229"/>
  <c r="AX1230"/>
  <c r="AQ1229"/>
  <c r="AW1230"/>
  <c r="AL1288"/>
  <c r="AL1287" s="1"/>
  <c r="AQ675"/>
  <c r="AL939"/>
  <c r="AL938" s="1"/>
  <c r="AL284"/>
  <c r="AL283" s="1"/>
  <c r="AL282" s="1"/>
  <c r="AL281" s="1"/>
  <c r="AL279" s="1"/>
  <c r="AL154"/>
  <c r="AL153" s="1"/>
  <c r="AL152" s="1"/>
  <c r="AL151" s="1"/>
  <c r="AL1548"/>
  <c r="AK1539"/>
  <c r="AK1534" s="1"/>
  <c r="AK1517" s="1"/>
  <c r="AQ1540"/>
  <c r="AW469"/>
  <c r="AQ468"/>
  <c r="AQ467" s="1"/>
  <c r="AQ466" s="1"/>
  <c r="AQ465" s="1"/>
  <c r="AQ978"/>
  <c r="AQ977" s="1"/>
  <c r="AW979"/>
  <c r="AR1291"/>
  <c r="AR1290" s="1"/>
  <c r="AR1289" s="1"/>
  <c r="AR1288" s="1"/>
  <c r="AR1287" s="1"/>
  <c r="AX1292"/>
  <c r="AR1444"/>
  <c r="AR1443" s="1"/>
  <c r="AX1445"/>
  <c r="AX1617"/>
  <c r="AR1616"/>
  <c r="AR1615" s="1"/>
  <c r="AX102"/>
  <c r="AR101"/>
  <c r="AR100" s="1"/>
  <c r="AQ431"/>
  <c r="AW432"/>
  <c r="AQ841"/>
  <c r="AQ840" s="1"/>
  <c r="AQ839" s="1"/>
  <c r="AW842"/>
  <c r="AR1169"/>
  <c r="AR1168" s="1"/>
  <c r="AR1167" s="1"/>
  <c r="AR1166" s="1"/>
  <c r="AX1170"/>
  <c r="AX1412"/>
  <c r="AR1411"/>
  <c r="AR1410" s="1"/>
  <c r="AQ1546"/>
  <c r="AW1547"/>
  <c r="AQ289"/>
  <c r="AW291"/>
  <c r="AX529"/>
  <c r="AR528"/>
  <c r="AR527" s="1"/>
  <c r="AR526" s="1"/>
  <c r="AX946"/>
  <c r="AR945"/>
  <c r="AR944" s="1"/>
  <c r="AX1192"/>
  <c r="AR1191"/>
  <c r="AR1190" s="1"/>
  <c r="AR1189" s="1"/>
  <c r="AR1188" s="1"/>
  <c r="AW1418"/>
  <c r="AQ1417"/>
  <c r="AQ1416" s="1"/>
  <c r="AR710"/>
  <c r="AR709" s="1"/>
  <c r="AX711"/>
  <c r="AX17"/>
  <c r="AX16" s="1"/>
  <c r="AX15" s="1"/>
  <c r="AR16"/>
  <c r="AR15" s="1"/>
  <c r="AQ76"/>
  <c r="AW77"/>
  <c r="AW375"/>
  <c r="AQ374"/>
  <c r="AQ373" s="1"/>
  <c r="AR811"/>
  <c r="AX812"/>
  <c r="AQ1147"/>
  <c r="AQ1146" s="1"/>
  <c r="AQ1145" s="1"/>
  <c r="AQ1144" s="1"/>
  <c r="AW1148"/>
  <c r="AQ1384"/>
  <c r="AQ1383" s="1"/>
  <c r="AW1385"/>
  <c r="AQ1508"/>
  <c r="AW1509"/>
  <c r="AR752"/>
  <c r="AR751" s="1"/>
  <c r="AX753"/>
  <c r="AX47"/>
  <c r="AX46" s="1"/>
  <c r="AX45" s="1"/>
  <c r="AX44" s="1"/>
  <c r="AX43" s="1"/>
  <c r="AX42" s="1"/>
  <c r="AR46"/>
  <c r="AR45" s="1"/>
  <c r="AR44" s="1"/>
  <c r="AR43" s="1"/>
  <c r="AR42" s="1"/>
  <c r="AR137"/>
  <c r="AX138"/>
  <c r="AX137" s="1"/>
  <c r="AX443"/>
  <c r="AR442"/>
  <c r="AR441" s="1"/>
  <c r="AR440" s="1"/>
  <c r="AR439" s="1"/>
  <c r="AR438" s="1"/>
  <c r="AR437" s="1"/>
  <c r="AR942"/>
  <c r="AR941" s="1"/>
  <c r="AR940" s="1"/>
  <c r="AX943"/>
  <c r="AQ1208"/>
  <c r="AW1209"/>
  <c r="AQ1414"/>
  <c r="AQ1413" s="1"/>
  <c r="AW1415"/>
  <c r="AX1538"/>
  <c r="AR1537"/>
  <c r="AQ80"/>
  <c r="AW81"/>
  <c r="AR53"/>
  <c r="AX54"/>
  <c r="AX53" s="1"/>
  <c r="AX426"/>
  <c r="AR425"/>
  <c r="AR424" s="1"/>
  <c r="AR423" s="1"/>
  <c r="AR869"/>
  <c r="AR868" s="1"/>
  <c r="AR867" s="1"/>
  <c r="AR866" s="1"/>
  <c r="AX870"/>
  <c r="AQ1162"/>
  <c r="AQ1161" s="1"/>
  <c r="AQ1160" s="1"/>
  <c r="AQ1159" s="1"/>
  <c r="AW1163"/>
  <c r="AR1390"/>
  <c r="AR1389" s="1"/>
  <c r="AX1391"/>
  <c r="AW1520"/>
  <c r="AQ1519"/>
  <c r="AQ1518" s="1"/>
  <c r="AR33"/>
  <c r="AX34"/>
  <c r="AX33" s="1"/>
  <c r="AX365"/>
  <c r="AR364"/>
  <c r="AR363" s="1"/>
  <c r="AR362" s="1"/>
  <c r="AR801"/>
  <c r="AR800" s="1"/>
  <c r="AR799" s="1"/>
  <c r="AX802"/>
  <c r="AX1125"/>
  <c r="AR1124"/>
  <c r="AR1123" s="1"/>
  <c r="AX1400"/>
  <c r="AR1399"/>
  <c r="AR1398" s="1"/>
  <c r="AW1528"/>
  <c r="AQ1527"/>
  <c r="AW184"/>
  <c r="AQ183"/>
  <c r="AR468"/>
  <c r="AR467" s="1"/>
  <c r="AR466" s="1"/>
  <c r="AR465" s="1"/>
  <c r="AX469"/>
  <c r="AR861"/>
  <c r="AR860" s="1"/>
  <c r="AX862"/>
  <c r="AR1152"/>
  <c r="AR1151" s="1"/>
  <c r="AR1150" s="1"/>
  <c r="AR1149" s="1"/>
  <c r="AX1153"/>
  <c r="AW1394"/>
  <c r="AQ1393"/>
  <c r="AQ1392" s="1"/>
  <c r="AX1520"/>
  <c r="AR1519"/>
  <c r="AR1518" s="1"/>
  <c r="AQ720"/>
  <c r="AQ719" s="1"/>
  <c r="AW721"/>
  <c r="AR297"/>
  <c r="AR296" s="1"/>
  <c r="AR295" s="1"/>
  <c r="AR294" s="1"/>
  <c r="AR293" s="1"/>
  <c r="AX298"/>
  <c r="AR756"/>
  <c r="AR755" s="1"/>
  <c r="AR754" s="1"/>
  <c r="AX757"/>
  <c r="AW1089"/>
  <c r="AQ1088"/>
  <c r="AQ1319"/>
  <c r="AQ1318" s="1"/>
  <c r="AW1320"/>
  <c r="AW1536"/>
  <c r="AQ1535"/>
  <c r="AR37"/>
  <c r="AX39"/>
  <c r="AX37" s="1"/>
  <c r="AR391"/>
  <c r="AR390" s="1"/>
  <c r="AR389" s="1"/>
  <c r="AR388" s="1"/>
  <c r="AX392"/>
  <c r="AW812"/>
  <c r="AQ811"/>
  <c r="AX1131"/>
  <c r="AR1130"/>
  <c r="AR1129" s="1"/>
  <c r="AR1381"/>
  <c r="AR1380" s="1"/>
  <c r="AX1382"/>
  <c r="AR1506"/>
  <c r="AX1507"/>
  <c r="AQ752"/>
  <c r="AQ751" s="1"/>
  <c r="AW753"/>
  <c r="AX430"/>
  <c r="AR429"/>
  <c r="AR428" s="1"/>
  <c r="AR427" s="1"/>
  <c r="AR783"/>
  <c r="AR782" s="1"/>
  <c r="AR781" s="1"/>
  <c r="AX784"/>
  <c r="AW1119"/>
  <c r="AQ1118"/>
  <c r="AQ1117" s="1"/>
  <c r="AQ1116" s="1"/>
  <c r="AW1400"/>
  <c r="AQ1399"/>
  <c r="AQ1398" s="1"/>
  <c r="AR1524"/>
  <c r="AX1525"/>
  <c r="AR720"/>
  <c r="AR719" s="1"/>
  <c r="AX721"/>
  <c r="AQ139"/>
  <c r="AW140"/>
  <c r="AR285"/>
  <c r="AX286"/>
  <c r="AX542"/>
  <c r="AR541"/>
  <c r="AR540" s="1"/>
  <c r="AR539" s="1"/>
  <c r="AR538" s="1"/>
  <c r="AX1040"/>
  <c r="AR1039"/>
  <c r="AR1038" s="1"/>
  <c r="AR1037" s="1"/>
  <c r="AR1036" s="1"/>
  <c r="AW1370"/>
  <c r="AQ1369"/>
  <c r="AQ1368" s="1"/>
  <c r="AR1496"/>
  <c r="AX1497"/>
  <c r="AW1643"/>
  <c r="AQ1642"/>
  <c r="AQ1641" s="1"/>
  <c r="AQ1640" s="1"/>
  <c r="AQ1639" s="1"/>
  <c r="AR23"/>
  <c r="AX24"/>
  <c r="AX23" s="1"/>
  <c r="AQ96"/>
  <c r="AQ95" s="1"/>
  <c r="AW97"/>
  <c r="AX411"/>
  <c r="AR410"/>
  <c r="AX865"/>
  <c r="AR864"/>
  <c r="AR863" s="1"/>
  <c r="AW1185"/>
  <c r="AQ1184"/>
  <c r="AQ1183" s="1"/>
  <c r="AQ1182" s="1"/>
  <c r="AQ1181" s="1"/>
  <c r="AQ1402"/>
  <c r="AQ1401" s="1"/>
  <c r="AW1403"/>
  <c r="AX1528"/>
  <c r="AR1527"/>
  <c r="AR1526" s="1"/>
  <c r="AR51"/>
  <c r="AX52"/>
  <c r="AX51" s="1"/>
  <c r="AX50" s="1"/>
  <c r="AX49" s="1"/>
  <c r="AX48" s="1"/>
  <c r="AX41" s="1"/>
  <c r="AX489"/>
  <c r="AR488"/>
  <c r="AQ450"/>
  <c r="AQ449" s="1"/>
  <c r="AQ448" s="1"/>
  <c r="AQ447" s="1"/>
  <c r="AW451"/>
  <c r="AQ945"/>
  <c r="AQ944" s="1"/>
  <c r="AW946"/>
  <c r="AX1185"/>
  <c r="AR1184"/>
  <c r="AR1183" s="1"/>
  <c r="AR1182" s="1"/>
  <c r="AR1181" s="1"/>
  <c r="AR1402"/>
  <c r="AR1401" s="1"/>
  <c r="AX1403"/>
  <c r="AW1530"/>
  <c r="AQ1529"/>
  <c r="AR80"/>
  <c r="AX81"/>
  <c r="AX80" s="1"/>
  <c r="AR377"/>
  <c r="AR376" s="1"/>
  <c r="AX378"/>
  <c r="AW835"/>
  <c r="AQ834"/>
  <c r="AQ833" s="1"/>
  <c r="AW1158"/>
  <c r="AQ1157"/>
  <c r="AQ1156" s="1"/>
  <c r="AQ1155" s="1"/>
  <c r="AQ1154" s="1"/>
  <c r="AR1387"/>
  <c r="AR1386" s="1"/>
  <c r="AX1388"/>
  <c r="AX1514"/>
  <c r="AR1513"/>
  <c r="AR157"/>
  <c r="AX158"/>
  <c r="AX157" s="1"/>
  <c r="AR552"/>
  <c r="AR551" s="1"/>
  <c r="AR550" s="1"/>
  <c r="AR545" s="1"/>
  <c r="AR544" s="1"/>
  <c r="AX553"/>
  <c r="AX926"/>
  <c r="AR925"/>
  <c r="AR924" s="1"/>
  <c r="AR923" s="1"/>
  <c r="AR922" s="1"/>
  <c r="AR921" s="1"/>
  <c r="AW1180"/>
  <c r="AQ1179"/>
  <c r="AQ1178" s="1"/>
  <c r="AQ1177" s="1"/>
  <c r="AQ1176" s="1"/>
  <c r="AW1430"/>
  <c r="AQ1429"/>
  <c r="AQ1428" s="1"/>
  <c r="AX1550"/>
  <c r="AR1549"/>
  <c r="AR1307"/>
  <c r="AR1306" s="1"/>
  <c r="AX1308"/>
  <c r="AR1227"/>
  <c r="AR1226" s="1"/>
  <c r="AX1228"/>
  <c r="AW1233"/>
  <c r="AQ1232"/>
  <c r="AQ1231" s="1"/>
  <c r="AL1503"/>
  <c r="AL659"/>
  <c r="AK756"/>
  <c r="AK755" s="1"/>
  <c r="AK754" s="1"/>
  <c r="AQ757"/>
  <c r="AK1612"/>
  <c r="AK1611" s="1"/>
  <c r="AK1610" s="1"/>
  <c r="AQ1613"/>
  <c r="AK948"/>
  <c r="AK947" s="1"/>
  <c r="AK939" s="1"/>
  <c r="AK938" s="1"/>
  <c r="AQ949"/>
  <c r="AR220"/>
  <c r="AR219" s="1"/>
  <c r="AR218" s="1"/>
  <c r="AR217" s="1"/>
  <c r="AR216" s="1"/>
  <c r="AX221"/>
  <c r="AX220" s="1"/>
  <c r="AX219" s="1"/>
  <c r="AX218" s="1"/>
  <c r="AX217" s="1"/>
  <c r="AX216" s="1"/>
  <c r="AR691"/>
  <c r="AR690" s="1"/>
  <c r="AR689" s="1"/>
  <c r="AR688" s="1"/>
  <c r="AX692"/>
  <c r="AR1055"/>
  <c r="AR1054" s="1"/>
  <c r="AR1053" s="1"/>
  <c r="AX1056"/>
  <c r="AX1370"/>
  <c r="AR1369"/>
  <c r="AR1368" s="1"/>
  <c r="AQ1498"/>
  <c r="AW1499"/>
  <c r="AQ710"/>
  <c r="AQ709" s="1"/>
  <c r="AW711"/>
  <c r="AX184"/>
  <c r="AX183" s="1"/>
  <c r="AR183"/>
  <c r="AX487"/>
  <c r="AR486"/>
  <c r="AR485" s="1"/>
  <c r="AR484" s="1"/>
  <c r="AQ975"/>
  <c r="AQ974" s="1"/>
  <c r="AW976"/>
  <c r="AQ1284"/>
  <c r="AQ1283" s="1"/>
  <c r="AQ1282" s="1"/>
  <c r="AQ1281" s="1"/>
  <c r="AQ1280" s="1"/>
  <c r="AW1285"/>
  <c r="AX1442"/>
  <c r="AR1441"/>
  <c r="AR1440" s="1"/>
  <c r="AX1613"/>
  <c r="AR1612"/>
  <c r="AR1611" s="1"/>
  <c r="AR1610" s="1"/>
  <c r="AW365"/>
  <c r="AQ364"/>
  <c r="AQ363" s="1"/>
  <c r="AQ362" s="1"/>
  <c r="AQ600"/>
  <c r="AQ599" s="1"/>
  <c r="AW601"/>
  <c r="AX989"/>
  <c r="AR988"/>
  <c r="AR987" s="1"/>
  <c r="AR986" s="1"/>
  <c r="AR985" s="1"/>
  <c r="AR984" s="1"/>
  <c r="AQ1254"/>
  <c r="AQ1253" s="1"/>
  <c r="AQ1252" s="1"/>
  <c r="AQ1251" s="1"/>
  <c r="AW1255"/>
  <c r="AW1436"/>
  <c r="AQ1435"/>
  <c r="AQ1434" s="1"/>
  <c r="AR1556"/>
  <c r="AR1555" s="1"/>
  <c r="AR1554" s="1"/>
  <c r="AR1553" s="1"/>
  <c r="AX1557"/>
  <c r="AQ155"/>
  <c r="AQ154" s="1"/>
  <c r="AQ153" s="1"/>
  <c r="AQ152" s="1"/>
  <c r="AQ151" s="1"/>
  <c r="AW156"/>
  <c r="AX156" s="1"/>
  <c r="AR13"/>
  <c r="AR12" s="1"/>
  <c r="AX14"/>
  <c r="AX13" s="1"/>
  <c r="AX12" s="1"/>
  <c r="AW310"/>
  <c r="AQ309"/>
  <c r="AQ308" s="1"/>
  <c r="AQ307" s="1"/>
  <c r="AQ306" s="1"/>
  <c r="AQ691"/>
  <c r="AQ690" s="1"/>
  <c r="AQ689" s="1"/>
  <c r="AQ688" s="1"/>
  <c r="AW692"/>
  <c r="AR1079"/>
  <c r="AR1078" s="1"/>
  <c r="AR1077" s="1"/>
  <c r="AR1076" s="1"/>
  <c r="AR1075" s="1"/>
  <c r="AX1080"/>
  <c r="AX1323"/>
  <c r="AR1322"/>
  <c r="AR1321" s="1"/>
  <c r="AR1467"/>
  <c r="AR1466" s="1"/>
  <c r="AX1468"/>
  <c r="AW1623"/>
  <c r="AQ1622"/>
  <c r="AQ1621" s="1"/>
  <c r="AR139"/>
  <c r="AX140"/>
  <c r="AX139" s="1"/>
  <c r="AQ84"/>
  <c r="AQ83" s="1"/>
  <c r="AW85"/>
  <c r="AQ384"/>
  <c r="AQ383" s="1"/>
  <c r="AQ382" s="1"/>
  <c r="AW385"/>
  <c r="AR834"/>
  <c r="AR833" s="1"/>
  <c r="AR832" s="1"/>
  <c r="AX835"/>
  <c r="AX1158"/>
  <c r="AR1157"/>
  <c r="AR1156" s="1"/>
  <c r="AR1155" s="1"/>
  <c r="AR1154" s="1"/>
  <c r="AQ1390"/>
  <c r="AQ1389" s="1"/>
  <c r="AW1391"/>
  <c r="AX1516"/>
  <c r="AR1515"/>
  <c r="AR25"/>
  <c r="AX27"/>
  <c r="AX25" s="1"/>
  <c r="AR728"/>
  <c r="AR727" s="1"/>
  <c r="AR726" s="1"/>
  <c r="AR725" s="1"/>
  <c r="AX729"/>
  <c r="AR342"/>
  <c r="AR341" s="1"/>
  <c r="AR340" s="1"/>
  <c r="AR339" s="1"/>
  <c r="AR338" s="1"/>
  <c r="AX343"/>
  <c r="AQ783"/>
  <c r="AQ782" s="1"/>
  <c r="AQ781" s="1"/>
  <c r="AW784"/>
  <c r="AX1115"/>
  <c r="AR1114"/>
  <c r="AR1113" s="1"/>
  <c r="AR1112" s="1"/>
  <c r="AX1363"/>
  <c r="AR1362"/>
  <c r="AR1486"/>
  <c r="AR1485" s="1"/>
  <c r="AR1484" s="1"/>
  <c r="AR1483" s="1"/>
  <c r="AX1487"/>
  <c r="AX1643"/>
  <c r="AR1642"/>
  <c r="AR1641" s="1"/>
  <c r="AR1640" s="1"/>
  <c r="AR1639" s="1"/>
  <c r="AR289"/>
  <c r="AX291"/>
  <c r="AX568"/>
  <c r="AR567"/>
  <c r="AR566" s="1"/>
  <c r="AX1008"/>
  <c r="AR1007"/>
  <c r="AR1006" s="1"/>
  <c r="AR1005" s="1"/>
  <c r="AR1375"/>
  <c r="AR1374" s="1"/>
  <c r="AX1376"/>
  <c r="AQ1500"/>
  <c r="AW1501"/>
  <c r="AW648"/>
  <c r="AQ647"/>
  <c r="AQ646" s="1"/>
  <c r="AQ645" s="1"/>
  <c r="AQ644" s="1"/>
  <c r="AX594"/>
  <c r="AR593"/>
  <c r="AR592" s="1"/>
  <c r="AR966"/>
  <c r="AR965" s="1"/>
  <c r="AX967"/>
  <c r="AX1202"/>
  <c r="AR1201"/>
  <c r="AR1200" s="1"/>
  <c r="AR1199" s="1"/>
  <c r="AR1198" s="1"/>
  <c r="AW1412"/>
  <c r="AQ1411"/>
  <c r="AQ1410" s="1"/>
  <c r="AX1540"/>
  <c r="AR1539"/>
  <c r="AW1331"/>
  <c r="AQ1330"/>
  <c r="AQ1329" s="1"/>
  <c r="AQ1328" s="1"/>
  <c r="AQ1327" s="1"/>
  <c r="AX375"/>
  <c r="AR374"/>
  <c r="AR373" s="1"/>
  <c r="AR857"/>
  <c r="AR856" s="1"/>
  <c r="AR855" s="1"/>
  <c r="AX858"/>
  <c r="AX1148"/>
  <c r="AR1147"/>
  <c r="AR1146" s="1"/>
  <c r="AR1145" s="1"/>
  <c r="AR1144" s="1"/>
  <c r="AR1384"/>
  <c r="AR1383" s="1"/>
  <c r="AX1385"/>
  <c r="AR1508"/>
  <c r="AX1509"/>
  <c r="AW750"/>
  <c r="AQ749"/>
  <c r="AQ748" s="1"/>
  <c r="AQ747" s="1"/>
  <c r="AQ463"/>
  <c r="AQ462" s="1"/>
  <c r="AQ461" s="1"/>
  <c r="AQ460" s="1"/>
  <c r="AW464"/>
  <c r="AQ963"/>
  <c r="AQ962" s="1"/>
  <c r="AW964"/>
  <c r="AW1197"/>
  <c r="AQ1196"/>
  <c r="AQ1195" s="1"/>
  <c r="AQ1194" s="1"/>
  <c r="AQ1193" s="1"/>
  <c r="AX1406"/>
  <c r="AR1405"/>
  <c r="AR1404" s="1"/>
  <c r="AQ1532"/>
  <c r="AQ1531" s="1"/>
  <c r="AW1533"/>
  <c r="AQ213"/>
  <c r="AQ212" s="1"/>
  <c r="AQ211" s="1"/>
  <c r="AQ210" s="1"/>
  <c r="AQ209" s="1"/>
  <c r="AW214"/>
  <c r="AX476"/>
  <c r="AR475"/>
  <c r="AX895"/>
  <c r="AR894"/>
  <c r="AR893" s="1"/>
  <c r="AR882" s="1"/>
  <c r="AR881" s="1"/>
  <c r="AR1162"/>
  <c r="AR1161" s="1"/>
  <c r="AR1160" s="1"/>
  <c r="AR1159" s="1"/>
  <c r="AX1163"/>
  <c r="AW1424"/>
  <c r="AQ1423"/>
  <c r="AQ1422" s="1"/>
  <c r="AR1544"/>
  <c r="AX1545"/>
  <c r="AQ1307"/>
  <c r="AQ1306" s="1"/>
  <c r="AW1308"/>
  <c r="AW47"/>
  <c r="AQ46"/>
  <c r="AQ45" s="1"/>
  <c r="AQ44" s="1"/>
  <c r="AQ43" s="1"/>
  <c r="AQ42" s="1"/>
  <c r="AX464"/>
  <c r="AR463"/>
  <c r="AR462" s="1"/>
  <c r="AR461" s="1"/>
  <c r="AR460" s="1"/>
  <c r="AX976"/>
  <c r="AR975"/>
  <c r="AR974" s="1"/>
  <c r="AR1284"/>
  <c r="AR1283" s="1"/>
  <c r="AR1282" s="1"/>
  <c r="AR1281" s="1"/>
  <c r="AR1280" s="1"/>
  <c r="AX1285"/>
  <c r="AQ1444"/>
  <c r="AQ1443" s="1"/>
  <c r="AW1445"/>
  <c r="AW1596"/>
  <c r="AQ1595"/>
  <c r="AW102"/>
  <c r="AQ101"/>
  <c r="AQ100" s="1"/>
  <c r="AW59"/>
  <c r="AQ58"/>
  <c r="AQ57" s="1"/>
  <c r="AX369"/>
  <c r="AR368"/>
  <c r="AR367" s="1"/>
  <c r="AR805"/>
  <c r="AR804" s="1"/>
  <c r="AR803" s="1"/>
  <c r="AX806"/>
  <c r="AQ1127"/>
  <c r="AQ1126" s="1"/>
  <c r="AW1128"/>
  <c r="AQ1378"/>
  <c r="AQ1377" s="1"/>
  <c r="AW1379"/>
  <c r="AR1500"/>
  <c r="AX1501"/>
  <c r="AX648"/>
  <c r="AR647"/>
  <c r="AR646" s="1"/>
  <c r="AR645" s="1"/>
  <c r="AR644" s="1"/>
  <c r="AQ728"/>
  <c r="AQ727" s="1"/>
  <c r="AQ726" s="1"/>
  <c r="AQ725" s="1"/>
  <c r="AW729"/>
  <c r="AR384"/>
  <c r="AR383" s="1"/>
  <c r="AR382" s="1"/>
  <c r="AX385"/>
  <c r="AQ837"/>
  <c r="AQ836" s="1"/>
  <c r="AW838"/>
  <c r="AR1127"/>
  <c r="AR1126" s="1"/>
  <c r="AX1128"/>
  <c r="AR1378"/>
  <c r="AR1377" s="1"/>
  <c r="AX1379"/>
  <c r="AR1504"/>
  <c r="AX1505"/>
  <c r="AW718"/>
  <c r="AQ717"/>
  <c r="AQ716" s="1"/>
  <c r="AX319"/>
  <c r="AR318"/>
  <c r="AR317" s="1"/>
  <c r="AR316" s="1"/>
  <c r="AR673"/>
  <c r="AR672" s="1"/>
  <c r="AR671" s="1"/>
  <c r="AR660" s="1"/>
  <c r="AR659" s="1"/>
  <c r="AX674"/>
  <c r="AR1059"/>
  <c r="AR1058" s="1"/>
  <c r="AX1060"/>
  <c r="AX1418"/>
  <c r="AR1417"/>
  <c r="AR1416" s="1"/>
  <c r="AW1538"/>
  <c r="AQ1537"/>
  <c r="AX325"/>
  <c r="AR324"/>
  <c r="AQ616"/>
  <c r="AQ615" s="1"/>
  <c r="AQ614" s="1"/>
  <c r="AW617"/>
  <c r="AR978"/>
  <c r="AR977" s="1"/>
  <c r="AX979"/>
  <c r="AR1303"/>
  <c r="AR1302" s="1"/>
  <c r="AR1301" s="1"/>
  <c r="AX1304"/>
  <c r="AR1463"/>
  <c r="AR1462" s="1"/>
  <c r="AR1461" s="1"/>
  <c r="AX1464"/>
  <c r="AQ1637"/>
  <c r="AQ1636" s="1"/>
  <c r="AQ1635" s="1"/>
  <c r="AQ1634" s="1"/>
  <c r="AW1638"/>
  <c r="AX238"/>
  <c r="AR237"/>
  <c r="AR236" s="1"/>
  <c r="AX1233"/>
  <c r="AR1232"/>
  <c r="AR1231" s="1"/>
  <c r="AR405"/>
  <c r="AR404" s="1"/>
  <c r="AX406"/>
  <c r="AL1502"/>
  <c r="AK472"/>
  <c r="AK471" s="1"/>
  <c r="AK470" s="1"/>
  <c r="AK459" s="1"/>
  <c r="AL993"/>
  <c r="AL992" s="1"/>
  <c r="AL991" s="1"/>
  <c r="AL957" s="1"/>
  <c r="AL565"/>
  <c r="AL564" s="1"/>
  <c r="AL563" s="1"/>
  <c r="AL517"/>
  <c r="AL516" s="1"/>
  <c r="AK1057"/>
  <c r="AW325"/>
  <c r="AQ324"/>
  <c r="AW810"/>
  <c r="AQ809"/>
  <c r="AQ808" s="1"/>
  <c r="AQ807" s="1"/>
  <c r="AR1121"/>
  <c r="AR1120" s="1"/>
  <c r="AX1122"/>
  <c r="AR1396"/>
  <c r="AR1395" s="1"/>
  <c r="AX1397"/>
  <c r="AQ1524"/>
  <c r="AW1525"/>
  <c r="AR21"/>
  <c r="AX22"/>
  <c r="AX21" s="1"/>
  <c r="AR304"/>
  <c r="AR303" s="1"/>
  <c r="AR302" s="1"/>
  <c r="AR301" s="1"/>
  <c r="AX305"/>
  <c r="AQ586"/>
  <c r="AQ585" s="1"/>
  <c r="AW587"/>
  <c r="AW1040"/>
  <c r="AQ1039"/>
  <c r="AQ1038" s="1"/>
  <c r="AQ1037" s="1"/>
  <c r="AQ1036" s="1"/>
  <c r="AR1372"/>
  <c r="AR1371" s="1"/>
  <c r="AX1373"/>
  <c r="AX1492"/>
  <c r="AR1491"/>
  <c r="AR1490" s="1"/>
  <c r="AR1489" s="1"/>
  <c r="AR1488" s="1"/>
  <c r="AR948"/>
  <c r="AR947" s="1"/>
  <c r="AX949"/>
  <c r="AX403"/>
  <c r="AR402"/>
  <c r="AR401" s="1"/>
  <c r="AX655"/>
  <c r="AR654"/>
  <c r="AR653" s="1"/>
  <c r="AR652" s="1"/>
  <c r="AR651" s="1"/>
  <c r="AR650" s="1"/>
  <c r="AW1068"/>
  <c r="AQ1067"/>
  <c r="AX1313"/>
  <c r="AR1312"/>
  <c r="AR1311" s="1"/>
  <c r="AX1536"/>
  <c r="AR1535"/>
  <c r="AR1534" s="1"/>
  <c r="AX1331"/>
  <c r="AR1330"/>
  <c r="AR1329" s="1"/>
  <c r="AR1328" s="1"/>
  <c r="AR1327" s="1"/>
  <c r="AR96"/>
  <c r="AR95" s="1"/>
  <c r="AX97"/>
  <c r="AQ186"/>
  <c r="AQ185" s="1"/>
  <c r="AW187"/>
  <c r="AX483"/>
  <c r="AR482"/>
  <c r="AR481" s="1"/>
  <c r="AR480" s="1"/>
  <c r="AR479" s="1"/>
  <c r="AR478" s="1"/>
  <c r="AX996"/>
  <c r="AR995"/>
  <c r="AR994" s="1"/>
  <c r="AX1264"/>
  <c r="AR1263"/>
  <c r="AR1262" s="1"/>
  <c r="AR1261" s="1"/>
  <c r="AQ1432"/>
  <c r="AQ1431" s="1"/>
  <c r="AW1433"/>
  <c r="AX1552"/>
  <c r="AR1551"/>
  <c r="AW88"/>
  <c r="AQ87"/>
  <c r="AQ86" s="1"/>
  <c r="AQ35"/>
  <c r="AW36"/>
  <c r="AX323"/>
  <c r="AR322"/>
  <c r="AQ706"/>
  <c r="AQ705" s="1"/>
  <c r="AQ704" s="1"/>
  <c r="AW707"/>
  <c r="AQ1062"/>
  <c r="AQ1061" s="1"/>
  <c r="AW1063"/>
  <c r="AX1361"/>
  <c r="AR1360"/>
  <c r="AR1359" s="1"/>
  <c r="AR1358" s="1"/>
  <c r="AR1357" s="1"/>
  <c r="AR1356" s="1"/>
  <c r="AR1479"/>
  <c r="AR1478" s="1"/>
  <c r="AX1480"/>
  <c r="AW1629"/>
  <c r="AQ1628"/>
  <c r="AQ1627" s="1"/>
  <c r="AX913"/>
  <c r="AR912"/>
  <c r="AR911" s="1"/>
  <c r="AR287"/>
  <c r="AX288"/>
  <c r="AW594"/>
  <c r="AQ593"/>
  <c r="AQ592" s="1"/>
  <c r="AQ1017"/>
  <c r="AQ1016" s="1"/>
  <c r="AQ1015" s="1"/>
  <c r="AW1018"/>
  <c r="AQ1277"/>
  <c r="AQ1276" s="1"/>
  <c r="AQ1275" s="1"/>
  <c r="AQ1274" s="1"/>
  <c r="AW1278"/>
  <c r="AR1438"/>
  <c r="AR1437" s="1"/>
  <c r="AX1439"/>
  <c r="AX1596"/>
  <c r="AR1595"/>
  <c r="AR172"/>
  <c r="AR171" s="1"/>
  <c r="AR170" s="1"/>
  <c r="AR166" s="1"/>
  <c r="AR165" s="1"/>
  <c r="AX173"/>
  <c r="AW474"/>
  <c r="AQ473"/>
  <c r="AQ472" s="1"/>
  <c r="AQ471" s="1"/>
  <c r="AQ470" s="1"/>
  <c r="AQ969"/>
  <c r="AQ968" s="1"/>
  <c r="AW970"/>
  <c r="AW1317"/>
  <c r="AQ1316"/>
  <c r="AQ1315" s="1"/>
  <c r="AR1447"/>
  <c r="AR1446" s="1"/>
  <c r="AX1448"/>
  <c r="AR1619"/>
  <c r="AR1618" s="1"/>
  <c r="AX1620"/>
  <c r="AQ371"/>
  <c r="AQ370" s="1"/>
  <c r="AW372"/>
  <c r="AW642"/>
  <c r="AQ641"/>
  <c r="AQ640" s="1"/>
  <c r="AQ633" s="1"/>
  <c r="AQ632" s="1"/>
  <c r="AR998"/>
  <c r="AR997" s="1"/>
  <c r="AX999"/>
  <c r="AR1267"/>
  <c r="AR1266" s="1"/>
  <c r="AR1265" s="1"/>
  <c r="AX1268"/>
  <c r="AW1442"/>
  <c r="AQ1441"/>
  <c r="AQ1440" s="1"/>
  <c r="AX1592"/>
  <c r="AR1591"/>
  <c r="AR155"/>
  <c r="AW435"/>
  <c r="AQ433"/>
  <c r="AQ966"/>
  <c r="AQ965" s="1"/>
  <c r="AW967"/>
  <c r="AW1202"/>
  <c r="AQ1201"/>
  <c r="AQ1200" s="1"/>
  <c r="AQ1199" s="1"/>
  <c r="AQ1198" s="1"/>
  <c r="AR1408"/>
  <c r="AR1407" s="1"/>
  <c r="AX1409"/>
  <c r="AX1629"/>
  <c r="AR1628"/>
  <c r="AR1627" s="1"/>
  <c r="AQ141"/>
  <c r="AW142"/>
  <c r="AW542"/>
  <c r="AQ541"/>
  <c r="AQ540" s="1"/>
  <c r="AQ539" s="1"/>
  <c r="AQ538" s="1"/>
  <c r="AQ995"/>
  <c r="AQ994" s="1"/>
  <c r="AW996"/>
  <c r="AR1254"/>
  <c r="AR1253" s="1"/>
  <c r="AR1252" s="1"/>
  <c r="AR1251" s="1"/>
  <c r="AX1255"/>
  <c r="AX1430"/>
  <c r="AR1429"/>
  <c r="AR1428" s="1"/>
  <c r="AQ1575"/>
  <c r="AQ1574" s="1"/>
  <c r="AQ1573" s="1"/>
  <c r="AQ1572" s="1"/>
  <c r="AQ1571" s="1"/>
  <c r="AW1576"/>
  <c r="AW319"/>
  <c r="AQ318"/>
  <c r="AQ317" s="1"/>
  <c r="AQ316" s="1"/>
  <c r="AR574"/>
  <c r="AR573" s="1"/>
  <c r="AR565" s="1"/>
  <c r="AX575"/>
  <c r="AR972"/>
  <c r="AR971" s="1"/>
  <c r="AX973"/>
  <c r="AR1277"/>
  <c r="AR1276" s="1"/>
  <c r="AR1275" s="1"/>
  <c r="AR1274" s="1"/>
  <c r="AX1278"/>
  <c r="AQ1447"/>
  <c r="AQ1446" s="1"/>
  <c r="AW1448"/>
  <c r="AQ1619"/>
  <c r="AQ1618" s="1"/>
  <c r="AW1620"/>
  <c r="AR35"/>
  <c r="AX36"/>
  <c r="AX35" s="1"/>
  <c r="AQ90"/>
  <c r="AQ89" s="1"/>
  <c r="AW91"/>
  <c r="AQ397"/>
  <c r="AQ396" s="1"/>
  <c r="AQ395" s="1"/>
  <c r="AQ394" s="1"/>
  <c r="AW398"/>
  <c r="AX842"/>
  <c r="AR841"/>
  <c r="AR840" s="1"/>
  <c r="AR839" s="1"/>
  <c r="AQ1174"/>
  <c r="AQ1173" s="1"/>
  <c r="AQ1172" s="1"/>
  <c r="AQ1171" s="1"/>
  <c r="AW1175"/>
  <c r="AQ1420"/>
  <c r="AQ1419" s="1"/>
  <c r="AW1421"/>
  <c r="AR1542"/>
  <c r="AX1543"/>
  <c r="AR67"/>
  <c r="AR66" s="1"/>
  <c r="AR65" s="1"/>
  <c r="AR64" s="1"/>
  <c r="AR63" s="1"/>
  <c r="AX68"/>
  <c r="AX67" s="1"/>
  <c r="AX66" s="1"/>
  <c r="AX65" s="1"/>
  <c r="AX64" s="1"/>
  <c r="AX63" s="1"/>
  <c r="AR104"/>
  <c r="AR103" s="1"/>
  <c r="AX105"/>
  <c r="AQ297"/>
  <c r="AQ296" s="1"/>
  <c r="AQ295" s="1"/>
  <c r="AQ294" s="1"/>
  <c r="AQ293" s="1"/>
  <c r="AW298"/>
  <c r="AR586"/>
  <c r="AR585" s="1"/>
  <c r="AX587"/>
  <c r="AR1013"/>
  <c r="AR1010" s="1"/>
  <c r="AR1009" s="1"/>
  <c r="AX1014"/>
  <c r="AX1317"/>
  <c r="AR1316"/>
  <c r="AR1315" s="1"/>
  <c r="AW1455"/>
  <c r="AQ1454"/>
  <c r="AQ1453" s="1"/>
  <c r="AQ1452" s="1"/>
  <c r="AQ1451" s="1"/>
  <c r="AQ1450" s="1"/>
  <c r="AW1617"/>
  <c r="AQ1616"/>
  <c r="AQ1615" s="1"/>
  <c r="AR909"/>
  <c r="AR908" s="1"/>
  <c r="AX910"/>
  <c r="AX310"/>
  <c r="AR309"/>
  <c r="AR308" s="1"/>
  <c r="AR307" s="1"/>
  <c r="AR306" s="1"/>
  <c r="AR706"/>
  <c r="AR705" s="1"/>
  <c r="AR704" s="1"/>
  <c r="AX707"/>
  <c r="AX1063"/>
  <c r="AR1062"/>
  <c r="AR1061" s="1"/>
  <c r="AQ1312"/>
  <c r="AQ1311" s="1"/>
  <c r="AW1313"/>
  <c r="AX1455"/>
  <c r="AR1454"/>
  <c r="AR1453" s="1"/>
  <c r="AR1452" s="1"/>
  <c r="AR1451" s="1"/>
  <c r="AR1450" s="1"/>
  <c r="AX1623"/>
  <c r="AR1622"/>
  <c r="AR1621" s="1"/>
  <c r="AR213"/>
  <c r="AR212" s="1"/>
  <c r="AR211" s="1"/>
  <c r="AR210" s="1"/>
  <c r="AR209" s="1"/>
  <c r="AX214"/>
  <c r="AX213" s="1"/>
  <c r="AX212" s="1"/>
  <c r="AX211" s="1"/>
  <c r="AX210" s="1"/>
  <c r="AX209" s="1"/>
  <c r="AX521"/>
  <c r="AR520"/>
  <c r="AR519" s="1"/>
  <c r="AR518" s="1"/>
  <c r="AR517" s="1"/>
  <c r="AR516" s="1"/>
  <c r="AQ981"/>
  <c r="AQ980" s="1"/>
  <c r="AW982"/>
  <c r="AQ1272"/>
  <c r="AQ1271" s="1"/>
  <c r="AQ1270" s="1"/>
  <c r="AQ1269" s="1"/>
  <c r="AW1273"/>
  <c r="AX1436"/>
  <c r="AR1435"/>
  <c r="AR1434" s="1"/>
  <c r="AX1594"/>
  <c r="AR1593"/>
  <c r="AW392"/>
  <c r="AQ391"/>
  <c r="AQ390" s="1"/>
  <c r="AQ389" s="1"/>
  <c r="AQ388" s="1"/>
  <c r="AR698"/>
  <c r="AR697" s="1"/>
  <c r="AR696" s="1"/>
  <c r="AX699"/>
  <c r="AW1060"/>
  <c r="AQ1059"/>
  <c r="AQ1058" s="1"/>
  <c r="AQ1381"/>
  <c r="AQ1380" s="1"/>
  <c r="AW1382"/>
  <c r="AQ1506"/>
  <c r="AW1507"/>
  <c r="AR815"/>
  <c r="AX816"/>
  <c r="AR234"/>
  <c r="AR233" s="1"/>
  <c r="AR232" s="1"/>
  <c r="AR231" s="1"/>
  <c r="AR230" s="1"/>
  <c r="AX235"/>
  <c r="AQ1227"/>
  <c r="AW1228"/>
  <c r="AL1300"/>
  <c r="AL1299" s="1"/>
  <c r="AL1297" s="1"/>
  <c r="AL180"/>
  <c r="AL179" s="1"/>
  <c r="AL178" s="1"/>
  <c r="AL177" s="1"/>
  <c r="AL175" s="1"/>
  <c r="AL738"/>
  <c r="AL737" s="1"/>
  <c r="AL18"/>
  <c r="AL11" s="1"/>
  <c r="AL10" s="1"/>
  <c r="AL9" s="1"/>
  <c r="AL7" s="1"/>
  <c r="AK179"/>
  <c r="AK178" s="1"/>
  <c r="AK177" s="1"/>
  <c r="AL472"/>
  <c r="AL471" s="1"/>
  <c r="AL470" s="1"/>
  <c r="AL459" s="1"/>
  <c r="AL457" s="1"/>
  <c r="AL1205"/>
  <c r="AL1204" s="1"/>
  <c r="AL1203" s="1"/>
  <c r="AL1187" s="1"/>
  <c r="AX1342"/>
  <c r="AR1341"/>
  <c r="AR1340" s="1"/>
  <c r="AR1339" s="1"/>
  <c r="AR1338" s="1"/>
  <c r="AR1337" s="1"/>
  <c r="AX328"/>
  <c r="AR326"/>
  <c r="AR321" s="1"/>
  <c r="AR320" s="1"/>
  <c r="AR311" s="1"/>
  <c r="AW328"/>
  <c r="AQ326"/>
  <c r="AW1471"/>
  <c r="AQ1470"/>
  <c r="AQ1469" s="1"/>
  <c r="AX1471"/>
  <c r="AR1470"/>
  <c r="AR1469" s="1"/>
  <c r="AL71"/>
  <c r="AL70" s="1"/>
  <c r="AL61" s="1"/>
  <c r="AL844"/>
  <c r="AL393"/>
  <c r="AL387" s="1"/>
  <c r="AL349" s="1"/>
  <c r="AE1609"/>
  <c r="AE1608" s="1"/>
  <c r="AL134"/>
  <c r="AL133" s="1"/>
  <c r="AL131" s="1"/>
  <c r="AL135"/>
  <c r="AL1051"/>
  <c r="AL1001" s="1"/>
  <c r="AL1585"/>
  <c r="AL1517"/>
  <c r="AL1493" s="1"/>
  <c r="AL1482" s="1"/>
  <c r="AL1457" s="1"/>
  <c r="AE939"/>
  <c r="AE938" s="1"/>
  <c r="Z1645"/>
  <c r="G806"/>
  <c r="M806" s="1"/>
  <c r="G802"/>
  <c r="M802" s="1"/>
  <c r="G780"/>
  <c r="M780" s="1"/>
  <c r="G746"/>
  <c r="M746" s="1"/>
  <c r="G742"/>
  <c r="M742" s="1"/>
  <c r="G703"/>
  <c r="M703" s="1"/>
  <c r="G699"/>
  <c r="M699" s="1"/>
  <c r="G674"/>
  <c r="M674" s="1"/>
  <c r="G670"/>
  <c r="M670" s="1"/>
  <c r="S670" s="1"/>
  <c r="Y670" s="1"/>
  <c r="AE670" s="1"/>
  <c r="AK670" s="1"/>
  <c r="AQ670" s="1"/>
  <c r="AW670" s="1"/>
  <c r="BA670" s="1"/>
  <c r="G669"/>
  <c r="M669" s="1"/>
  <c r="G665"/>
  <c r="M665" s="1"/>
  <c r="S665" s="1"/>
  <c r="Y665" s="1"/>
  <c r="AE665" s="1"/>
  <c r="AK665" s="1"/>
  <c r="AQ665" s="1"/>
  <c r="AW665" s="1"/>
  <c r="BA665" s="1"/>
  <c r="G664"/>
  <c r="M664" s="1"/>
  <c r="G913"/>
  <c r="M913" s="1"/>
  <c r="G910"/>
  <c r="M910" s="1"/>
  <c r="G895"/>
  <c r="M895" s="1"/>
  <c r="G870"/>
  <c r="M870" s="1"/>
  <c r="G862"/>
  <c r="M862" s="1"/>
  <c r="G858"/>
  <c r="M858" s="1"/>
  <c r="G238"/>
  <c r="M238" s="1"/>
  <c r="G235"/>
  <c r="M235" s="1"/>
  <c r="G409"/>
  <c r="M409" s="1"/>
  <c r="G403"/>
  <c r="M403" s="1"/>
  <c r="AR1541" l="1"/>
  <c r="AQ1314"/>
  <c r="AR1633"/>
  <c r="AR1631" s="1"/>
  <c r="AQ1465"/>
  <c r="AQ1226"/>
  <c r="AQ1221" s="1"/>
  <c r="AR1503"/>
  <c r="AR300"/>
  <c r="AX1593"/>
  <c r="AX520"/>
  <c r="AX1622"/>
  <c r="AW1454"/>
  <c r="BA1455"/>
  <c r="AX841"/>
  <c r="AW541"/>
  <c r="BA542"/>
  <c r="AX1628"/>
  <c r="AW1201"/>
  <c r="BA1202"/>
  <c r="AW433"/>
  <c r="BA433" s="1"/>
  <c r="BA435"/>
  <c r="AX998"/>
  <c r="AW371"/>
  <c r="BA372"/>
  <c r="AX1447"/>
  <c r="BB1448"/>
  <c r="AW969"/>
  <c r="BA970"/>
  <c r="AX172"/>
  <c r="BB173"/>
  <c r="AX1438"/>
  <c r="AW1017"/>
  <c r="BA1018"/>
  <c r="AX287"/>
  <c r="AW706"/>
  <c r="BA707"/>
  <c r="AW35"/>
  <c r="BA35" s="1"/>
  <c r="BA36"/>
  <c r="AX96"/>
  <c r="BB97"/>
  <c r="AX304"/>
  <c r="AW1524"/>
  <c r="BA1524" s="1"/>
  <c r="BA1525"/>
  <c r="AX1121"/>
  <c r="BB1122"/>
  <c r="AX405"/>
  <c r="AX1463"/>
  <c r="AX978"/>
  <c r="AX1378"/>
  <c r="AW837"/>
  <c r="BA838"/>
  <c r="AW728"/>
  <c r="BA729"/>
  <c r="AX1500"/>
  <c r="AW1127"/>
  <c r="BA1128"/>
  <c r="AW1444"/>
  <c r="BA1445"/>
  <c r="AX1544"/>
  <c r="BB1544" s="1"/>
  <c r="BB1545"/>
  <c r="AX1162"/>
  <c r="AW1532"/>
  <c r="BA1533"/>
  <c r="AW463"/>
  <c r="BA464"/>
  <c r="AX1508"/>
  <c r="AW1500"/>
  <c r="BA1500" s="1"/>
  <c r="BA1501"/>
  <c r="AX289"/>
  <c r="AX1486"/>
  <c r="AX342"/>
  <c r="AW1390"/>
  <c r="BA1391"/>
  <c r="AX834"/>
  <c r="AW84"/>
  <c r="BA85"/>
  <c r="AW691"/>
  <c r="BA692"/>
  <c r="AX1556"/>
  <c r="AW1254"/>
  <c r="BA1255"/>
  <c r="AW600"/>
  <c r="BA601"/>
  <c r="AW1284"/>
  <c r="BA1285"/>
  <c r="AW710"/>
  <c r="BA711"/>
  <c r="AX691"/>
  <c r="AX1307"/>
  <c r="AX1387"/>
  <c r="AX1402"/>
  <c r="AW945"/>
  <c r="BA946"/>
  <c r="AX1496"/>
  <c r="AX285"/>
  <c r="AX720"/>
  <c r="BB721"/>
  <c r="AX783"/>
  <c r="AW752"/>
  <c r="BA753"/>
  <c r="AX1381"/>
  <c r="AW1319"/>
  <c r="BA1320"/>
  <c r="AX756"/>
  <c r="BB757"/>
  <c r="AW720"/>
  <c r="BA721"/>
  <c r="AX861"/>
  <c r="AX801"/>
  <c r="AX1390"/>
  <c r="AX869"/>
  <c r="AW1208"/>
  <c r="BA1208" s="1"/>
  <c r="BA1209"/>
  <c r="AW1508"/>
  <c r="BA1508" s="1"/>
  <c r="BA1509"/>
  <c r="AW1147"/>
  <c r="BA1148"/>
  <c r="AW289"/>
  <c r="BA289" s="1"/>
  <c r="BA291"/>
  <c r="AW841"/>
  <c r="BA842"/>
  <c r="AX1444"/>
  <c r="AW978"/>
  <c r="BA979"/>
  <c r="AW1229"/>
  <c r="AY1230"/>
  <c r="AX1325"/>
  <c r="BB1326"/>
  <c r="AX809"/>
  <c r="AX1637"/>
  <c r="AX1206"/>
  <c r="AW442"/>
  <c r="BA443"/>
  <c r="AW1556"/>
  <c r="BA1557"/>
  <c r="AW1426"/>
  <c r="BA1427"/>
  <c r="AW1396"/>
  <c r="BA1397"/>
  <c r="AX779"/>
  <c r="AX84"/>
  <c r="BB85"/>
  <c r="AX1498"/>
  <c r="AX1495" s="1"/>
  <c r="AX1017"/>
  <c r="BB1018"/>
  <c r="AW377"/>
  <c r="BA378"/>
  <c r="AW1467"/>
  <c r="BA1468"/>
  <c r="AX1067"/>
  <c r="AX1432"/>
  <c r="AW998"/>
  <c r="BA999"/>
  <c r="AW304"/>
  <c r="BA305"/>
  <c r="AW864"/>
  <c r="BA865"/>
  <c r="AX1414"/>
  <c r="AW972"/>
  <c r="BA973"/>
  <c r="AX1575"/>
  <c r="AX90"/>
  <c r="BB91"/>
  <c r="AX1532"/>
  <c r="BB1533"/>
  <c r="AX1196"/>
  <c r="AX450"/>
  <c r="AW1522"/>
  <c r="BA1522" s="1"/>
  <c r="BA1523"/>
  <c r="AX371"/>
  <c r="AX397"/>
  <c r="AX632"/>
  <c r="BA1562"/>
  <c r="BA1567"/>
  <c r="AW127"/>
  <c r="BA128"/>
  <c r="AX722"/>
  <c r="BB722" s="1"/>
  <c r="BB723"/>
  <c r="BB1562"/>
  <c r="BB1567"/>
  <c r="AX1096"/>
  <c r="AW722"/>
  <c r="BA722" s="1"/>
  <c r="BA723"/>
  <c r="AW203"/>
  <c r="BA204"/>
  <c r="AW680"/>
  <c r="BA680" s="1"/>
  <c r="BA681"/>
  <c r="AX1470"/>
  <c r="BB1471"/>
  <c r="AW326"/>
  <c r="BA326" s="1"/>
  <c r="BA328"/>
  <c r="AX1341"/>
  <c r="AW1227"/>
  <c r="AW1226" s="1"/>
  <c r="AY1228"/>
  <c r="AX815"/>
  <c r="AW1381"/>
  <c r="BA1382"/>
  <c r="AX698"/>
  <c r="AW1272"/>
  <c r="BA1273"/>
  <c r="AW1312"/>
  <c r="BA1313"/>
  <c r="AX706"/>
  <c r="AX909"/>
  <c r="BB910"/>
  <c r="AX1013"/>
  <c r="AW297"/>
  <c r="BA298"/>
  <c r="AW1420"/>
  <c r="BA1421"/>
  <c r="AW90"/>
  <c r="BA91"/>
  <c r="AW1619"/>
  <c r="BA1620"/>
  <c r="AX1277"/>
  <c r="AW1575"/>
  <c r="BA1576"/>
  <c r="AX1254"/>
  <c r="AX1591"/>
  <c r="AX1590" s="1"/>
  <c r="AW641"/>
  <c r="BA642"/>
  <c r="AW1316"/>
  <c r="BA1317"/>
  <c r="AW473"/>
  <c r="BA474"/>
  <c r="AX1595"/>
  <c r="AW593"/>
  <c r="BA594"/>
  <c r="AX912"/>
  <c r="BB913"/>
  <c r="AX322"/>
  <c r="AW87"/>
  <c r="BA88"/>
  <c r="AX995"/>
  <c r="AX1330"/>
  <c r="BB1331"/>
  <c r="AX1312"/>
  <c r="AX654"/>
  <c r="AW809"/>
  <c r="BA810"/>
  <c r="AX1232"/>
  <c r="AX1231" s="1"/>
  <c r="AZ1233"/>
  <c r="AW1537"/>
  <c r="BA1537" s="1"/>
  <c r="BA1538"/>
  <c r="AX318"/>
  <c r="AX647"/>
  <c r="AW58"/>
  <c r="BA59"/>
  <c r="AW1595"/>
  <c r="BA1595" s="1"/>
  <c r="BA1596"/>
  <c r="AX463"/>
  <c r="AW1423"/>
  <c r="BA1424"/>
  <c r="AX894"/>
  <c r="BB895"/>
  <c r="AX1405"/>
  <c r="AW749"/>
  <c r="BA750"/>
  <c r="AW1330"/>
  <c r="BA1331"/>
  <c r="AW1411"/>
  <c r="BA1412"/>
  <c r="AW647"/>
  <c r="BA648"/>
  <c r="AX567"/>
  <c r="AX1642"/>
  <c r="AX1362"/>
  <c r="AX1515"/>
  <c r="AX1157"/>
  <c r="AW309"/>
  <c r="BA310"/>
  <c r="AW1435"/>
  <c r="BA1436"/>
  <c r="AX988"/>
  <c r="BB989"/>
  <c r="AW364"/>
  <c r="BA365"/>
  <c r="AX1441"/>
  <c r="AX1549"/>
  <c r="BB1549" s="1"/>
  <c r="BB1550"/>
  <c r="AW1179"/>
  <c r="BA1180"/>
  <c r="AX1513"/>
  <c r="AW1157"/>
  <c r="BA1158"/>
  <c r="AW1529"/>
  <c r="BA1529" s="1"/>
  <c r="BA1530"/>
  <c r="AX1184"/>
  <c r="AX864"/>
  <c r="AW1642"/>
  <c r="BA1643"/>
  <c r="AW1369"/>
  <c r="BA1370"/>
  <c r="AX541"/>
  <c r="AW1118"/>
  <c r="BA1119"/>
  <c r="AX429"/>
  <c r="AX1130"/>
  <c r="BB1131"/>
  <c r="AW1535"/>
  <c r="BA1535" s="1"/>
  <c r="BA1536"/>
  <c r="AW1088"/>
  <c r="BA1088" s="1"/>
  <c r="BA1089"/>
  <c r="AX1519"/>
  <c r="BB1520"/>
  <c r="AW1527"/>
  <c r="BA1527" s="1"/>
  <c r="BA1528"/>
  <c r="AX1124"/>
  <c r="BB1125"/>
  <c r="AX364"/>
  <c r="AW1519"/>
  <c r="BA1520"/>
  <c r="AX425"/>
  <c r="AX1191"/>
  <c r="AX528"/>
  <c r="BB529"/>
  <c r="AX1616"/>
  <c r="AW468"/>
  <c r="BA469"/>
  <c r="AX1529"/>
  <c r="BB1529" s="1"/>
  <c r="BB1530"/>
  <c r="AW1124"/>
  <c r="BA1125"/>
  <c r="AX433"/>
  <c r="AW942"/>
  <c r="BA943"/>
  <c r="AW988"/>
  <c r="BA989"/>
  <c r="AW1242"/>
  <c r="BA1243"/>
  <c r="AX473"/>
  <c r="AX472" s="1"/>
  <c r="AW1121"/>
  <c r="BA1122"/>
  <c r="AX749"/>
  <c r="BB750"/>
  <c r="AW1375"/>
  <c r="BA1376"/>
  <c r="AW1322"/>
  <c r="BA1323"/>
  <c r="AX717"/>
  <c r="BB718"/>
  <c r="AX745"/>
  <c r="AW1551"/>
  <c r="BA1551" s="1"/>
  <c r="BA1552"/>
  <c r="AX408"/>
  <c r="BB408" s="1"/>
  <c r="BB409"/>
  <c r="AW475"/>
  <c r="BA475" s="1"/>
  <c r="BA476"/>
  <c r="AX981"/>
  <c r="AX963"/>
  <c r="AW815"/>
  <c r="BA815" s="1"/>
  <c r="BA816"/>
  <c r="AW1387"/>
  <c r="BA1388"/>
  <c r="AX837"/>
  <c r="AX741"/>
  <c r="AW1059"/>
  <c r="BA1060"/>
  <c r="AW391"/>
  <c r="BA392"/>
  <c r="AX1435"/>
  <c r="AX1454"/>
  <c r="AX1062"/>
  <c r="AX309"/>
  <c r="AW1616"/>
  <c r="BA1617"/>
  <c r="AX1316"/>
  <c r="BB1317"/>
  <c r="AW318"/>
  <c r="BA319"/>
  <c r="AX1429"/>
  <c r="AX1267"/>
  <c r="AX1619"/>
  <c r="AW1277"/>
  <c r="BA1278"/>
  <c r="AX1479"/>
  <c r="BB1480"/>
  <c r="AW1062"/>
  <c r="BA1063"/>
  <c r="AW1432"/>
  <c r="BA1433"/>
  <c r="AW186"/>
  <c r="BA187"/>
  <c r="AX948"/>
  <c r="BB949"/>
  <c r="AX1372"/>
  <c r="AW586"/>
  <c r="BA587"/>
  <c r="AX1396"/>
  <c r="AW1637"/>
  <c r="BA1638"/>
  <c r="AX1303"/>
  <c r="AW616"/>
  <c r="BA617"/>
  <c r="AX1059"/>
  <c r="AX1504"/>
  <c r="AX1127"/>
  <c r="BB1128"/>
  <c r="AX384"/>
  <c r="BB385"/>
  <c r="AW1378"/>
  <c r="BA1379"/>
  <c r="AX805"/>
  <c r="AX1284"/>
  <c r="AW1307"/>
  <c r="BA1308"/>
  <c r="AW213"/>
  <c r="BA214"/>
  <c r="AW963"/>
  <c r="BA964"/>
  <c r="AX1384"/>
  <c r="AX857"/>
  <c r="AX966"/>
  <c r="AX1375"/>
  <c r="AW783"/>
  <c r="BA784"/>
  <c r="AX728"/>
  <c r="AW384"/>
  <c r="BA385"/>
  <c r="AX1467"/>
  <c r="BB1468"/>
  <c r="AX1079"/>
  <c r="AW975"/>
  <c r="BA976"/>
  <c r="AW1498"/>
  <c r="BA1498" s="1"/>
  <c r="BA1499"/>
  <c r="AX1055"/>
  <c r="AX1227"/>
  <c r="AZ1228"/>
  <c r="AX552"/>
  <c r="AX377"/>
  <c r="AW450"/>
  <c r="BA451"/>
  <c r="AW1402"/>
  <c r="BA1403"/>
  <c r="AW96"/>
  <c r="BA97"/>
  <c r="AW139"/>
  <c r="BA139" s="1"/>
  <c r="BA140"/>
  <c r="AX1524"/>
  <c r="BB1524" s="1"/>
  <c r="BB1525"/>
  <c r="AX1506"/>
  <c r="AX391"/>
  <c r="AX297"/>
  <c r="AX1152"/>
  <c r="AX468"/>
  <c r="AW1162"/>
  <c r="BA1163"/>
  <c r="AW80"/>
  <c r="BA80" s="1"/>
  <c r="BA81"/>
  <c r="AW1414"/>
  <c r="BA1415"/>
  <c r="AX942"/>
  <c r="AX752"/>
  <c r="BB753"/>
  <c r="AW1384"/>
  <c r="BA1385"/>
  <c r="AX811"/>
  <c r="AW76"/>
  <c r="BA76" s="1"/>
  <c r="BA77"/>
  <c r="AX710"/>
  <c r="BB711"/>
  <c r="AW1546"/>
  <c r="BA1546" s="1"/>
  <c r="BA1547"/>
  <c r="AX1169"/>
  <c r="AW431"/>
  <c r="BA431" s="1"/>
  <c r="BA432"/>
  <c r="AX1291"/>
  <c r="AX1229"/>
  <c r="AZ1230"/>
  <c r="AW1479"/>
  <c r="BA1480"/>
  <c r="AX1426"/>
  <c r="AX1546"/>
  <c r="BB1546" s="1"/>
  <c r="BB1547"/>
  <c r="AX1522"/>
  <c r="BB1522" s="1"/>
  <c r="BB1523"/>
  <c r="AW620"/>
  <c r="AX1625"/>
  <c r="AX702"/>
  <c r="AX1582"/>
  <c r="AW1267"/>
  <c r="BA1268"/>
  <c r="AW552"/>
  <c r="BA553"/>
  <c r="AX1319"/>
  <c r="BB1320"/>
  <c r="AX1179"/>
  <c r="AW1544"/>
  <c r="BA1544" s="1"/>
  <c r="BA1545"/>
  <c r="AX1208"/>
  <c r="AW119"/>
  <c r="BA120"/>
  <c r="AW1438"/>
  <c r="BA1439"/>
  <c r="AW220"/>
  <c r="BA221"/>
  <c r="AW37"/>
  <c r="BA37" s="1"/>
  <c r="BA39"/>
  <c r="AW1408"/>
  <c r="BA1409"/>
  <c r="AW104"/>
  <c r="BA105"/>
  <c r="AW172"/>
  <c r="BA173"/>
  <c r="AX1393"/>
  <c r="AX1420"/>
  <c r="AW925"/>
  <c r="BA926"/>
  <c r="AX1103"/>
  <c r="BB1103" s="1"/>
  <c r="BB1104"/>
  <c r="AX106"/>
  <c r="BB106" s="1"/>
  <c r="BB107"/>
  <c r="AW106"/>
  <c r="BA106" s="1"/>
  <c r="BA107"/>
  <c r="AW1103"/>
  <c r="BA1103" s="1"/>
  <c r="BA1104"/>
  <c r="AW1324"/>
  <c r="BA1324" s="1"/>
  <c r="BA1325"/>
  <c r="AW676"/>
  <c r="BA677"/>
  <c r="AW1096"/>
  <c r="BA1097"/>
  <c r="AW1470"/>
  <c r="BA1471"/>
  <c r="AW1506"/>
  <c r="BA1506" s="1"/>
  <c r="BA1507"/>
  <c r="AW981"/>
  <c r="BA982"/>
  <c r="AX586"/>
  <c r="AX104"/>
  <c r="BB105"/>
  <c r="AX1542"/>
  <c r="BB1543"/>
  <c r="AW1174"/>
  <c r="BA1175"/>
  <c r="AW397"/>
  <c r="BA398"/>
  <c r="AW1447"/>
  <c r="BA1448"/>
  <c r="AX972"/>
  <c r="AW995"/>
  <c r="BA996"/>
  <c r="AW141"/>
  <c r="BA141" s="1"/>
  <c r="BA142"/>
  <c r="AX1408"/>
  <c r="AW966"/>
  <c r="BA967"/>
  <c r="AW1441"/>
  <c r="BA1442"/>
  <c r="AW1628"/>
  <c r="BA1629"/>
  <c r="AX1360"/>
  <c r="AX1551"/>
  <c r="BB1551" s="1"/>
  <c r="BB1552"/>
  <c r="AX1263"/>
  <c r="AX482"/>
  <c r="AX1535"/>
  <c r="BB1536"/>
  <c r="AW1067"/>
  <c r="BA1067" s="1"/>
  <c r="BA1068"/>
  <c r="AX402"/>
  <c r="AX1491"/>
  <c r="AW1039"/>
  <c r="BA1040"/>
  <c r="AW324"/>
  <c r="BA324" s="1"/>
  <c r="BA325"/>
  <c r="AX324"/>
  <c r="AX1417"/>
  <c r="AW717"/>
  <c r="BA718"/>
  <c r="AX368"/>
  <c r="AW101"/>
  <c r="BA102"/>
  <c r="AX975"/>
  <c r="AW46"/>
  <c r="BA47"/>
  <c r="AX475"/>
  <c r="AW1196"/>
  <c r="BA1197"/>
  <c r="AX1147"/>
  <c r="AX374"/>
  <c r="AX1539"/>
  <c r="BB1539" s="1"/>
  <c r="BB1540"/>
  <c r="AX1201"/>
  <c r="AX593"/>
  <c r="AX1007"/>
  <c r="AX1114"/>
  <c r="AW1622"/>
  <c r="BA1623"/>
  <c r="AX1322"/>
  <c r="BB1323"/>
  <c r="AX1612"/>
  <c r="AX486"/>
  <c r="AX1369"/>
  <c r="AW1232"/>
  <c r="AW1231" s="1"/>
  <c r="AY1233"/>
  <c r="AW1429"/>
  <c r="BA1430"/>
  <c r="AX925"/>
  <c r="AW834"/>
  <c r="BA835"/>
  <c r="AX488"/>
  <c r="AX1527"/>
  <c r="BB1528"/>
  <c r="AW1184"/>
  <c r="BA1185"/>
  <c r="AX410"/>
  <c r="BB410" s="1"/>
  <c r="BB411"/>
  <c r="AX1039"/>
  <c r="AW1399"/>
  <c r="BA1400"/>
  <c r="AW811"/>
  <c r="BA811" s="1"/>
  <c r="BA812"/>
  <c r="AW1393"/>
  <c r="BA1394"/>
  <c r="AW183"/>
  <c r="BA183" s="1"/>
  <c r="BA184"/>
  <c r="AX1399"/>
  <c r="AX1537"/>
  <c r="BB1537" s="1"/>
  <c r="BB1538"/>
  <c r="AX442"/>
  <c r="AW374"/>
  <c r="BA375"/>
  <c r="AW1417"/>
  <c r="BA1418"/>
  <c r="AX945"/>
  <c r="BB946"/>
  <c r="AX1411"/>
  <c r="AX101"/>
  <c r="BB102"/>
  <c r="AW1405"/>
  <c r="BA1406"/>
  <c r="AX1242"/>
  <c r="AW528"/>
  <c r="BA529"/>
  <c r="AW93"/>
  <c r="BA94"/>
  <c r="AX969"/>
  <c r="AW181"/>
  <c r="BA181" s="1"/>
  <c r="BA182"/>
  <c r="AX87"/>
  <c r="BB88"/>
  <c r="AW1491"/>
  <c r="BA1492"/>
  <c r="AX1088"/>
  <c r="AX1423"/>
  <c r="AX93"/>
  <c r="BB94"/>
  <c r="AW488"/>
  <c r="BA488" s="1"/>
  <c r="BA489"/>
  <c r="AX1272"/>
  <c r="AX524"/>
  <c r="AX431"/>
  <c r="AX1511"/>
  <c r="AW1130"/>
  <c r="BA1131"/>
  <c r="AX1118"/>
  <c r="AW1549"/>
  <c r="BA1549" s="1"/>
  <c r="BA1550"/>
  <c r="AX1174"/>
  <c r="AX155"/>
  <c r="AX154" s="1"/>
  <c r="AX153" s="1"/>
  <c r="AX152" s="1"/>
  <c r="AX151" s="1"/>
  <c r="AX574"/>
  <c r="AW155"/>
  <c r="AW154" s="1"/>
  <c r="AW153" s="1"/>
  <c r="AW152" s="1"/>
  <c r="AW151" s="1"/>
  <c r="AY156"/>
  <c r="AX326"/>
  <c r="AX234"/>
  <c r="AX233" s="1"/>
  <c r="AX232" s="1"/>
  <c r="AZ235"/>
  <c r="AX237"/>
  <c r="AX236" s="1"/>
  <c r="AZ238"/>
  <c r="AX673"/>
  <c r="AX32"/>
  <c r="AX31" s="1"/>
  <c r="AX30" s="1"/>
  <c r="AX29" s="1"/>
  <c r="AX18"/>
  <c r="AX11" s="1"/>
  <c r="AX10" s="1"/>
  <c r="AX9" s="1"/>
  <c r="AR1465"/>
  <c r="AR1460" s="1"/>
  <c r="AR1459" s="1"/>
  <c r="AL514"/>
  <c r="AR366"/>
  <c r="AR1143"/>
  <c r="AL1091"/>
  <c r="AL657"/>
  <c r="AR993"/>
  <c r="AR992" s="1"/>
  <c r="AR991" s="1"/>
  <c r="AW1065"/>
  <c r="AW949"/>
  <c r="AQ948"/>
  <c r="AQ947" s="1"/>
  <c r="AQ756"/>
  <c r="AQ755" s="1"/>
  <c r="AQ754" s="1"/>
  <c r="AW757"/>
  <c r="AQ446"/>
  <c r="AQ445"/>
  <c r="AW1087"/>
  <c r="BA1087" s="1"/>
  <c r="AW1086"/>
  <c r="BA1086" s="1"/>
  <c r="AW1085"/>
  <c r="AR1065"/>
  <c r="AR1064" s="1"/>
  <c r="AR1066"/>
  <c r="AR445"/>
  <c r="AR446"/>
  <c r="AR584"/>
  <c r="AR1004"/>
  <c r="AR1003" s="1"/>
  <c r="AR1111"/>
  <c r="AR1110" s="1"/>
  <c r="AR1221"/>
  <c r="AR1187" s="1"/>
  <c r="AW1526"/>
  <c r="BA1526" s="1"/>
  <c r="AR939"/>
  <c r="AR938" s="1"/>
  <c r="AR136"/>
  <c r="AR708"/>
  <c r="AR695" s="1"/>
  <c r="AR694" s="1"/>
  <c r="AR1165"/>
  <c r="AR808"/>
  <c r="AR807" s="1"/>
  <c r="AW180"/>
  <c r="AR18"/>
  <c r="AR11" s="1"/>
  <c r="AR10" s="1"/>
  <c r="AR9" s="1"/>
  <c r="AR776"/>
  <c r="AR775" s="1"/>
  <c r="AR82"/>
  <c r="AQ993"/>
  <c r="AQ992" s="1"/>
  <c r="AQ991" s="1"/>
  <c r="AX180"/>
  <c r="AX179" s="1"/>
  <c r="AX178" s="1"/>
  <c r="AX177" s="1"/>
  <c r="AQ1521"/>
  <c r="AK1609"/>
  <c r="AK1608" s="1"/>
  <c r="AQ1066"/>
  <c r="AQ1065"/>
  <c r="AQ1064" s="1"/>
  <c r="AQ1086"/>
  <c r="AQ1085"/>
  <c r="AQ1084" s="1"/>
  <c r="AQ1082" s="1"/>
  <c r="AQ1087"/>
  <c r="AR1085"/>
  <c r="AR1084" s="1"/>
  <c r="AR1082" s="1"/>
  <c r="AR1086"/>
  <c r="AR1087"/>
  <c r="AQ23"/>
  <c r="AW24"/>
  <c r="AQ1625"/>
  <c r="AQ1624" s="1"/>
  <c r="AQ1614" s="1"/>
  <c r="AW1626"/>
  <c r="AR1260"/>
  <c r="AR1245" s="1"/>
  <c r="AR1057"/>
  <c r="AR1052" s="1"/>
  <c r="AR1051" s="1"/>
  <c r="AQ1305"/>
  <c r="AQ961"/>
  <c r="AQ960" s="1"/>
  <c r="AQ959" s="1"/>
  <c r="AR1548"/>
  <c r="AQ1633"/>
  <c r="AQ1631" s="1"/>
  <c r="AQ1526"/>
  <c r="AR361"/>
  <c r="AR360" s="1"/>
  <c r="AR359" s="1"/>
  <c r="AR422"/>
  <c r="AX136"/>
  <c r="AR1614"/>
  <c r="AR1609" s="1"/>
  <c r="AR1608" s="1"/>
  <c r="AQ180"/>
  <c r="AQ179" s="1"/>
  <c r="AQ178" s="1"/>
  <c r="AQ177" s="1"/>
  <c r="AR180"/>
  <c r="AR179" s="1"/>
  <c r="AR178" s="1"/>
  <c r="AR177" s="1"/>
  <c r="AR175" s="1"/>
  <c r="AR1510"/>
  <c r="AR1502" s="1"/>
  <c r="AW1521"/>
  <c r="BA1521" s="1"/>
  <c r="AQ1548"/>
  <c r="AW1613"/>
  <c r="AQ1612"/>
  <c r="AQ1611" s="1"/>
  <c r="AQ1610" s="1"/>
  <c r="AR564"/>
  <c r="AR563" s="1"/>
  <c r="AR514" s="1"/>
  <c r="AQ1057"/>
  <c r="AR1367"/>
  <c r="AR1366" s="1"/>
  <c r="AR1365" s="1"/>
  <c r="AR1305"/>
  <c r="AR154"/>
  <c r="AR153" s="1"/>
  <c r="AR152" s="1"/>
  <c r="AR151" s="1"/>
  <c r="AR1495"/>
  <c r="AR1494" s="1"/>
  <c r="AR284"/>
  <c r="AR283" s="1"/>
  <c r="AR282" s="1"/>
  <c r="AR281" s="1"/>
  <c r="AR279" s="1"/>
  <c r="AR859"/>
  <c r="AR854" s="1"/>
  <c r="AR853" s="1"/>
  <c r="AR798"/>
  <c r="AR797" s="1"/>
  <c r="AR32"/>
  <c r="AR31" s="1"/>
  <c r="AR30" s="1"/>
  <c r="AR29" s="1"/>
  <c r="AR50"/>
  <c r="AR49" s="1"/>
  <c r="AR48" s="1"/>
  <c r="AR41" s="1"/>
  <c r="AR1521"/>
  <c r="AR1517" s="1"/>
  <c r="AR1314"/>
  <c r="AR73"/>
  <c r="AR72" s="1"/>
  <c r="AR71" s="1"/>
  <c r="AR70" s="1"/>
  <c r="AR61" s="1"/>
  <c r="AW1540"/>
  <c r="AQ1539"/>
  <c r="AQ1534" s="1"/>
  <c r="AQ1372"/>
  <c r="AQ1371" s="1"/>
  <c r="AQ1367" s="1"/>
  <c r="AQ1366" s="1"/>
  <c r="AQ1365" s="1"/>
  <c r="AW1373"/>
  <c r="AQ1542"/>
  <c r="AQ1541" s="1"/>
  <c r="AW1543"/>
  <c r="AR1590"/>
  <c r="AR1589" s="1"/>
  <c r="AR1588" s="1"/>
  <c r="AR1587" s="1"/>
  <c r="AR903"/>
  <c r="AR902" s="1"/>
  <c r="AR400"/>
  <c r="AQ459"/>
  <c r="AR831"/>
  <c r="AR830" s="1"/>
  <c r="AQ82"/>
  <c r="AQ708"/>
  <c r="AQ832"/>
  <c r="AQ831" s="1"/>
  <c r="AQ830" s="1"/>
  <c r="AX284"/>
  <c r="AQ939"/>
  <c r="AQ938" s="1"/>
  <c r="AR472"/>
  <c r="AR471" s="1"/>
  <c r="AR470" s="1"/>
  <c r="AR459" s="1"/>
  <c r="AR457" s="1"/>
  <c r="AX1521"/>
  <c r="AR747"/>
  <c r="AR738" s="1"/>
  <c r="AR737" s="1"/>
  <c r="AR407"/>
  <c r="AR961"/>
  <c r="AR960" s="1"/>
  <c r="AR959" s="1"/>
  <c r="AR957" s="1"/>
  <c r="AX73"/>
  <c r="AX72" s="1"/>
  <c r="M402"/>
  <c r="M401" s="1"/>
  <c r="S403"/>
  <c r="S858"/>
  <c r="M857"/>
  <c r="M856" s="1"/>
  <c r="M855" s="1"/>
  <c r="S910"/>
  <c r="M909"/>
  <c r="M908" s="1"/>
  <c r="S669"/>
  <c r="M668"/>
  <c r="M667" s="1"/>
  <c r="M666" s="1"/>
  <c r="S703"/>
  <c r="M702"/>
  <c r="M701" s="1"/>
  <c r="M700" s="1"/>
  <c r="S802"/>
  <c r="M801"/>
  <c r="M800" s="1"/>
  <c r="M799" s="1"/>
  <c r="M237"/>
  <c r="M236" s="1"/>
  <c r="S238"/>
  <c r="S895"/>
  <c r="M894"/>
  <c r="M893" s="1"/>
  <c r="S699"/>
  <c r="M698"/>
  <c r="M697" s="1"/>
  <c r="M696" s="1"/>
  <c r="M695" s="1"/>
  <c r="M694" s="1"/>
  <c r="S780"/>
  <c r="M779"/>
  <c r="M778" s="1"/>
  <c r="M777" s="1"/>
  <c r="M776" s="1"/>
  <c r="M775" s="1"/>
  <c r="S235"/>
  <c r="M234"/>
  <c r="M233" s="1"/>
  <c r="M232" s="1"/>
  <c r="S870"/>
  <c r="M869"/>
  <c r="M868" s="1"/>
  <c r="M867" s="1"/>
  <c r="M866" s="1"/>
  <c r="S664"/>
  <c r="M663"/>
  <c r="M662" s="1"/>
  <c r="M661" s="1"/>
  <c r="S674"/>
  <c r="M673"/>
  <c r="M672" s="1"/>
  <c r="M671" s="1"/>
  <c r="S746"/>
  <c r="M745"/>
  <c r="M744" s="1"/>
  <c r="M743" s="1"/>
  <c r="S409"/>
  <c r="M408"/>
  <c r="S862"/>
  <c r="M861"/>
  <c r="M860" s="1"/>
  <c r="M859" s="1"/>
  <c r="S913"/>
  <c r="M912"/>
  <c r="M911" s="1"/>
  <c r="S742"/>
  <c r="M741"/>
  <c r="M740" s="1"/>
  <c r="M739" s="1"/>
  <c r="S806"/>
  <c r="M805"/>
  <c r="M804" s="1"/>
  <c r="M803" s="1"/>
  <c r="G1361"/>
  <c r="M1361" s="1"/>
  <c r="G1363"/>
  <c r="M1363" s="1"/>
  <c r="G1342"/>
  <c r="M1342" s="1"/>
  <c r="G1304"/>
  <c r="M1304" s="1"/>
  <c r="G1292"/>
  <c r="M1292" s="1"/>
  <c r="G1264"/>
  <c r="M1264" s="1"/>
  <c r="G1250"/>
  <c r="G1207"/>
  <c r="M1207" s="1"/>
  <c r="G1192"/>
  <c r="M1192" s="1"/>
  <c r="G1170"/>
  <c r="M1170" s="1"/>
  <c r="G1153"/>
  <c r="M1153" s="1"/>
  <c r="G1115"/>
  <c r="M1115" s="1"/>
  <c r="G430"/>
  <c r="M430" s="1"/>
  <c r="G426"/>
  <c r="M426" s="1"/>
  <c r="G411"/>
  <c r="M411" s="1"/>
  <c r="G406"/>
  <c r="M406" s="1"/>
  <c r="S406" s="1"/>
  <c r="Y406" s="1"/>
  <c r="AE406" s="1"/>
  <c r="H384"/>
  <c r="H383" s="1"/>
  <c r="H382" s="1"/>
  <c r="G384"/>
  <c r="G383" s="1"/>
  <c r="G382" s="1"/>
  <c r="G369"/>
  <c r="M369" s="1"/>
  <c r="AW1548" l="1"/>
  <c r="BA1548" s="1"/>
  <c r="AX407"/>
  <c r="AX1548"/>
  <c r="BB1548" s="1"/>
  <c r="AW1066"/>
  <c r="BA1066" s="1"/>
  <c r="BB1521"/>
  <c r="AW1372"/>
  <c r="BA1373"/>
  <c r="AW756"/>
  <c r="BA757"/>
  <c r="AZ234"/>
  <c r="BB235"/>
  <c r="AX1173"/>
  <c r="AX1117"/>
  <c r="AX1510"/>
  <c r="AX1422"/>
  <c r="AX1241"/>
  <c r="AX1038"/>
  <c r="AX924"/>
  <c r="AY1232"/>
  <c r="BA1233"/>
  <c r="AX1146"/>
  <c r="AX974"/>
  <c r="AX1416"/>
  <c r="AX1490"/>
  <c r="AX971"/>
  <c r="AX1419"/>
  <c r="AX701"/>
  <c r="AX1168"/>
  <c r="AX1151"/>
  <c r="AX1054"/>
  <c r="AX1374"/>
  <c r="AX856"/>
  <c r="AX804"/>
  <c r="AX1503"/>
  <c r="AX1618"/>
  <c r="AX1428"/>
  <c r="AX1453"/>
  <c r="AX863"/>
  <c r="AX1156"/>
  <c r="AZ1232"/>
  <c r="BB1233"/>
  <c r="AX1010"/>
  <c r="AX908"/>
  <c r="BB908" s="1"/>
  <c r="BB909"/>
  <c r="AW1311"/>
  <c r="BA1311" s="1"/>
  <c r="BA1312"/>
  <c r="AX697"/>
  <c r="AX1340"/>
  <c r="AX1469"/>
  <c r="BB1470"/>
  <c r="AW202"/>
  <c r="BA202" s="1"/>
  <c r="BA203"/>
  <c r="AX1095"/>
  <c r="AX396"/>
  <c r="AX89"/>
  <c r="BB89" s="1"/>
  <c r="BB90"/>
  <c r="AW971"/>
  <c r="BA971" s="1"/>
  <c r="BA972"/>
  <c r="AW863"/>
  <c r="BA863" s="1"/>
  <c r="BA864"/>
  <c r="AW997"/>
  <c r="BA998"/>
  <c r="AW376"/>
  <c r="BA376" s="1"/>
  <c r="BA377"/>
  <c r="AX778"/>
  <c r="AW1425"/>
  <c r="BA1425" s="1"/>
  <c r="BA1426"/>
  <c r="AW441"/>
  <c r="BA442"/>
  <c r="AX1324"/>
  <c r="BB1324" s="1"/>
  <c r="BB1325"/>
  <c r="AW977"/>
  <c r="BA977" s="1"/>
  <c r="BA978"/>
  <c r="AW840"/>
  <c r="BA841"/>
  <c r="AW1146"/>
  <c r="BA1147"/>
  <c r="AX755"/>
  <c r="BB756"/>
  <c r="AW944"/>
  <c r="BA944" s="1"/>
  <c r="BA945"/>
  <c r="AX690"/>
  <c r="AW1283"/>
  <c r="BA1284"/>
  <c r="AW1253"/>
  <c r="BA1254"/>
  <c r="AW690"/>
  <c r="BA691"/>
  <c r="AX341"/>
  <c r="AW1531"/>
  <c r="BA1531" s="1"/>
  <c r="BA1532"/>
  <c r="AW1126"/>
  <c r="BA1126" s="1"/>
  <c r="BA1127"/>
  <c r="AW727"/>
  <c r="BA728"/>
  <c r="AX1462"/>
  <c r="AX1120"/>
  <c r="BB1120" s="1"/>
  <c r="BB1121"/>
  <c r="AX303"/>
  <c r="AW968"/>
  <c r="BA968" s="1"/>
  <c r="BA969"/>
  <c r="AW370"/>
  <c r="BA370" s="1"/>
  <c r="BA371"/>
  <c r="AX321"/>
  <c r="AW1539"/>
  <c r="BA1540"/>
  <c r="BB407"/>
  <c r="AW23"/>
  <c r="BA23" s="1"/>
  <c r="BA24"/>
  <c r="BA180"/>
  <c r="AW1084"/>
  <c r="BA1085"/>
  <c r="AW948"/>
  <c r="BA949"/>
  <c r="AX672"/>
  <c r="AY155"/>
  <c r="BA156"/>
  <c r="AW1129"/>
  <c r="BA1129" s="1"/>
  <c r="BA1130"/>
  <c r="AX1271"/>
  <c r="AX92"/>
  <c r="BB92" s="1"/>
  <c r="BB93"/>
  <c r="AX86"/>
  <c r="BB86" s="1"/>
  <c r="BB87"/>
  <c r="AW527"/>
  <c r="BA528"/>
  <c r="AW1404"/>
  <c r="BA1404" s="1"/>
  <c r="BA1405"/>
  <c r="AW1416"/>
  <c r="BA1416" s="1"/>
  <c r="BA1417"/>
  <c r="AX441"/>
  <c r="AW1392"/>
  <c r="BA1392" s="1"/>
  <c r="BA1393"/>
  <c r="AW1398"/>
  <c r="BA1398" s="1"/>
  <c r="BA1399"/>
  <c r="AX1526"/>
  <c r="BB1526" s="1"/>
  <c r="BB1527"/>
  <c r="AW833"/>
  <c r="BA834"/>
  <c r="AW1428"/>
  <c r="BA1428" s="1"/>
  <c r="BA1429"/>
  <c r="AX1368"/>
  <c r="AW1621"/>
  <c r="BA1621" s="1"/>
  <c r="BA1622"/>
  <c r="AX1006"/>
  <c r="AX373"/>
  <c r="AW1195"/>
  <c r="BA1196"/>
  <c r="AW45"/>
  <c r="BA46"/>
  <c r="AW100"/>
  <c r="BA100" s="1"/>
  <c r="BA101"/>
  <c r="AW716"/>
  <c r="BA716" s="1"/>
  <c r="BA717"/>
  <c r="AW1038"/>
  <c r="BA1039"/>
  <c r="AX401"/>
  <c r="AX1534"/>
  <c r="BB1534" s="1"/>
  <c r="BB1535"/>
  <c r="AX1359"/>
  <c r="AW1440"/>
  <c r="BA1440" s="1"/>
  <c r="BA1441"/>
  <c r="AW994"/>
  <c r="BA994" s="1"/>
  <c r="BA995"/>
  <c r="AW1446"/>
  <c r="BA1446" s="1"/>
  <c r="BA1447"/>
  <c r="AW1173"/>
  <c r="BA1174"/>
  <c r="AX103"/>
  <c r="BB103" s="1"/>
  <c r="BB104"/>
  <c r="AW980"/>
  <c r="BA980" s="1"/>
  <c r="BA981"/>
  <c r="AW1469"/>
  <c r="BA1470"/>
  <c r="BA676"/>
  <c r="AW675"/>
  <c r="BA675" s="1"/>
  <c r="AW924"/>
  <c r="BA925"/>
  <c r="AW103"/>
  <c r="BA103" s="1"/>
  <c r="BA104"/>
  <c r="AW1437"/>
  <c r="BA1437" s="1"/>
  <c r="BA1438"/>
  <c r="AW551"/>
  <c r="BA552"/>
  <c r="AW1383"/>
  <c r="BA1383" s="1"/>
  <c r="BA1384"/>
  <c r="AX941"/>
  <c r="AX467"/>
  <c r="AX296"/>
  <c r="AW1401"/>
  <c r="BA1401" s="1"/>
  <c r="BA1402"/>
  <c r="AX376"/>
  <c r="AW383"/>
  <c r="BA384"/>
  <c r="AW782"/>
  <c r="BA783"/>
  <c r="AW212"/>
  <c r="BA213"/>
  <c r="AW1377"/>
  <c r="BA1377" s="1"/>
  <c r="BA1378"/>
  <c r="AX1126"/>
  <c r="BB1126" s="1"/>
  <c r="BB1127"/>
  <c r="AX1302"/>
  <c r="AW185"/>
  <c r="BA185" s="1"/>
  <c r="BA186"/>
  <c r="AW1061"/>
  <c r="BA1061" s="1"/>
  <c r="BA1062"/>
  <c r="AW1276"/>
  <c r="BA1277"/>
  <c r="AW317"/>
  <c r="BA318"/>
  <c r="AW1615"/>
  <c r="BA1615" s="1"/>
  <c r="BA1616"/>
  <c r="AW1058"/>
  <c r="BA1059"/>
  <c r="AW1321"/>
  <c r="BA1321" s="1"/>
  <c r="BA1322"/>
  <c r="AX748"/>
  <c r="BB749"/>
  <c r="AW987"/>
  <c r="BA988"/>
  <c r="AX1190"/>
  <c r="AW1518"/>
  <c r="BA1518" s="1"/>
  <c r="BA1519"/>
  <c r="AX1123"/>
  <c r="BB1123" s="1"/>
  <c r="BB1124"/>
  <c r="AX1518"/>
  <c r="BB1518" s="1"/>
  <c r="BB1519"/>
  <c r="AX428"/>
  <c r="AX540"/>
  <c r="AW1641"/>
  <c r="BA1642"/>
  <c r="AW1156"/>
  <c r="BA1157"/>
  <c r="AW1178"/>
  <c r="BA1179"/>
  <c r="AX987"/>
  <c r="BB988"/>
  <c r="AW308"/>
  <c r="BA309"/>
  <c r="AW646"/>
  <c r="BA647"/>
  <c r="AW1329"/>
  <c r="BA1330"/>
  <c r="AW1422"/>
  <c r="BA1422" s="1"/>
  <c r="BA1423"/>
  <c r="AX646"/>
  <c r="AW808"/>
  <c r="BA809"/>
  <c r="AW592"/>
  <c r="BA592" s="1"/>
  <c r="BA593"/>
  <c r="AW472"/>
  <c r="BA473"/>
  <c r="AW640"/>
  <c r="BA641"/>
  <c r="AW89"/>
  <c r="BA89" s="1"/>
  <c r="BA90"/>
  <c r="AW296"/>
  <c r="BA297"/>
  <c r="AX1195"/>
  <c r="AX1065"/>
  <c r="AX1066"/>
  <c r="AX1636"/>
  <c r="AX1389"/>
  <c r="AX860"/>
  <c r="AX1380"/>
  <c r="AX782"/>
  <c r="AX1386"/>
  <c r="AX833"/>
  <c r="AX1377"/>
  <c r="AX1437"/>
  <c r="AX1627"/>
  <c r="AX840"/>
  <c r="AX1621"/>
  <c r="AX1226"/>
  <c r="AX1221" s="1"/>
  <c r="AX1494"/>
  <c r="AW1542"/>
  <c r="BA1543"/>
  <c r="AX1589"/>
  <c r="AZ237"/>
  <c r="BB238"/>
  <c r="AX1085"/>
  <c r="AX1086"/>
  <c r="AX1087"/>
  <c r="AX968"/>
  <c r="AX1410"/>
  <c r="AX1398"/>
  <c r="AX1611"/>
  <c r="AX1200"/>
  <c r="AX1262"/>
  <c r="AX1407"/>
  <c r="AX1392"/>
  <c r="AX1178"/>
  <c r="AX1581"/>
  <c r="AX1624"/>
  <c r="AX1425"/>
  <c r="AZ1229"/>
  <c r="BB1229" s="1"/>
  <c r="BB1230"/>
  <c r="BB1228"/>
  <c r="AZ1227"/>
  <c r="AX1078"/>
  <c r="AX965"/>
  <c r="AX1383"/>
  <c r="AX1283"/>
  <c r="AX1058"/>
  <c r="AX1395"/>
  <c r="AX1371"/>
  <c r="AX1266"/>
  <c r="AX1061"/>
  <c r="AX1434"/>
  <c r="AX836"/>
  <c r="AX980"/>
  <c r="AX744"/>
  <c r="AX1615"/>
  <c r="AX1183"/>
  <c r="AX1440"/>
  <c r="AX1641"/>
  <c r="AX1404"/>
  <c r="AX1311"/>
  <c r="AX994"/>
  <c r="AX1253"/>
  <c r="AX1276"/>
  <c r="AW1271"/>
  <c r="BA1272"/>
  <c r="AW1380"/>
  <c r="BA1380" s="1"/>
  <c r="BA1381"/>
  <c r="AW126"/>
  <c r="BA127"/>
  <c r="AX370"/>
  <c r="AX449"/>
  <c r="AX1531"/>
  <c r="BB1531" s="1"/>
  <c r="BB1532"/>
  <c r="AW303"/>
  <c r="BA304"/>
  <c r="AW1466"/>
  <c r="BA1466" s="1"/>
  <c r="BA1467"/>
  <c r="AX1016"/>
  <c r="BB1017"/>
  <c r="AX83"/>
  <c r="BB84"/>
  <c r="AW1395"/>
  <c r="BA1395" s="1"/>
  <c r="BA1396"/>
  <c r="AW1555"/>
  <c r="BA1556"/>
  <c r="AX1205"/>
  <c r="AX800"/>
  <c r="AW719"/>
  <c r="BA719" s="1"/>
  <c r="BA720"/>
  <c r="AW1318"/>
  <c r="BA1318" s="1"/>
  <c r="BA1319"/>
  <c r="AW751"/>
  <c r="BA751" s="1"/>
  <c r="BA752"/>
  <c r="AX719"/>
  <c r="BB719" s="1"/>
  <c r="BB720"/>
  <c r="AW709"/>
  <c r="BA710"/>
  <c r="AW599"/>
  <c r="BA599" s="1"/>
  <c r="BA600"/>
  <c r="AW83"/>
  <c r="BA84"/>
  <c r="AW1389"/>
  <c r="BA1389" s="1"/>
  <c r="BA1390"/>
  <c r="AX1485"/>
  <c r="AW462"/>
  <c r="BA463"/>
  <c r="AW1443"/>
  <c r="BA1443" s="1"/>
  <c r="BA1444"/>
  <c r="AW836"/>
  <c r="BA836" s="1"/>
  <c r="BA837"/>
  <c r="AX404"/>
  <c r="AX95"/>
  <c r="BB95" s="1"/>
  <c r="BB96"/>
  <c r="AW705"/>
  <c r="BA706"/>
  <c r="AW1016"/>
  <c r="BA1017"/>
  <c r="AX171"/>
  <c r="BB172"/>
  <c r="AX1446"/>
  <c r="BB1446" s="1"/>
  <c r="BB1447"/>
  <c r="AW1200"/>
  <c r="BA1201"/>
  <c r="AW540"/>
  <c r="BA541"/>
  <c r="AW1453"/>
  <c r="BA1454"/>
  <c r="AX519"/>
  <c r="AW1221"/>
  <c r="AX283"/>
  <c r="AW1612"/>
  <c r="BA1613"/>
  <c r="AW1625"/>
  <c r="BA1626"/>
  <c r="AW1064"/>
  <c r="BA1064" s="1"/>
  <c r="BA1065"/>
  <c r="AX471"/>
  <c r="AX573"/>
  <c r="AX523"/>
  <c r="AW1490"/>
  <c r="BA1491"/>
  <c r="AW92"/>
  <c r="BA92" s="1"/>
  <c r="BA93"/>
  <c r="AX100"/>
  <c r="BB100" s="1"/>
  <c r="BB101"/>
  <c r="AX944"/>
  <c r="BB944" s="1"/>
  <c r="BB945"/>
  <c r="AW373"/>
  <c r="BA373" s="1"/>
  <c r="BA374"/>
  <c r="AW1183"/>
  <c r="BA1184"/>
  <c r="AX485"/>
  <c r="AX1321"/>
  <c r="BB1321" s="1"/>
  <c r="BB1322"/>
  <c r="AX1113"/>
  <c r="AX592"/>
  <c r="AX367"/>
  <c r="AX481"/>
  <c r="AW1627"/>
  <c r="BA1627" s="1"/>
  <c r="BA1628"/>
  <c r="AW965"/>
  <c r="BA965" s="1"/>
  <c r="BA966"/>
  <c r="AW396"/>
  <c r="BA397"/>
  <c r="AX1541"/>
  <c r="BB1541" s="1"/>
  <c r="BB1542"/>
  <c r="AX585"/>
  <c r="AW1095"/>
  <c r="BA1096"/>
  <c r="AW171"/>
  <c r="BA172"/>
  <c r="AW1407"/>
  <c r="BA1407" s="1"/>
  <c r="BA1408"/>
  <c r="AW219"/>
  <c r="BA220"/>
  <c r="AW118"/>
  <c r="BA119"/>
  <c r="AX1318"/>
  <c r="BB1318" s="1"/>
  <c r="BB1319"/>
  <c r="AW1266"/>
  <c r="BA1267"/>
  <c r="AW619"/>
  <c r="BA619" s="1"/>
  <c r="BA620"/>
  <c r="AW1478"/>
  <c r="BA1478" s="1"/>
  <c r="BA1479"/>
  <c r="AX1290"/>
  <c r="AX709"/>
  <c r="BB710"/>
  <c r="AX751"/>
  <c r="BB751" s="1"/>
  <c r="BB752"/>
  <c r="AW1413"/>
  <c r="BA1413" s="1"/>
  <c r="BA1414"/>
  <c r="AW1161"/>
  <c r="BA1162"/>
  <c r="AX390"/>
  <c r="AW95"/>
  <c r="BA95" s="1"/>
  <c r="BA96"/>
  <c r="AW449"/>
  <c r="BA450"/>
  <c r="AX551"/>
  <c r="AW974"/>
  <c r="BA974" s="1"/>
  <c r="BA975"/>
  <c r="AX1466"/>
  <c r="BB1466" s="1"/>
  <c r="BB1467"/>
  <c r="AX727"/>
  <c r="AW962"/>
  <c r="BA963"/>
  <c r="AW1306"/>
  <c r="BA1307"/>
  <c r="AX383"/>
  <c r="BB384"/>
  <c r="AW615"/>
  <c r="BA616"/>
  <c r="AW1636"/>
  <c r="BA1637"/>
  <c r="AW585"/>
  <c r="BA585" s="1"/>
  <c r="BA586"/>
  <c r="AX947"/>
  <c r="BB947" s="1"/>
  <c r="BB948"/>
  <c r="AW1431"/>
  <c r="BA1431" s="1"/>
  <c r="BA1432"/>
  <c r="AX1478"/>
  <c r="BB1478" s="1"/>
  <c r="BB1479"/>
  <c r="AX1315"/>
  <c r="BB1316"/>
  <c r="AX308"/>
  <c r="AW390"/>
  <c r="BA391"/>
  <c r="AX740"/>
  <c r="AW1386"/>
  <c r="BA1386" s="1"/>
  <c r="BA1387"/>
  <c r="AX962"/>
  <c r="AX716"/>
  <c r="BB716" s="1"/>
  <c r="BB717"/>
  <c r="AW1374"/>
  <c r="BA1374" s="1"/>
  <c r="BA1375"/>
  <c r="AW1120"/>
  <c r="BA1120" s="1"/>
  <c r="BA1121"/>
  <c r="AW1241"/>
  <c r="BA1242"/>
  <c r="AW941"/>
  <c r="BA942"/>
  <c r="AW1123"/>
  <c r="BA1123" s="1"/>
  <c r="BA1124"/>
  <c r="AW467"/>
  <c r="BA468"/>
  <c r="AX527"/>
  <c r="BB528"/>
  <c r="AX424"/>
  <c r="AX363"/>
  <c r="AX1129"/>
  <c r="BB1129" s="1"/>
  <c r="BB1130"/>
  <c r="AW1117"/>
  <c r="BA1118"/>
  <c r="AW1368"/>
  <c r="BA1368" s="1"/>
  <c r="BA1369"/>
  <c r="AW363"/>
  <c r="BA364"/>
  <c r="AW1434"/>
  <c r="BA1434" s="1"/>
  <c r="BA1435"/>
  <c r="AX566"/>
  <c r="AW1410"/>
  <c r="BA1410" s="1"/>
  <c r="BA1411"/>
  <c r="AW748"/>
  <c r="BA749"/>
  <c r="AX893"/>
  <c r="BB894"/>
  <c r="AX462"/>
  <c r="AW57"/>
  <c r="BA57" s="1"/>
  <c r="BA58"/>
  <c r="AX317"/>
  <c r="AX653"/>
  <c r="AX1329"/>
  <c r="BB1330"/>
  <c r="AW86"/>
  <c r="BA86" s="1"/>
  <c r="BA87"/>
  <c r="AX911"/>
  <c r="BB912"/>
  <c r="AW1315"/>
  <c r="BA1316"/>
  <c r="AW1574"/>
  <c r="BA1575"/>
  <c r="AW1618"/>
  <c r="BA1618" s="1"/>
  <c r="BA1619"/>
  <c r="AW1419"/>
  <c r="BA1419" s="1"/>
  <c r="BA1420"/>
  <c r="AX705"/>
  <c r="BA1228"/>
  <c r="AY1227"/>
  <c r="AX1574"/>
  <c r="AX1413"/>
  <c r="AX1431"/>
  <c r="AX808"/>
  <c r="BA1230"/>
  <c r="AY1229"/>
  <c r="BA1229" s="1"/>
  <c r="AX1443"/>
  <c r="AX868"/>
  <c r="AX1401"/>
  <c r="AX1306"/>
  <c r="AX1555"/>
  <c r="AX1161"/>
  <c r="AX977"/>
  <c r="AX997"/>
  <c r="AX231"/>
  <c r="AX230" s="1"/>
  <c r="AX175" s="1"/>
  <c r="AL1645"/>
  <c r="AZ156"/>
  <c r="AZ155" s="1"/>
  <c r="AZ154" s="1"/>
  <c r="AZ153" s="1"/>
  <c r="AZ152" s="1"/>
  <c r="AZ151" s="1"/>
  <c r="AZ131" s="1"/>
  <c r="AQ957"/>
  <c r="M738"/>
  <c r="M737" s="1"/>
  <c r="AX7"/>
  <c r="AR1585"/>
  <c r="AR1493"/>
  <c r="AR1482" s="1"/>
  <c r="AR1457" s="1"/>
  <c r="AR657"/>
  <c r="AR7"/>
  <c r="AR1300"/>
  <c r="AR1299" s="1"/>
  <c r="AR1297" s="1"/>
  <c r="AR399"/>
  <c r="AR393" s="1"/>
  <c r="AR387" s="1"/>
  <c r="AR349" s="1"/>
  <c r="AQ1517"/>
  <c r="AR1001"/>
  <c r="AR1091"/>
  <c r="AX134"/>
  <c r="AX133" s="1"/>
  <c r="AX135"/>
  <c r="AR135"/>
  <c r="AR134"/>
  <c r="AR133" s="1"/>
  <c r="AR131" s="1"/>
  <c r="AR844"/>
  <c r="AQ1609"/>
  <c r="AQ1608" s="1"/>
  <c r="AK406"/>
  <c r="AE405"/>
  <c r="AE404" s="1"/>
  <c r="M231"/>
  <c r="M230" s="1"/>
  <c r="M175" s="1"/>
  <c r="S741"/>
  <c r="S740" s="1"/>
  <c r="S739" s="1"/>
  <c r="Y742"/>
  <c r="S861"/>
  <c r="S860" s="1"/>
  <c r="S859" s="1"/>
  <c r="Y862"/>
  <c r="S745"/>
  <c r="S744" s="1"/>
  <c r="S743" s="1"/>
  <c r="Y746"/>
  <c r="S663"/>
  <c r="S662" s="1"/>
  <c r="S661" s="1"/>
  <c r="Y664"/>
  <c r="S234"/>
  <c r="S233" s="1"/>
  <c r="S232" s="1"/>
  <c r="Y235"/>
  <c r="S698"/>
  <c r="S697" s="1"/>
  <c r="S696" s="1"/>
  <c r="Y699"/>
  <c r="S702"/>
  <c r="S701" s="1"/>
  <c r="S700" s="1"/>
  <c r="Y703"/>
  <c r="S909"/>
  <c r="S908" s="1"/>
  <c r="Y910"/>
  <c r="S237"/>
  <c r="S236" s="1"/>
  <c r="Y238"/>
  <c r="S402"/>
  <c r="S401" s="1"/>
  <c r="Y403"/>
  <c r="S805"/>
  <c r="S804" s="1"/>
  <c r="S803" s="1"/>
  <c r="Y806"/>
  <c r="S912"/>
  <c r="S911" s="1"/>
  <c r="S903" s="1"/>
  <c r="S902" s="1"/>
  <c r="Y913"/>
  <c r="S408"/>
  <c r="Y409"/>
  <c r="S673"/>
  <c r="S672" s="1"/>
  <c r="S671" s="1"/>
  <c r="Y674"/>
  <c r="S869"/>
  <c r="S868" s="1"/>
  <c r="S867" s="1"/>
  <c r="S866" s="1"/>
  <c r="Y870"/>
  <c r="S779"/>
  <c r="S778" s="1"/>
  <c r="S777" s="1"/>
  <c r="S776" s="1"/>
  <c r="S775" s="1"/>
  <c r="Y780"/>
  <c r="S894"/>
  <c r="S893" s="1"/>
  <c r="S882" s="1"/>
  <c r="S881" s="1"/>
  <c r="Y895"/>
  <c r="S801"/>
  <c r="S800" s="1"/>
  <c r="S799" s="1"/>
  <c r="Y802"/>
  <c r="S668"/>
  <c r="S667" s="1"/>
  <c r="S666" s="1"/>
  <c r="Y669"/>
  <c r="S857"/>
  <c r="S856" s="1"/>
  <c r="S855" s="1"/>
  <c r="Y858"/>
  <c r="M882"/>
  <c r="M881" s="1"/>
  <c r="M854"/>
  <c r="M853" s="1"/>
  <c r="M660"/>
  <c r="M659" s="1"/>
  <c r="M425"/>
  <c r="M424" s="1"/>
  <c r="M423" s="1"/>
  <c r="S426"/>
  <c r="S1170"/>
  <c r="M1169"/>
  <c r="M1168" s="1"/>
  <c r="M1167" s="1"/>
  <c r="M1166" s="1"/>
  <c r="M1165" s="1"/>
  <c r="S1264"/>
  <c r="M1263"/>
  <c r="M1262" s="1"/>
  <c r="M1261" s="1"/>
  <c r="M1260" s="1"/>
  <c r="M1245" s="1"/>
  <c r="S369"/>
  <c r="M368"/>
  <c r="M367" s="1"/>
  <c r="M366" s="1"/>
  <c r="M361" s="1"/>
  <c r="M360" s="1"/>
  <c r="M359" s="1"/>
  <c r="S411"/>
  <c r="M410"/>
  <c r="M407" s="1"/>
  <c r="S1153"/>
  <c r="M1152"/>
  <c r="M1151" s="1"/>
  <c r="M1150" s="1"/>
  <c r="M1149" s="1"/>
  <c r="M1143" s="1"/>
  <c r="S1342"/>
  <c r="M1341"/>
  <c r="M1340" s="1"/>
  <c r="M1339" s="1"/>
  <c r="M1338" s="1"/>
  <c r="M1337" s="1"/>
  <c r="S1115"/>
  <c r="M1114"/>
  <c r="M1113" s="1"/>
  <c r="M1112" s="1"/>
  <c r="M1111" s="1"/>
  <c r="M1110" s="1"/>
  <c r="S1207"/>
  <c r="M1206"/>
  <c r="M1205" s="1"/>
  <c r="M1204" s="1"/>
  <c r="M1203" s="1"/>
  <c r="S1304"/>
  <c r="M1303"/>
  <c r="M1302" s="1"/>
  <c r="M1301" s="1"/>
  <c r="M1300" s="1"/>
  <c r="M1299" s="1"/>
  <c r="M429"/>
  <c r="M428" s="1"/>
  <c r="M427" s="1"/>
  <c r="M422" s="1"/>
  <c r="S430"/>
  <c r="S1192"/>
  <c r="M1191"/>
  <c r="M1190" s="1"/>
  <c r="M1189" s="1"/>
  <c r="M1188" s="1"/>
  <c r="S1292"/>
  <c r="M1291"/>
  <c r="M1290" s="1"/>
  <c r="M1289" s="1"/>
  <c r="M1288" s="1"/>
  <c r="M1287" s="1"/>
  <c r="S1361"/>
  <c r="M1360"/>
  <c r="M903"/>
  <c r="M902" s="1"/>
  <c r="M798"/>
  <c r="M797" s="1"/>
  <c r="S1363"/>
  <c r="M1362"/>
  <c r="G1056"/>
  <c r="M1056" s="1"/>
  <c r="G1008"/>
  <c r="M1008" s="1"/>
  <c r="G655"/>
  <c r="M655" s="1"/>
  <c r="BB1227" l="1"/>
  <c r="AZ1226"/>
  <c r="AX839"/>
  <c r="AX832"/>
  <c r="AX781"/>
  <c r="AX859"/>
  <c r="AX1635"/>
  <c r="AX320"/>
  <c r="AW726"/>
  <c r="BA727"/>
  <c r="AW689"/>
  <c r="BA690"/>
  <c r="AW1282"/>
  <c r="BA1283"/>
  <c r="AW1145"/>
  <c r="BA1146"/>
  <c r="AW440"/>
  <c r="BA441"/>
  <c r="AX777"/>
  <c r="BA997"/>
  <c r="AW993"/>
  <c r="AX395"/>
  <c r="AX1339"/>
  <c r="AX1009"/>
  <c r="AX1155"/>
  <c r="AX1452"/>
  <c r="AX803"/>
  <c r="AX1150"/>
  <c r="AX700"/>
  <c r="AX1145"/>
  <c r="AX923"/>
  <c r="AX1240"/>
  <c r="AX1502"/>
  <c r="AX1172"/>
  <c r="AW755"/>
  <c r="BA756"/>
  <c r="AX1517"/>
  <c r="BB1517" s="1"/>
  <c r="AX1554"/>
  <c r="AX807"/>
  <c r="AW1573"/>
  <c r="BA1574"/>
  <c r="BB911"/>
  <c r="AX903"/>
  <c r="AX1328"/>
  <c r="BB1329"/>
  <c r="AX316"/>
  <c r="AX461"/>
  <c r="AW747"/>
  <c r="BA747" s="1"/>
  <c r="BA748"/>
  <c r="AW362"/>
  <c r="BA362" s="1"/>
  <c r="BA363"/>
  <c r="AW1116"/>
  <c r="BA1116" s="1"/>
  <c r="BA1117"/>
  <c r="AX362"/>
  <c r="AX526"/>
  <c r="BB526" s="1"/>
  <c r="BB527"/>
  <c r="AW1240"/>
  <c r="BA1241"/>
  <c r="AX961"/>
  <c r="AX739"/>
  <c r="AX307"/>
  <c r="AW1635"/>
  <c r="BA1636"/>
  <c r="AX382"/>
  <c r="BB382" s="1"/>
  <c r="BB383"/>
  <c r="BA962"/>
  <c r="AW961"/>
  <c r="AX550"/>
  <c r="AW1160"/>
  <c r="BA1161"/>
  <c r="AX1289"/>
  <c r="AW218"/>
  <c r="BA219"/>
  <c r="AW170"/>
  <c r="BA170" s="1"/>
  <c r="BA171"/>
  <c r="AW395"/>
  <c r="BA396"/>
  <c r="AX366"/>
  <c r="AX1112"/>
  <c r="AX484"/>
  <c r="AW1489"/>
  <c r="BA1490"/>
  <c r="AX565"/>
  <c r="AW1611"/>
  <c r="BA1612"/>
  <c r="AW1452"/>
  <c r="BA1453"/>
  <c r="AW1199"/>
  <c r="BA1200"/>
  <c r="AX170"/>
  <c r="BB171"/>
  <c r="AW704"/>
  <c r="BA704" s="1"/>
  <c r="BA705"/>
  <c r="AX1484"/>
  <c r="BA83"/>
  <c r="AW82"/>
  <c r="BA82" s="1"/>
  <c r="BA709"/>
  <c r="AW708"/>
  <c r="BA708" s="1"/>
  <c r="AX1204"/>
  <c r="AX1015"/>
  <c r="BB1015" s="1"/>
  <c r="BB1016"/>
  <c r="AW302"/>
  <c r="BA303"/>
  <c r="AX448"/>
  <c r="AW125"/>
  <c r="BA125" s="1"/>
  <c r="BA126"/>
  <c r="AW1270"/>
  <c r="BA1271"/>
  <c r="AX1252"/>
  <c r="AX1640"/>
  <c r="AX1182"/>
  <c r="AX743"/>
  <c r="AX1057"/>
  <c r="AX1077"/>
  <c r="AX1177"/>
  <c r="AX1199"/>
  <c r="AX1084"/>
  <c r="AX1588"/>
  <c r="AX1064"/>
  <c r="AW295"/>
  <c r="BA296"/>
  <c r="AW633"/>
  <c r="BA640"/>
  <c r="AX645"/>
  <c r="AW1328"/>
  <c r="BA1329"/>
  <c r="AW307"/>
  <c r="BA308"/>
  <c r="AW1177"/>
  <c r="BA1178"/>
  <c r="AW1640"/>
  <c r="BA1641"/>
  <c r="AX427"/>
  <c r="AX1189"/>
  <c r="BB748"/>
  <c r="AX747"/>
  <c r="BB747" s="1"/>
  <c r="AW1057"/>
  <c r="BA1057" s="1"/>
  <c r="BA1058"/>
  <c r="AW316"/>
  <c r="BA316" s="1"/>
  <c r="BA317"/>
  <c r="AX1301"/>
  <c r="AW781"/>
  <c r="BA781" s="1"/>
  <c r="BA782"/>
  <c r="AX295"/>
  <c r="AX940"/>
  <c r="AW550"/>
  <c r="BA551"/>
  <c r="AW1172"/>
  <c r="BA1173"/>
  <c r="AX1358"/>
  <c r="AX400"/>
  <c r="AW44"/>
  <c r="BA45"/>
  <c r="AW526"/>
  <c r="BA526" s="1"/>
  <c r="BA527"/>
  <c r="AX671"/>
  <c r="AW1082"/>
  <c r="BA1082" s="1"/>
  <c r="BA1084"/>
  <c r="AW1534"/>
  <c r="BA1539"/>
  <c r="AY1226"/>
  <c r="BA1227"/>
  <c r="AX302"/>
  <c r="AX1461"/>
  <c r="AX340"/>
  <c r="AW1252"/>
  <c r="BA1253"/>
  <c r="AX689"/>
  <c r="AX754"/>
  <c r="BB754" s="1"/>
  <c r="BB755"/>
  <c r="AW839"/>
  <c r="BA839" s="1"/>
  <c r="BA840"/>
  <c r="AX1094"/>
  <c r="AX1465"/>
  <c r="BB1469"/>
  <c r="AX696"/>
  <c r="AZ1231"/>
  <c r="BB1231" s="1"/>
  <c r="BB1232"/>
  <c r="AX855"/>
  <c r="AX1053"/>
  <c r="AX1167"/>
  <c r="AX1489"/>
  <c r="AY1231"/>
  <c r="BA1231" s="1"/>
  <c r="BA1232"/>
  <c r="AX1037"/>
  <c r="AX1116"/>
  <c r="AZ233"/>
  <c r="BB234"/>
  <c r="AW1371"/>
  <c r="BA1372"/>
  <c r="AX993"/>
  <c r="AX1160"/>
  <c r="AX1305"/>
  <c r="AX867"/>
  <c r="AX1573"/>
  <c r="AX704"/>
  <c r="BA1315"/>
  <c r="AW1314"/>
  <c r="BA1314" s="1"/>
  <c r="AX652"/>
  <c r="AX882"/>
  <c r="BB893"/>
  <c r="AX423"/>
  <c r="AW466"/>
  <c r="BA467"/>
  <c r="AW940"/>
  <c r="BA941"/>
  <c r="AW389"/>
  <c r="BA390"/>
  <c r="AX1314"/>
  <c r="BB1314" s="1"/>
  <c r="BB1315"/>
  <c r="AW614"/>
  <c r="BA614" s="1"/>
  <c r="BA615"/>
  <c r="BA1306"/>
  <c r="AW1305"/>
  <c r="BA1305" s="1"/>
  <c r="AX726"/>
  <c r="AW448"/>
  <c r="BA449"/>
  <c r="AX389"/>
  <c r="BB709"/>
  <c r="AX708"/>
  <c r="BB708" s="1"/>
  <c r="AW1265"/>
  <c r="BA1265" s="1"/>
  <c r="BA1266"/>
  <c r="AW117"/>
  <c r="BA118"/>
  <c r="AW1094"/>
  <c r="BA1095"/>
  <c r="AX480"/>
  <c r="AX584"/>
  <c r="AW1182"/>
  <c r="BA1183"/>
  <c r="AX522"/>
  <c r="AX470"/>
  <c r="AW1624"/>
  <c r="BA1625"/>
  <c r="AX282"/>
  <c r="AX518"/>
  <c r="AW539"/>
  <c r="BA540"/>
  <c r="AW1015"/>
  <c r="BA1015" s="1"/>
  <c r="BA1016"/>
  <c r="AW461"/>
  <c r="BA462"/>
  <c r="AX799"/>
  <c r="AW1554"/>
  <c r="BA1555"/>
  <c r="BB83"/>
  <c r="AX82"/>
  <c r="AX1275"/>
  <c r="AX1614"/>
  <c r="AX1265"/>
  <c r="AX1282"/>
  <c r="AX1580"/>
  <c r="AX1261"/>
  <c r="AX1610"/>
  <c r="AZ236"/>
  <c r="BB236" s="1"/>
  <c r="BB237"/>
  <c r="AW1541"/>
  <c r="BA1541" s="1"/>
  <c r="BA1542"/>
  <c r="AX1194"/>
  <c r="AW471"/>
  <c r="BA472"/>
  <c r="AW807"/>
  <c r="BA807" s="1"/>
  <c r="BA808"/>
  <c r="AW645"/>
  <c r="BA646"/>
  <c r="AX986"/>
  <c r="BB987"/>
  <c r="AW1155"/>
  <c r="BA1156"/>
  <c r="AX539"/>
  <c r="AW986"/>
  <c r="BA987"/>
  <c r="AW1275"/>
  <c r="BA1276"/>
  <c r="AW211"/>
  <c r="BA212"/>
  <c r="AW382"/>
  <c r="BA382" s="1"/>
  <c r="BA383"/>
  <c r="AX466"/>
  <c r="AW923"/>
  <c r="BA924"/>
  <c r="AW1465"/>
  <c r="BA1465" s="1"/>
  <c r="BA1469"/>
  <c r="AW1037"/>
  <c r="BA1038"/>
  <c r="AW1194"/>
  <c r="BA1195"/>
  <c r="AX1005"/>
  <c r="AX1367"/>
  <c r="BA833"/>
  <c r="AW832"/>
  <c r="AX440"/>
  <c r="AX1270"/>
  <c r="AY154"/>
  <c r="BA155"/>
  <c r="AW947"/>
  <c r="BA947" s="1"/>
  <c r="BA948"/>
  <c r="AW179"/>
  <c r="S854"/>
  <c r="S853" s="1"/>
  <c r="S844" s="1"/>
  <c r="AR1645"/>
  <c r="AK405"/>
  <c r="AK404" s="1"/>
  <c r="AQ406"/>
  <c r="S660"/>
  <c r="S659" s="1"/>
  <c r="S798"/>
  <c r="S797" s="1"/>
  <c r="S231"/>
  <c r="S230" s="1"/>
  <c r="S175" s="1"/>
  <c r="Y668"/>
  <c r="Y667" s="1"/>
  <c r="Y666" s="1"/>
  <c r="AE669"/>
  <c r="Y894"/>
  <c r="Y893" s="1"/>
  <c r="Y882" s="1"/>
  <c r="Y881" s="1"/>
  <c r="AE895"/>
  <c r="Y869"/>
  <c r="Y868" s="1"/>
  <c r="Y867" s="1"/>
  <c r="Y866" s="1"/>
  <c r="AE870"/>
  <c r="Y408"/>
  <c r="AE409"/>
  <c r="Y805"/>
  <c r="Y804" s="1"/>
  <c r="Y803" s="1"/>
  <c r="AE806"/>
  <c r="Y237"/>
  <c r="Y236" s="1"/>
  <c r="AE238"/>
  <c r="Y702"/>
  <c r="Y701" s="1"/>
  <c r="Y700" s="1"/>
  <c r="AE703"/>
  <c r="Y234"/>
  <c r="Y233" s="1"/>
  <c r="Y232" s="1"/>
  <c r="AE235"/>
  <c r="Y745"/>
  <c r="Y744" s="1"/>
  <c r="Y743" s="1"/>
  <c r="AE746"/>
  <c r="Y741"/>
  <c r="Y740" s="1"/>
  <c r="Y739" s="1"/>
  <c r="AE742"/>
  <c r="Y857"/>
  <c r="Y856" s="1"/>
  <c r="Y855" s="1"/>
  <c r="AE858"/>
  <c r="Y801"/>
  <c r="Y800" s="1"/>
  <c r="Y799" s="1"/>
  <c r="AE802"/>
  <c r="Y779"/>
  <c r="Y778" s="1"/>
  <c r="Y777" s="1"/>
  <c r="Y776" s="1"/>
  <c r="Y775" s="1"/>
  <c r="AE780"/>
  <c r="Y673"/>
  <c r="Y672" s="1"/>
  <c r="Y671" s="1"/>
  <c r="AE674"/>
  <c r="Y402"/>
  <c r="Y401" s="1"/>
  <c r="AE403"/>
  <c r="Y698"/>
  <c r="Y697" s="1"/>
  <c r="Y696" s="1"/>
  <c r="AE699"/>
  <c r="Y663"/>
  <c r="Y662" s="1"/>
  <c r="Y661" s="1"/>
  <c r="AE664"/>
  <c r="Y861"/>
  <c r="Y860" s="1"/>
  <c r="Y859" s="1"/>
  <c r="AE862"/>
  <c r="Y912"/>
  <c r="Y911" s="1"/>
  <c r="AE913"/>
  <c r="Y909"/>
  <c r="Y908" s="1"/>
  <c r="AE910"/>
  <c r="S1362"/>
  <c r="Y1363"/>
  <c r="S1291"/>
  <c r="S1290" s="1"/>
  <c r="S1289" s="1"/>
  <c r="S1288" s="1"/>
  <c r="S1287" s="1"/>
  <c r="Y1292"/>
  <c r="S1206"/>
  <c r="S1205" s="1"/>
  <c r="S1204" s="1"/>
  <c r="S1203" s="1"/>
  <c r="Y1207"/>
  <c r="S1341"/>
  <c r="S1340" s="1"/>
  <c r="S1339" s="1"/>
  <c r="S1338" s="1"/>
  <c r="S1337" s="1"/>
  <c r="Y1342"/>
  <c r="S410"/>
  <c r="S407" s="1"/>
  <c r="Y411"/>
  <c r="S1263"/>
  <c r="S1262" s="1"/>
  <c r="S1261" s="1"/>
  <c r="S1260" s="1"/>
  <c r="S1245" s="1"/>
  <c r="Y1264"/>
  <c r="S738"/>
  <c r="S737" s="1"/>
  <c r="S425"/>
  <c r="S424" s="1"/>
  <c r="S423" s="1"/>
  <c r="Y426"/>
  <c r="S429"/>
  <c r="S428" s="1"/>
  <c r="S427" s="1"/>
  <c r="Y430"/>
  <c r="S1360"/>
  <c r="Y1361"/>
  <c r="S1191"/>
  <c r="S1190" s="1"/>
  <c r="S1189" s="1"/>
  <c r="S1188" s="1"/>
  <c r="Y1192"/>
  <c r="S1303"/>
  <c r="S1302" s="1"/>
  <c r="S1301" s="1"/>
  <c r="S1300" s="1"/>
  <c r="S1299" s="1"/>
  <c r="Y1304"/>
  <c r="S1114"/>
  <c r="S1113" s="1"/>
  <c r="S1112" s="1"/>
  <c r="S1111" s="1"/>
  <c r="S1110" s="1"/>
  <c r="Y1115"/>
  <c r="S1152"/>
  <c r="S1151" s="1"/>
  <c r="S1150" s="1"/>
  <c r="S1149" s="1"/>
  <c r="S1143" s="1"/>
  <c r="Y1153"/>
  <c r="S368"/>
  <c r="S367" s="1"/>
  <c r="S366" s="1"/>
  <c r="S361" s="1"/>
  <c r="S360" s="1"/>
  <c r="S359" s="1"/>
  <c r="Y369"/>
  <c r="S1169"/>
  <c r="S1168" s="1"/>
  <c r="S1167" s="1"/>
  <c r="S1166" s="1"/>
  <c r="S1165" s="1"/>
  <c r="Y1170"/>
  <c r="S695"/>
  <c r="S694" s="1"/>
  <c r="M844"/>
  <c r="M657"/>
  <c r="S1008"/>
  <c r="M1007"/>
  <c r="M1006" s="1"/>
  <c r="M1005" s="1"/>
  <c r="S655"/>
  <c r="M654"/>
  <c r="M653" s="1"/>
  <c r="M652" s="1"/>
  <c r="M651" s="1"/>
  <c r="M650" s="1"/>
  <c r="M1359"/>
  <c r="M1358" s="1"/>
  <c r="M1357" s="1"/>
  <c r="M1356" s="1"/>
  <c r="M1297" s="1"/>
  <c r="M1187"/>
  <c r="M1091" s="1"/>
  <c r="S1056"/>
  <c r="M1055"/>
  <c r="M1054" s="1"/>
  <c r="M1053" s="1"/>
  <c r="M1052" s="1"/>
  <c r="M1051" s="1"/>
  <c r="G597"/>
  <c r="G583"/>
  <c r="M583" s="1"/>
  <c r="S583" s="1"/>
  <c r="Y583" s="1"/>
  <c r="AE583" s="1"/>
  <c r="AK583" s="1"/>
  <c r="AQ583" s="1"/>
  <c r="AW583" s="1"/>
  <c r="BA583" s="1"/>
  <c r="G582"/>
  <c r="M582" s="1"/>
  <c r="G579"/>
  <c r="M579" s="1"/>
  <c r="S579" s="1"/>
  <c r="Y579" s="1"/>
  <c r="AE579" s="1"/>
  <c r="AK579" s="1"/>
  <c r="AQ579" s="1"/>
  <c r="AW579" s="1"/>
  <c r="BA579" s="1"/>
  <c r="G578"/>
  <c r="M578" s="1"/>
  <c r="G575"/>
  <c r="M575" s="1"/>
  <c r="G572"/>
  <c r="M572" s="1"/>
  <c r="S572" s="1"/>
  <c r="Y572" s="1"/>
  <c r="AE572" s="1"/>
  <c r="AK572" s="1"/>
  <c r="AQ572" s="1"/>
  <c r="AW572" s="1"/>
  <c r="BA572" s="1"/>
  <c r="G571"/>
  <c r="M571" s="1"/>
  <c r="G568"/>
  <c r="M568" s="1"/>
  <c r="G525"/>
  <c r="M525" s="1"/>
  <c r="G521"/>
  <c r="M521" s="1"/>
  <c r="G1583"/>
  <c r="M1583" s="1"/>
  <c r="G1516"/>
  <c r="M1516" s="1"/>
  <c r="G1514"/>
  <c r="M1514" s="1"/>
  <c r="G1512"/>
  <c r="M1512" s="1"/>
  <c r="G1505"/>
  <c r="M1505" s="1"/>
  <c r="G1497"/>
  <c r="M1497" s="1"/>
  <c r="G1487"/>
  <c r="M1487" s="1"/>
  <c r="G1464"/>
  <c r="M1464" s="1"/>
  <c r="G1080"/>
  <c r="M1080" s="1"/>
  <c r="G1014"/>
  <c r="M1014" s="1"/>
  <c r="G169"/>
  <c r="M169" s="1"/>
  <c r="G54"/>
  <c r="M54" s="1"/>
  <c r="G52"/>
  <c r="M52" s="1"/>
  <c r="G34"/>
  <c r="M34" s="1"/>
  <c r="G27"/>
  <c r="M27" s="1"/>
  <c r="G26"/>
  <c r="G22"/>
  <c r="M22" s="1"/>
  <c r="G20"/>
  <c r="M20" s="1"/>
  <c r="G17"/>
  <c r="M17" s="1"/>
  <c r="G14"/>
  <c r="M14" s="1"/>
  <c r="G75"/>
  <c r="M75" s="1"/>
  <c r="G68"/>
  <c r="M68" s="1"/>
  <c r="G487"/>
  <c r="M487" s="1"/>
  <c r="G483"/>
  <c r="M483" s="1"/>
  <c r="G475"/>
  <c r="S1359" l="1"/>
  <c r="S1358" s="1"/>
  <c r="S1357" s="1"/>
  <c r="S1356" s="1"/>
  <c r="AX1269"/>
  <c r="AX1004"/>
  <c r="AW1036"/>
  <c r="BA1036" s="1"/>
  <c r="BA1037"/>
  <c r="AW922"/>
  <c r="BA923"/>
  <c r="AW1274"/>
  <c r="BA1274" s="1"/>
  <c r="BA1275"/>
  <c r="AX538"/>
  <c r="AX985"/>
  <c r="BB986"/>
  <c r="AX1193"/>
  <c r="AX1260"/>
  <c r="AX1281"/>
  <c r="AX1609"/>
  <c r="AX798"/>
  <c r="AX517"/>
  <c r="AW1614"/>
  <c r="BA1624"/>
  <c r="AW1093"/>
  <c r="BA1093" s="1"/>
  <c r="BA1094"/>
  <c r="AX388"/>
  <c r="AX725"/>
  <c r="BB725" s="1"/>
  <c r="AW388"/>
  <c r="BA388" s="1"/>
  <c r="BA389"/>
  <c r="AW465"/>
  <c r="BA465" s="1"/>
  <c r="BA466"/>
  <c r="AX881"/>
  <c r="BB881" s="1"/>
  <c r="BB882"/>
  <c r="AX1572"/>
  <c r="AX992"/>
  <c r="AZ232"/>
  <c r="BB233"/>
  <c r="AX1036"/>
  <c r="AX1488"/>
  <c r="AX1460"/>
  <c r="BB1465"/>
  <c r="AX688"/>
  <c r="AX339"/>
  <c r="AX301"/>
  <c r="BA1534"/>
  <c r="AW1517"/>
  <c r="BA1517" s="1"/>
  <c r="AX660"/>
  <c r="AW43"/>
  <c r="BA44"/>
  <c r="AX1357"/>
  <c r="AW545"/>
  <c r="BA550"/>
  <c r="AX294"/>
  <c r="AX1300"/>
  <c r="AX1188"/>
  <c r="AW1639"/>
  <c r="BA1639" s="1"/>
  <c r="BA1640"/>
  <c r="AW306"/>
  <c r="BA306" s="1"/>
  <c r="BA307"/>
  <c r="AX644"/>
  <c r="AW294"/>
  <c r="BA295"/>
  <c r="AX1587"/>
  <c r="BB1588"/>
  <c r="AX1198"/>
  <c r="AX1076"/>
  <c r="AX1639"/>
  <c r="AW1269"/>
  <c r="BA1269" s="1"/>
  <c r="BA1270"/>
  <c r="AX447"/>
  <c r="AX1483"/>
  <c r="AX166"/>
  <c r="BB170"/>
  <c r="AW1451"/>
  <c r="BA1452"/>
  <c r="AX1288"/>
  <c r="AX545"/>
  <c r="AX306"/>
  <c r="AX1171"/>
  <c r="AX1239"/>
  <c r="AX1144"/>
  <c r="AX1149"/>
  <c r="AX1451"/>
  <c r="AX394"/>
  <c r="AX776"/>
  <c r="AX775" s="1"/>
  <c r="AW1144"/>
  <c r="BA1144" s="1"/>
  <c r="BA1145"/>
  <c r="AW688"/>
  <c r="BA688" s="1"/>
  <c r="BA689"/>
  <c r="AX311"/>
  <c r="AX831"/>
  <c r="AW831"/>
  <c r="BA832"/>
  <c r="BB82"/>
  <c r="AX71"/>
  <c r="AX564"/>
  <c r="AX960"/>
  <c r="AX902"/>
  <c r="BB902" s="1"/>
  <c r="BB903"/>
  <c r="AX854"/>
  <c r="AZ1221"/>
  <c r="BB1226"/>
  <c r="BA154"/>
  <c r="AY153"/>
  <c r="AX439"/>
  <c r="AW1193"/>
  <c r="BA1193" s="1"/>
  <c r="BA1194"/>
  <c r="AX465"/>
  <c r="AW210"/>
  <c r="BA211"/>
  <c r="AW985"/>
  <c r="BA986"/>
  <c r="AW1154"/>
  <c r="BA1154" s="1"/>
  <c r="BA1155"/>
  <c r="AW644"/>
  <c r="BA644" s="1"/>
  <c r="BA645"/>
  <c r="AW470"/>
  <c r="BA470" s="1"/>
  <c r="BA471"/>
  <c r="AX1579"/>
  <c r="AX1274"/>
  <c r="AW1553"/>
  <c r="BA1553" s="1"/>
  <c r="BA1554"/>
  <c r="AW460"/>
  <c r="BA461"/>
  <c r="AW538"/>
  <c r="BA538" s="1"/>
  <c r="BA539"/>
  <c r="AX281"/>
  <c r="AW1181"/>
  <c r="BA1181" s="1"/>
  <c r="BA1182"/>
  <c r="AX479"/>
  <c r="AW116"/>
  <c r="BA117"/>
  <c r="AW447"/>
  <c r="BA448"/>
  <c r="BA940"/>
  <c r="AW939"/>
  <c r="AX422"/>
  <c r="AX651"/>
  <c r="AX866"/>
  <c r="AX1159"/>
  <c r="AW1367"/>
  <c r="BA1371"/>
  <c r="AX1166"/>
  <c r="AX695"/>
  <c r="AX1093"/>
  <c r="AW1251"/>
  <c r="BA1251" s="1"/>
  <c r="BA1252"/>
  <c r="BA1226"/>
  <c r="AY1221"/>
  <c r="AW1171"/>
  <c r="BA1171" s="1"/>
  <c r="BA1172"/>
  <c r="AX939"/>
  <c r="AW1176"/>
  <c r="BA1176" s="1"/>
  <c r="BA1177"/>
  <c r="AW1327"/>
  <c r="BA1327" s="1"/>
  <c r="BA1328"/>
  <c r="AW632"/>
  <c r="BA632" s="1"/>
  <c r="BA633"/>
  <c r="AX1082"/>
  <c r="AX1176"/>
  <c r="AX1052"/>
  <c r="AX1181"/>
  <c r="AX1251"/>
  <c r="AW301"/>
  <c r="BA301" s="1"/>
  <c r="BA302"/>
  <c r="AX1203"/>
  <c r="AW1198"/>
  <c r="BA1198" s="1"/>
  <c r="BA1199"/>
  <c r="AW1610"/>
  <c r="BA1610" s="1"/>
  <c r="BA1611"/>
  <c r="AW1488"/>
  <c r="BA1488" s="1"/>
  <c r="BA1489"/>
  <c r="AX1111"/>
  <c r="AW394"/>
  <c r="BA394" s="1"/>
  <c r="BA395"/>
  <c r="AW217"/>
  <c r="BA218"/>
  <c r="AW1159"/>
  <c r="BA1159" s="1"/>
  <c r="BA1160"/>
  <c r="AW1634"/>
  <c r="BA1635"/>
  <c r="AX738"/>
  <c r="AW1239"/>
  <c r="BA1239" s="1"/>
  <c r="BA1240"/>
  <c r="AX361"/>
  <c r="AX460"/>
  <c r="AX1327"/>
  <c r="BB1327" s="1"/>
  <c r="BB1328"/>
  <c r="AW1572"/>
  <c r="BA1573"/>
  <c r="AX1553"/>
  <c r="AW754"/>
  <c r="BA754" s="1"/>
  <c r="BA755"/>
  <c r="AX922"/>
  <c r="AX1154"/>
  <c r="AX1338"/>
  <c r="AW439"/>
  <c r="BA440"/>
  <c r="AW1281"/>
  <c r="BA1282"/>
  <c r="AW725"/>
  <c r="BA725" s="1"/>
  <c r="BA726"/>
  <c r="AX1634"/>
  <c r="AW178"/>
  <c r="BA179"/>
  <c r="AX1366"/>
  <c r="AX399"/>
  <c r="AW960"/>
  <c r="BA961"/>
  <c r="AW992"/>
  <c r="BA993"/>
  <c r="S657"/>
  <c r="Y695"/>
  <c r="Y694" s="1"/>
  <c r="Y660"/>
  <c r="Y659" s="1"/>
  <c r="Y798"/>
  <c r="Y797" s="1"/>
  <c r="AQ405"/>
  <c r="AQ404" s="1"/>
  <c r="AW406"/>
  <c r="AE912"/>
  <c r="AE911" s="1"/>
  <c r="AK913"/>
  <c r="AE663"/>
  <c r="AE662" s="1"/>
  <c r="AE661" s="1"/>
  <c r="AK664"/>
  <c r="AE402"/>
  <c r="AE401" s="1"/>
  <c r="AK403"/>
  <c r="AE779"/>
  <c r="AE778" s="1"/>
  <c r="AE777" s="1"/>
  <c r="AE776" s="1"/>
  <c r="AE775" s="1"/>
  <c r="AK780"/>
  <c r="AE857"/>
  <c r="AE856" s="1"/>
  <c r="AE855" s="1"/>
  <c r="AK858"/>
  <c r="AE745"/>
  <c r="AE744" s="1"/>
  <c r="AE743" s="1"/>
  <c r="AK746"/>
  <c r="AE702"/>
  <c r="AE701" s="1"/>
  <c r="AE700" s="1"/>
  <c r="AK703"/>
  <c r="AE805"/>
  <c r="AE804" s="1"/>
  <c r="AE803" s="1"/>
  <c r="AK806"/>
  <c r="AE869"/>
  <c r="AE868" s="1"/>
  <c r="AE867" s="1"/>
  <c r="AE866" s="1"/>
  <c r="AK870"/>
  <c r="AE668"/>
  <c r="AE667" s="1"/>
  <c r="AE666" s="1"/>
  <c r="AK669"/>
  <c r="AE909"/>
  <c r="AE908" s="1"/>
  <c r="AK910"/>
  <c r="AE861"/>
  <c r="AE860" s="1"/>
  <c r="AE859" s="1"/>
  <c r="AE854" s="1"/>
  <c r="AK862"/>
  <c r="AE698"/>
  <c r="AE697" s="1"/>
  <c r="AE696" s="1"/>
  <c r="AE695" s="1"/>
  <c r="AE694" s="1"/>
  <c r="AK699"/>
  <c r="AE673"/>
  <c r="AE672" s="1"/>
  <c r="AE671" s="1"/>
  <c r="AE660" s="1"/>
  <c r="AE659" s="1"/>
  <c r="AK674"/>
  <c r="AE801"/>
  <c r="AE800" s="1"/>
  <c r="AE799" s="1"/>
  <c r="AK802"/>
  <c r="AE741"/>
  <c r="AE740" s="1"/>
  <c r="AE739" s="1"/>
  <c r="AK742"/>
  <c r="AE408"/>
  <c r="AK409"/>
  <c r="AE894"/>
  <c r="AE893" s="1"/>
  <c r="AE882" s="1"/>
  <c r="AE881" s="1"/>
  <c r="AK895"/>
  <c r="S422"/>
  <c r="AE234"/>
  <c r="AE233" s="1"/>
  <c r="AE232" s="1"/>
  <c r="AK235"/>
  <c r="AE237"/>
  <c r="AE236" s="1"/>
  <c r="AK238"/>
  <c r="Y231"/>
  <c r="Y230" s="1"/>
  <c r="Y175" s="1"/>
  <c r="S1297"/>
  <c r="Y854"/>
  <c r="Y853" s="1"/>
  <c r="Y738"/>
  <c r="Y737" s="1"/>
  <c r="S1187"/>
  <c r="S1091" s="1"/>
  <c r="AE903"/>
  <c r="AE902" s="1"/>
  <c r="Y1263"/>
  <c r="Y1262" s="1"/>
  <c r="Y1261" s="1"/>
  <c r="Y1260" s="1"/>
  <c r="Y1245" s="1"/>
  <c r="AE1264"/>
  <c r="Y1341"/>
  <c r="Y1340" s="1"/>
  <c r="Y1339" s="1"/>
  <c r="Y1338" s="1"/>
  <c r="Y1337" s="1"/>
  <c r="AE1342"/>
  <c r="Y1291"/>
  <c r="Y1290" s="1"/>
  <c r="Y1289" s="1"/>
  <c r="Y1288" s="1"/>
  <c r="Y1287" s="1"/>
  <c r="AE1292"/>
  <c r="Y1169"/>
  <c r="Y1168" s="1"/>
  <c r="Y1167" s="1"/>
  <c r="Y1166" s="1"/>
  <c r="Y1165" s="1"/>
  <c r="AE1170"/>
  <c r="Y1152"/>
  <c r="Y1151" s="1"/>
  <c r="Y1150" s="1"/>
  <c r="Y1149" s="1"/>
  <c r="Y1143" s="1"/>
  <c r="AE1153"/>
  <c r="Y1303"/>
  <c r="Y1302" s="1"/>
  <c r="Y1301" s="1"/>
  <c r="Y1300" s="1"/>
  <c r="Y1299" s="1"/>
  <c r="AE1304"/>
  <c r="Y1360"/>
  <c r="AE1361"/>
  <c r="Y410"/>
  <c r="Y407" s="1"/>
  <c r="AE411"/>
  <c r="Y1206"/>
  <c r="Y1205" s="1"/>
  <c r="Y1204" s="1"/>
  <c r="Y1203" s="1"/>
  <c r="AE1207"/>
  <c r="Y1362"/>
  <c r="AE1363"/>
  <c r="Y368"/>
  <c r="Y367" s="1"/>
  <c r="Y366" s="1"/>
  <c r="Y361" s="1"/>
  <c r="Y360" s="1"/>
  <c r="Y359" s="1"/>
  <c r="AE369"/>
  <c r="Y1114"/>
  <c r="Y1113" s="1"/>
  <c r="Y1112" s="1"/>
  <c r="Y1111" s="1"/>
  <c r="Y1110" s="1"/>
  <c r="AE1115"/>
  <c r="Y1191"/>
  <c r="Y1190" s="1"/>
  <c r="Y1189" s="1"/>
  <c r="Y1188" s="1"/>
  <c r="Y1187" s="1"/>
  <c r="AE1192"/>
  <c r="Y429"/>
  <c r="Y428" s="1"/>
  <c r="Y427" s="1"/>
  <c r="AE430"/>
  <c r="Y425"/>
  <c r="Y424" s="1"/>
  <c r="Y423" s="1"/>
  <c r="AE426"/>
  <c r="AE738"/>
  <c r="AE737" s="1"/>
  <c r="Y903"/>
  <c r="Y902" s="1"/>
  <c r="Y844" s="1"/>
  <c r="S654"/>
  <c r="S653" s="1"/>
  <c r="S652" s="1"/>
  <c r="S651" s="1"/>
  <c r="S650" s="1"/>
  <c r="Y655"/>
  <c r="S1055"/>
  <c r="S1054" s="1"/>
  <c r="S1053" s="1"/>
  <c r="S1052" s="1"/>
  <c r="S1051" s="1"/>
  <c r="Y1056"/>
  <c r="S1007"/>
  <c r="S1006" s="1"/>
  <c r="S1005" s="1"/>
  <c r="Y1008"/>
  <c r="S17"/>
  <c r="M16"/>
  <c r="M15" s="1"/>
  <c r="S169"/>
  <c r="Y169" s="1"/>
  <c r="AE169" s="1"/>
  <c r="AK169" s="1"/>
  <c r="AQ169" s="1"/>
  <c r="M168"/>
  <c r="M167"/>
  <c r="M166" s="1"/>
  <c r="M165" s="1"/>
  <c r="S525"/>
  <c r="M524"/>
  <c r="M523" s="1"/>
  <c r="M522" s="1"/>
  <c r="M21"/>
  <c r="S22"/>
  <c r="S1080"/>
  <c r="M1079"/>
  <c r="M1078" s="1"/>
  <c r="M1077" s="1"/>
  <c r="M1076" s="1"/>
  <c r="M1075" s="1"/>
  <c r="S1505"/>
  <c r="M1504"/>
  <c r="M1503" s="1"/>
  <c r="S1583"/>
  <c r="M1582"/>
  <c r="M1581" s="1"/>
  <c r="M1580" s="1"/>
  <c r="M1579" s="1"/>
  <c r="M1578" s="1"/>
  <c r="S571"/>
  <c r="M570"/>
  <c r="M569" s="1"/>
  <c r="S487"/>
  <c r="M486"/>
  <c r="M485" s="1"/>
  <c r="M484" s="1"/>
  <c r="S1487"/>
  <c r="M1486"/>
  <c r="M1485" s="1"/>
  <c r="M1484" s="1"/>
  <c r="M1483" s="1"/>
  <c r="S575"/>
  <c r="M574"/>
  <c r="M573" s="1"/>
  <c r="S75"/>
  <c r="M74"/>
  <c r="M73" s="1"/>
  <c r="M72" s="1"/>
  <c r="M71" s="1"/>
  <c r="M70" s="1"/>
  <c r="M51"/>
  <c r="S52"/>
  <c r="S68"/>
  <c r="M67"/>
  <c r="M66" s="1"/>
  <c r="M65" s="1"/>
  <c r="M64" s="1"/>
  <c r="M63" s="1"/>
  <c r="S20"/>
  <c r="M19"/>
  <c r="M33"/>
  <c r="M32" s="1"/>
  <c r="M31" s="1"/>
  <c r="M30" s="1"/>
  <c r="M29" s="1"/>
  <c r="S34"/>
  <c r="S1014"/>
  <c r="M1013"/>
  <c r="M1010" s="1"/>
  <c r="M1009" s="1"/>
  <c r="M1004" s="1"/>
  <c r="M1003" s="1"/>
  <c r="M1001" s="1"/>
  <c r="S1497"/>
  <c r="M1496"/>
  <c r="M1495" s="1"/>
  <c r="M1494" s="1"/>
  <c r="S1516"/>
  <c r="M1515"/>
  <c r="S568"/>
  <c r="M567"/>
  <c r="M566" s="1"/>
  <c r="S578"/>
  <c r="M577"/>
  <c r="M576" s="1"/>
  <c r="G596"/>
  <c r="M597"/>
  <c r="S27"/>
  <c r="M25"/>
  <c r="S1514"/>
  <c r="M1513"/>
  <c r="M482"/>
  <c r="M481" s="1"/>
  <c r="M480" s="1"/>
  <c r="S483"/>
  <c r="M13"/>
  <c r="M12" s="1"/>
  <c r="S14"/>
  <c r="M53"/>
  <c r="M50" s="1"/>
  <c r="M49" s="1"/>
  <c r="M48" s="1"/>
  <c r="M41" s="1"/>
  <c r="S54"/>
  <c r="S1464"/>
  <c r="M1463"/>
  <c r="M1462" s="1"/>
  <c r="M1461" s="1"/>
  <c r="M1460" s="1"/>
  <c r="M1459" s="1"/>
  <c r="S1512"/>
  <c r="M1511"/>
  <c r="S521"/>
  <c r="M520"/>
  <c r="M519" s="1"/>
  <c r="M518" s="1"/>
  <c r="S582"/>
  <c r="M581"/>
  <c r="M580" s="1"/>
  <c r="G1628"/>
  <c r="G1627" s="1"/>
  <c r="G1592"/>
  <c r="M1592" s="1"/>
  <c r="G1594"/>
  <c r="M1594" s="1"/>
  <c r="G343"/>
  <c r="M343" s="1"/>
  <c r="G323"/>
  <c r="M323" s="1"/>
  <c r="G286"/>
  <c r="M286" s="1"/>
  <c r="G138"/>
  <c r="M138" s="1"/>
  <c r="AE798" l="1"/>
  <c r="AE797" s="1"/>
  <c r="AW959"/>
  <c r="BA960"/>
  <c r="AX1365"/>
  <c r="BB1365" s="1"/>
  <c r="BB1366"/>
  <c r="AW1280"/>
  <c r="BA1280" s="1"/>
  <c r="BA1281"/>
  <c r="AX1337"/>
  <c r="BB1337" s="1"/>
  <c r="AX921"/>
  <c r="AW1571"/>
  <c r="BA1571" s="1"/>
  <c r="BA1572"/>
  <c r="AX459"/>
  <c r="AW1633"/>
  <c r="BA1634"/>
  <c r="AW216"/>
  <c r="BA216" s="1"/>
  <c r="BA217"/>
  <c r="AX1051"/>
  <c r="AX1165"/>
  <c r="AX650"/>
  <c r="AW115"/>
  <c r="BA116"/>
  <c r="AX1578"/>
  <c r="AW984"/>
  <c r="BA984" s="1"/>
  <c r="BA985"/>
  <c r="AX438"/>
  <c r="BB1221"/>
  <c r="AZ1187"/>
  <c r="AW830"/>
  <c r="BA830" s="1"/>
  <c r="BA831"/>
  <c r="AX300"/>
  <c r="BB300" s="1"/>
  <c r="BB311"/>
  <c r="AX1287"/>
  <c r="BB1287" s="1"/>
  <c r="BB1288"/>
  <c r="AX165"/>
  <c r="BB166"/>
  <c r="AX446"/>
  <c r="AX445"/>
  <c r="AX1633"/>
  <c r="AX1187"/>
  <c r="AW293"/>
  <c r="BA293" s="1"/>
  <c r="BA294"/>
  <c r="AX293"/>
  <c r="AX1356"/>
  <c r="AZ231"/>
  <c r="BB232"/>
  <c r="AX1571"/>
  <c r="AX516"/>
  <c r="BB516" s="1"/>
  <c r="BB517"/>
  <c r="AX1608"/>
  <c r="AX984"/>
  <c r="BB984" s="1"/>
  <c r="BB985"/>
  <c r="AX1245"/>
  <c r="AX1110"/>
  <c r="BB1110" s="1"/>
  <c r="BB1111"/>
  <c r="AX938"/>
  <c r="BB938" s="1"/>
  <c r="BB939"/>
  <c r="BA1221"/>
  <c r="AY1187"/>
  <c r="AW938"/>
  <c r="BA938" s="1"/>
  <c r="BA939"/>
  <c r="AX563"/>
  <c r="BB564"/>
  <c r="AX659"/>
  <c r="BB660"/>
  <c r="AW991"/>
  <c r="BA991" s="1"/>
  <c r="BA992"/>
  <c r="AW177"/>
  <c r="BA177" s="1"/>
  <c r="BA178"/>
  <c r="AW438"/>
  <c r="BA439"/>
  <c r="AW1366"/>
  <c r="BA1367"/>
  <c r="BA447"/>
  <c r="AW445"/>
  <c r="BA445" s="1"/>
  <c r="AW446"/>
  <c r="BA446" s="1"/>
  <c r="AX478"/>
  <c r="BA460"/>
  <c r="AW459"/>
  <c r="BA459" s="1"/>
  <c r="AW209"/>
  <c r="BA209" s="1"/>
  <c r="BA210"/>
  <c r="AX853"/>
  <c r="AX959"/>
  <c r="AX830"/>
  <c r="AX1450"/>
  <c r="AX1143"/>
  <c r="AX544"/>
  <c r="BB544" s="1"/>
  <c r="BB545"/>
  <c r="AW1450"/>
  <c r="BA1450" s="1"/>
  <c r="BA1451"/>
  <c r="AX1075"/>
  <c r="AX1585"/>
  <c r="BB1585" s="1"/>
  <c r="BB1587"/>
  <c r="AW544"/>
  <c r="BA544" s="1"/>
  <c r="BA545"/>
  <c r="AW42"/>
  <c r="BA42" s="1"/>
  <c r="BA43"/>
  <c r="AX338"/>
  <c r="AX1459"/>
  <c r="BB1459" s="1"/>
  <c r="BB1460"/>
  <c r="AX991"/>
  <c r="BA1614"/>
  <c r="AW1609"/>
  <c r="AX1280"/>
  <c r="AW921"/>
  <c r="BA921" s="1"/>
  <c r="BA922"/>
  <c r="AW405"/>
  <c r="BA406"/>
  <c r="AX393"/>
  <c r="BB399"/>
  <c r="AX360"/>
  <c r="BB361"/>
  <c r="AX737"/>
  <c r="BB737" s="1"/>
  <c r="BB738"/>
  <c r="AX694"/>
  <c r="BB694" s="1"/>
  <c r="BB695"/>
  <c r="BA153"/>
  <c r="AY152"/>
  <c r="AX70"/>
  <c r="BB71"/>
  <c r="BB776"/>
  <c r="BB775"/>
  <c r="AX1299"/>
  <c r="BB1300"/>
  <c r="AX797"/>
  <c r="BB797" s="1"/>
  <c r="BB798"/>
  <c r="AX1003"/>
  <c r="BB1004"/>
  <c r="AX1493"/>
  <c r="Y657"/>
  <c r="AK234"/>
  <c r="AK233" s="1"/>
  <c r="AK232" s="1"/>
  <c r="AQ235"/>
  <c r="AQ168"/>
  <c r="AW169"/>
  <c r="BA169" s="1"/>
  <c r="AQ167"/>
  <c r="AQ166" s="1"/>
  <c r="AQ165" s="1"/>
  <c r="AK894"/>
  <c r="AK893" s="1"/>
  <c r="AK882" s="1"/>
  <c r="AK881" s="1"/>
  <c r="AQ895"/>
  <c r="AK741"/>
  <c r="AK740" s="1"/>
  <c r="AK739" s="1"/>
  <c r="AQ742"/>
  <c r="AK673"/>
  <c r="AK672" s="1"/>
  <c r="AK671" s="1"/>
  <c r="AQ674"/>
  <c r="AK861"/>
  <c r="AK860" s="1"/>
  <c r="AK859" s="1"/>
  <c r="AQ862"/>
  <c r="AK668"/>
  <c r="AK667" s="1"/>
  <c r="AK666" s="1"/>
  <c r="AQ669"/>
  <c r="AK805"/>
  <c r="AK804" s="1"/>
  <c r="AK803" s="1"/>
  <c r="AQ806"/>
  <c r="AK745"/>
  <c r="AK744" s="1"/>
  <c r="AK743" s="1"/>
  <c r="AQ746"/>
  <c r="AK779"/>
  <c r="AK778" s="1"/>
  <c r="AK777" s="1"/>
  <c r="AK776" s="1"/>
  <c r="AK775" s="1"/>
  <c r="AQ780"/>
  <c r="AK663"/>
  <c r="AK662" s="1"/>
  <c r="AK661" s="1"/>
  <c r="AQ664"/>
  <c r="AK237"/>
  <c r="AK236" s="1"/>
  <c r="AQ238"/>
  <c r="AK408"/>
  <c r="AQ409"/>
  <c r="AK801"/>
  <c r="AK800" s="1"/>
  <c r="AK799" s="1"/>
  <c r="AK798" s="1"/>
  <c r="AK797" s="1"/>
  <c r="AQ802"/>
  <c r="AK698"/>
  <c r="AK697" s="1"/>
  <c r="AK696" s="1"/>
  <c r="AQ699"/>
  <c r="AK909"/>
  <c r="AK908" s="1"/>
  <c r="AQ910"/>
  <c r="AK869"/>
  <c r="AK868" s="1"/>
  <c r="AK867" s="1"/>
  <c r="AK866" s="1"/>
  <c r="AQ870"/>
  <c r="AK702"/>
  <c r="AK701" s="1"/>
  <c r="AK700" s="1"/>
  <c r="AQ703"/>
  <c r="AK857"/>
  <c r="AK856" s="1"/>
  <c r="AK855" s="1"/>
  <c r="AK854" s="1"/>
  <c r="AK853" s="1"/>
  <c r="AQ858"/>
  <c r="AK402"/>
  <c r="AK401" s="1"/>
  <c r="AK400" s="1"/>
  <c r="AQ403"/>
  <c r="AK912"/>
  <c r="AK911" s="1"/>
  <c r="AQ913"/>
  <c r="AE231"/>
  <c r="AE230" s="1"/>
  <c r="AE175" s="1"/>
  <c r="AE657"/>
  <c r="AK167"/>
  <c r="AK166" s="1"/>
  <c r="AK165" s="1"/>
  <c r="AK168"/>
  <c r="AE1303"/>
  <c r="AE1302" s="1"/>
  <c r="AE1301" s="1"/>
  <c r="AE1300" s="1"/>
  <c r="AE1299" s="1"/>
  <c r="AK1304"/>
  <c r="AE1169"/>
  <c r="AE1168" s="1"/>
  <c r="AE1167" s="1"/>
  <c r="AE1166" s="1"/>
  <c r="AE1165" s="1"/>
  <c r="AK1170"/>
  <c r="AE1341"/>
  <c r="AE1340" s="1"/>
  <c r="AE1339" s="1"/>
  <c r="AE1338" s="1"/>
  <c r="AE1337" s="1"/>
  <c r="AK1342"/>
  <c r="AE429"/>
  <c r="AE428" s="1"/>
  <c r="AE427" s="1"/>
  <c r="AK430"/>
  <c r="AE1114"/>
  <c r="AE1113" s="1"/>
  <c r="AE1112" s="1"/>
  <c r="AE1111" s="1"/>
  <c r="AE1110" s="1"/>
  <c r="AK1115"/>
  <c r="AE1362"/>
  <c r="AK1363"/>
  <c r="AE410"/>
  <c r="AE407" s="1"/>
  <c r="AK411"/>
  <c r="AE1360"/>
  <c r="AE1359" s="1"/>
  <c r="AE1358" s="1"/>
  <c r="AE1357" s="1"/>
  <c r="AE1356" s="1"/>
  <c r="AK1361"/>
  <c r="AE1152"/>
  <c r="AE1151" s="1"/>
  <c r="AE1150" s="1"/>
  <c r="AE1149" s="1"/>
  <c r="AE1143" s="1"/>
  <c r="AK1153"/>
  <c r="AE1291"/>
  <c r="AE1290" s="1"/>
  <c r="AE1289" s="1"/>
  <c r="AE1288" s="1"/>
  <c r="AE1287" s="1"/>
  <c r="AK1292"/>
  <c r="AE1263"/>
  <c r="AE1262" s="1"/>
  <c r="AE1261" s="1"/>
  <c r="AE1260" s="1"/>
  <c r="AE1245" s="1"/>
  <c r="AK1264"/>
  <c r="AE853"/>
  <c r="AE844" s="1"/>
  <c r="AE425"/>
  <c r="AE424" s="1"/>
  <c r="AE423" s="1"/>
  <c r="AK426"/>
  <c r="AE1191"/>
  <c r="AE1190" s="1"/>
  <c r="AE1189" s="1"/>
  <c r="AE1188" s="1"/>
  <c r="AK1192"/>
  <c r="AE368"/>
  <c r="AE367" s="1"/>
  <c r="AE366" s="1"/>
  <c r="AE361" s="1"/>
  <c r="AE360" s="1"/>
  <c r="AE359" s="1"/>
  <c r="AK369"/>
  <c r="AE1206"/>
  <c r="AE1205" s="1"/>
  <c r="AE1204" s="1"/>
  <c r="AE1203" s="1"/>
  <c r="AK1207"/>
  <c r="AK660"/>
  <c r="AK659" s="1"/>
  <c r="Y422"/>
  <c r="Y1091"/>
  <c r="AE167"/>
  <c r="AE166" s="1"/>
  <c r="AE165" s="1"/>
  <c r="AE168"/>
  <c r="Y1007"/>
  <c r="Y1006" s="1"/>
  <c r="Y1005" s="1"/>
  <c r="AE1008"/>
  <c r="Y654"/>
  <c r="Y653" s="1"/>
  <c r="Y652" s="1"/>
  <c r="Y651" s="1"/>
  <c r="Y650" s="1"/>
  <c r="AE655"/>
  <c r="Y1359"/>
  <c r="Y1358" s="1"/>
  <c r="Y1357" s="1"/>
  <c r="Y1356" s="1"/>
  <c r="Y1297" s="1"/>
  <c r="Y1055"/>
  <c r="Y1054" s="1"/>
  <c r="Y1053" s="1"/>
  <c r="Y1052" s="1"/>
  <c r="Y1051" s="1"/>
  <c r="AE1056"/>
  <c r="S13"/>
  <c r="S12" s="1"/>
  <c r="Y14"/>
  <c r="S33"/>
  <c r="S32" s="1"/>
  <c r="S31" s="1"/>
  <c r="S30" s="1"/>
  <c r="S29" s="1"/>
  <c r="Y34"/>
  <c r="S21"/>
  <c r="Y22"/>
  <c r="S16"/>
  <c r="S15" s="1"/>
  <c r="Y17"/>
  <c r="S581"/>
  <c r="S580" s="1"/>
  <c r="Y582"/>
  <c r="S25"/>
  <c r="Y27"/>
  <c r="S577"/>
  <c r="S576" s="1"/>
  <c r="Y578"/>
  <c r="S1515"/>
  <c r="Y1516"/>
  <c r="S1013"/>
  <c r="S1010" s="1"/>
  <c r="S1009" s="1"/>
  <c r="S1004" s="1"/>
  <c r="S1003" s="1"/>
  <c r="Y1014"/>
  <c r="S19"/>
  <c r="Y20"/>
  <c r="S574"/>
  <c r="S573" s="1"/>
  <c r="Y575"/>
  <c r="S486"/>
  <c r="S485" s="1"/>
  <c r="S484" s="1"/>
  <c r="Y487"/>
  <c r="S1582"/>
  <c r="S1581" s="1"/>
  <c r="S1580" s="1"/>
  <c r="S1579" s="1"/>
  <c r="S1578" s="1"/>
  <c r="Y1583"/>
  <c r="S1079"/>
  <c r="S1078" s="1"/>
  <c r="S1077" s="1"/>
  <c r="S1076" s="1"/>
  <c r="S1075" s="1"/>
  <c r="Y1080"/>
  <c r="S524"/>
  <c r="S523" s="1"/>
  <c r="S522" s="1"/>
  <c r="Y525"/>
  <c r="S53"/>
  <c r="Y54"/>
  <c r="S51"/>
  <c r="Y52"/>
  <c r="Y168"/>
  <c r="Y167"/>
  <c r="Y166" s="1"/>
  <c r="Y165" s="1"/>
  <c r="S1511"/>
  <c r="Y1512"/>
  <c r="S482"/>
  <c r="S481" s="1"/>
  <c r="S480" s="1"/>
  <c r="S479" s="1"/>
  <c r="S478" s="1"/>
  <c r="S457" s="1"/>
  <c r="Y483"/>
  <c r="S520"/>
  <c r="S519" s="1"/>
  <c r="S518" s="1"/>
  <c r="Y521"/>
  <c r="S1463"/>
  <c r="S1462" s="1"/>
  <c r="S1461" s="1"/>
  <c r="S1460" s="1"/>
  <c r="S1459" s="1"/>
  <c r="Y1464"/>
  <c r="S1513"/>
  <c r="Y1514"/>
  <c r="S567"/>
  <c r="S566" s="1"/>
  <c r="Y568"/>
  <c r="S1496"/>
  <c r="S1495" s="1"/>
  <c r="S1494" s="1"/>
  <c r="Y1497"/>
  <c r="S67"/>
  <c r="S66" s="1"/>
  <c r="S65" s="1"/>
  <c r="S64" s="1"/>
  <c r="S63" s="1"/>
  <c r="Y68"/>
  <c r="S74"/>
  <c r="S73" s="1"/>
  <c r="S72" s="1"/>
  <c r="S71" s="1"/>
  <c r="S70" s="1"/>
  <c r="Y75"/>
  <c r="S1486"/>
  <c r="S1485" s="1"/>
  <c r="S1484" s="1"/>
  <c r="S1483" s="1"/>
  <c r="Y1487"/>
  <c r="S570"/>
  <c r="S569" s="1"/>
  <c r="Y571"/>
  <c r="S1504"/>
  <c r="S1503" s="1"/>
  <c r="Y1505"/>
  <c r="S517"/>
  <c r="S516" s="1"/>
  <c r="M517"/>
  <c r="M516" s="1"/>
  <c r="M479"/>
  <c r="M478" s="1"/>
  <c r="M457" s="1"/>
  <c r="M18"/>
  <c r="M11" s="1"/>
  <c r="M10" s="1"/>
  <c r="M9" s="1"/>
  <c r="M7" s="1"/>
  <c r="S1592"/>
  <c r="M1591"/>
  <c r="S138"/>
  <c r="M137"/>
  <c r="M136" s="1"/>
  <c r="M1510"/>
  <c r="M1502" s="1"/>
  <c r="M1493" s="1"/>
  <c r="M1482" s="1"/>
  <c r="M1457" s="1"/>
  <c r="M565"/>
  <c r="S597"/>
  <c r="M596"/>
  <c r="M595" s="1"/>
  <c r="M584" s="1"/>
  <c r="M61"/>
  <c r="S286"/>
  <c r="M285"/>
  <c r="S1594"/>
  <c r="M1593"/>
  <c r="S343"/>
  <c r="M342"/>
  <c r="M341" s="1"/>
  <c r="M340" s="1"/>
  <c r="M339" s="1"/>
  <c r="M338" s="1"/>
  <c r="S323"/>
  <c r="M322"/>
  <c r="M321" s="1"/>
  <c r="M320" s="1"/>
  <c r="M311" s="1"/>
  <c r="M300" s="1"/>
  <c r="S168"/>
  <c r="S167"/>
  <c r="S166" s="1"/>
  <c r="S165" s="1"/>
  <c r="G577"/>
  <c r="AE1187" l="1"/>
  <c r="AE1091" s="1"/>
  <c r="AX1482"/>
  <c r="BB1493"/>
  <c r="AX387"/>
  <c r="BB393"/>
  <c r="AX844"/>
  <c r="BB844" s="1"/>
  <c r="AX437"/>
  <c r="BA959"/>
  <c r="AW957"/>
  <c r="BA957" s="1"/>
  <c r="BA152"/>
  <c r="AY151"/>
  <c r="AW1608"/>
  <c r="BA1608" s="1"/>
  <c r="BA1609"/>
  <c r="AW437"/>
  <c r="BA437" s="1"/>
  <c r="BA438"/>
  <c r="AX514"/>
  <c r="BB514" s="1"/>
  <c r="BB563"/>
  <c r="AZ230"/>
  <c r="BB231"/>
  <c r="AX457"/>
  <c r="AX1091"/>
  <c r="BB1003"/>
  <c r="AX1001"/>
  <c r="BB1001" s="1"/>
  <c r="BB1299"/>
  <c r="AX1297"/>
  <c r="BB1297" s="1"/>
  <c r="AX61"/>
  <c r="BB70"/>
  <c r="AX359"/>
  <c r="BB359" s="1"/>
  <c r="BB360"/>
  <c r="AW404"/>
  <c r="BA404" s="1"/>
  <c r="BA405"/>
  <c r="AX957"/>
  <c r="BB957" s="1"/>
  <c r="AY1091"/>
  <c r="BB165"/>
  <c r="AX131"/>
  <c r="BB131" s="1"/>
  <c r="AW114"/>
  <c r="BA114" s="1"/>
  <c r="BA115"/>
  <c r="AW1631"/>
  <c r="BA1631" s="1"/>
  <c r="BA1633"/>
  <c r="AW1365"/>
  <c r="BA1365" s="1"/>
  <c r="BA1366"/>
  <c r="BB659"/>
  <c r="AX657"/>
  <c r="BB657" s="1"/>
  <c r="AX1631"/>
  <c r="AZ1091"/>
  <c r="BB1091" s="1"/>
  <c r="BB1187"/>
  <c r="AK903"/>
  <c r="AK902" s="1"/>
  <c r="AX279"/>
  <c r="BB279" s="1"/>
  <c r="AE1297"/>
  <c r="AE422"/>
  <c r="AK844"/>
  <c r="AK231"/>
  <c r="AK230" s="1"/>
  <c r="AK175" s="1"/>
  <c r="AK695"/>
  <c r="AK694" s="1"/>
  <c r="AK410"/>
  <c r="AK407" s="1"/>
  <c r="AK399" s="1"/>
  <c r="AQ411"/>
  <c r="AK1114"/>
  <c r="AK1113" s="1"/>
  <c r="AK1112" s="1"/>
  <c r="AK1111" s="1"/>
  <c r="AK1110" s="1"/>
  <c r="AQ1115"/>
  <c r="AK1303"/>
  <c r="AK1302" s="1"/>
  <c r="AK1301" s="1"/>
  <c r="AK1300" s="1"/>
  <c r="AK1299" s="1"/>
  <c r="AQ1304"/>
  <c r="AQ402"/>
  <c r="AQ401" s="1"/>
  <c r="AQ400" s="1"/>
  <c r="AW403"/>
  <c r="AQ702"/>
  <c r="AQ701" s="1"/>
  <c r="AQ700" s="1"/>
  <c r="AW703"/>
  <c r="AW910"/>
  <c r="AQ909"/>
  <c r="AQ908" s="1"/>
  <c r="AQ801"/>
  <c r="AQ800" s="1"/>
  <c r="AQ799" s="1"/>
  <c r="AW802"/>
  <c r="AW238"/>
  <c r="AQ237"/>
  <c r="AQ236" s="1"/>
  <c r="AQ779"/>
  <c r="AQ778" s="1"/>
  <c r="AQ777" s="1"/>
  <c r="AQ776" s="1"/>
  <c r="AQ775" s="1"/>
  <c r="AW780"/>
  <c r="AQ805"/>
  <c r="AQ804" s="1"/>
  <c r="AQ803" s="1"/>
  <c r="AW806"/>
  <c r="AW862"/>
  <c r="AQ861"/>
  <c r="AQ860" s="1"/>
  <c r="AQ859" s="1"/>
  <c r="AW742"/>
  <c r="AQ741"/>
  <c r="AQ740" s="1"/>
  <c r="AQ739" s="1"/>
  <c r="AK368"/>
  <c r="AK367" s="1"/>
  <c r="AK366" s="1"/>
  <c r="AK361" s="1"/>
  <c r="AK360" s="1"/>
  <c r="AK359" s="1"/>
  <c r="AQ369"/>
  <c r="AK425"/>
  <c r="AK424" s="1"/>
  <c r="AK423" s="1"/>
  <c r="AQ426"/>
  <c r="AK1263"/>
  <c r="AK1262" s="1"/>
  <c r="AK1261" s="1"/>
  <c r="AK1260" s="1"/>
  <c r="AK1245" s="1"/>
  <c r="AQ1264"/>
  <c r="AK1152"/>
  <c r="AK1151" s="1"/>
  <c r="AK1150" s="1"/>
  <c r="AK1149" s="1"/>
  <c r="AK1143" s="1"/>
  <c r="AQ1153"/>
  <c r="AQ234"/>
  <c r="AQ233" s="1"/>
  <c r="AQ232" s="1"/>
  <c r="AW235"/>
  <c r="AK1362"/>
  <c r="AQ1363"/>
  <c r="AK429"/>
  <c r="AK428" s="1"/>
  <c r="AK427" s="1"/>
  <c r="AQ430"/>
  <c r="AK1169"/>
  <c r="AK1168" s="1"/>
  <c r="AK1167" s="1"/>
  <c r="AK1166" s="1"/>
  <c r="AK1165" s="1"/>
  <c r="AQ1170"/>
  <c r="AQ912"/>
  <c r="AQ911" s="1"/>
  <c r="AW913"/>
  <c r="AW858"/>
  <c r="AQ857"/>
  <c r="AQ856" s="1"/>
  <c r="AQ855" s="1"/>
  <c r="AQ869"/>
  <c r="AQ868" s="1"/>
  <c r="AQ867" s="1"/>
  <c r="AQ866" s="1"/>
  <c r="AW870"/>
  <c r="AQ698"/>
  <c r="AQ697" s="1"/>
  <c r="AQ696" s="1"/>
  <c r="AQ695" s="1"/>
  <c r="AQ694" s="1"/>
  <c r="AW699"/>
  <c r="AQ408"/>
  <c r="AW409"/>
  <c r="AQ663"/>
  <c r="AQ662" s="1"/>
  <c r="AQ661" s="1"/>
  <c r="AW664"/>
  <c r="AW746"/>
  <c r="AQ745"/>
  <c r="AQ744" s="1"/>
  <c r="AQ743" s="1"/>
  <c r="AW669"/>
  <c r="AQ668"/>
  <c r="AQ667" s="1"/>
  <c r="AQ666" s="1"/>
  <c r="AQ673"/>
  <c r="AQ672" s="1"/>
  <c r="AQ671" s="1"/>
  <c r="AW674"/>
  <c r="AQ894"/>
  <c r="AQ893" s="1"/>
  <c r="AQ882" s="1"/>
  <c r="AQ881" s="1"/>
  <c r="AW895"/>
  <c r="AK1206"/>
  <c r="AK1205" s="1"/>
  <c r="AK1204" s="1"/>
  <c r="AK1203" s="1"/>
  <c r="AQ1207"/>
  <c r="AK1191"/>
  <c r="AK1190" s="1"/>
  <c r="AK1189" s="1"/>
  <c r="AK1188" s="1"/>
  <c r="AQ1192"/>
  <c r="AK1291"/>
  <c r="AK1290" s="1"/>
  <c r="AK1289" s="1"/>
  <c r="AQ1292"/>
  <c r="AK1360"/>
  <c r="AK1359" s="1"/>
  <c r="AK1358" s="1"/>
  <c r="AK1357" s="1"/>
  <c r="AK1356" s="1"/>
  <c r="AQ1361"/>
  <c r="AW168"/>
  <c r="BA168" s="1"/>
  <c r="AW167"/>
  <c r="AK738"/>
  <c r="AK737" s="1"/>
  <c r="AK657" s="1"/>
  <c r="AK1341"/>
  <c r="AK1340" s="1"/>
  <c r="AK1339" s="1"/>
  <c r="AK1338" s="1"/>
  <c r="AK1337" s="1"/>
  <c r="AQ1342"/>
  <c r="S18"/>
  <c r="S11" s="1"/>
  <c r="S10" s="1"/>
  <c r="S9" s="1"/>
  <c r="AE1055"/>
  <c r="AE1054" s="1"/>
  <c r="AE1053" s="1"/>
  <c r="AE1052" s="1"/>
  <c r="AE1051" s="1"/>
  <c r="AK1056"/>
  <c r="AE654"/>
  <c r="AE653" s="1"/>
  <c r="AE652" s="1"/>
  <c r="AE651" s="1"/>
  <c r="AE650" s="1"/>
  <c r="AK655"/>
  <c r="AE1007"/>
  <c r="AE1006" s="1"/>
  <c r="AE1005" s="1"/>
  <c r="AK1008"/>
  <c r="S50"/>
  <c r="S49" s="1"/>
  <c r="S48" s="1"/>
  <c r="S41" s="1"/>
  <c r="S565"/>
  <c r="S1001"/>
  <c r="S61"/>
  <c r="Y1504"/>
  <c r="Y1503" s="1"/>
  <c r="AE1505"/>
  <c r="Y1486"/>
  <c r="Y1485" s="1"/>
  <c r="Y1484" s="1"/>
  <c r="Y1483" s="1"/>
  <c r="AE1487"/>
  <c r="Y67"/>
  <c r="Y66" s="1"/>
  <c r="Y65" s="1"/>
  <c r="Y64" s="1"/>
  <c r="Y63" s="1"/>
  <c r="AE68"/>
  <c r="Y567"/>
  <c r="Y566" s="1"/>
  <c r="AE568"/>
  <c r="Y1463"/>
  <c r="Y1462" s="1"/>
  <c r="Y1461" s="1"/>
  <c r="Y1460" s="1"/>
  <c r="Y1459" s="1"/>
  <c r="AE1464"/>
  <c r="Y482"/>
  <c r="Y481" s="1"/>
  <c r="Y480" s="1"/>
  <c r="AE483"/>
  <c r="Y1079"/>
  <c r="Y1078" s="1"/>
  <c r="Y1077" s="1"/>
  <c r="Y1076" s="1"/>
  <c r="Y1075" s="1"/>
  <c r="AE1080"/>
  <c r="Y486"/>
  <c r="Y485" s="1"/>
  <c r="Y484" s="1"/>
  <c r="AE487"/>
  <c r="Y19"/>
  <c r="AE20"/>
  <c r="Y1515"/>
  <c r="AE1516"/>
  <c r="Y25"/>
  <c r="AE27"/>
  <c r="Y16"/>
  <c r="Y15" s="1"/>
  <c r="AE17"/>
  <c r="Y33"/>
  <c r="Y32" s="1"/>
  <c r="Y31" s="1"/>
  <c r="Y30" s="1"/>
  <c r="Y29" s="1"/>
  <c r="AE34"/>
  <c r="Y570"/>
  <c r="Y569" s="1"/>
  <c r="AE571"/>
  <c r="Y74"/>
  <c r="Y73" s="1"/>
  <c r="Y72" s="1"/>
  <c r="Y71" s="1"/>
  <c r="Y70" s="1"/>
  <c r="Y61" s="1"/>
  <c r="AE75"/>
  <c r="Y1496"/>
  <c r="Y1495" s="1"/>
  <c r="Y1494" s="1"/>
  <c r="AE1497"/>
  <c r="Y1513"/>
  <c r="AE1514"/>
  <c r="Y520"/>
  <c r="Y519" s="1"/>
  <c r="Y518" s="1"/>
  <c r="AE521"/>
  <c r="Y1511"/>
  <c r="AE1512"/>
  <c r="Y51"/>
  <c r="AE52"/>
  <c r="Y524"/>
  <c r="Y523" s="1"/>
  <c r="Y522" s="1"/>
  <c r="AE525"/>
  <c r="Y1582"/>
  <c r="Y1581" s="1"/>
  <c r="Y1580" s="1"/>
  <c r="Y1579" s="1"/>
  <c r="Y1578" s="1"/>
  <c r="AE1583"/>
  <c r="Y574"/>
  <c r="Y573" s="1"/>
  <c r="AE575"/>
  <c r="Y1013"/>
  <c r="Y1010" s="1"/>
  <c r="Y1009" s="1"/>
  <c r="Y1004" s="1"/>
  <c r="Y1003" s="1"/>
  <c r="AE1014"/>
  <c r="Y577"/>
  <c r="Y576" s="1"/>
  <c r="AE578"/>
  <c r="Y581"/>
  <c r="Y580" s="1"/>
  <c r="AE582"/>
  <c r="Y21"/>
  <c r="Y18" s="1"/>
  <c r="AE22"/>
  <c r="Y13"/>
  <c r="Y12" s="1"/>
  <c r="AE14"/>
  <c r="Y53"/>
  <c r="AE54"/>
  <c r="S596"/>
  <c r="S595" s="1"/>
  <c r="S584" s="1"/>
  <c r="Y597"/>
  <c r="S322"/>
  <c r="S321" s="1"/>
  <c r="S320" s="1"/>
  <c r="S311" s="1"/>
  <c r="S300" s="1"/>
  <c r="Y323"/>
  <c r="S1593"/>
  <c r="Y1594"/>
  <c r="S137"/>
  <c r="S136" s="1"/>
  <c r="S135" s="1"/>
  <c r="Y138"/>
  <c r="S1510"/>
  <c r="S1502" s="1"/>
  <c r="S1493" s="1"/>
  <c r="S1482" s="1"/>
  <c r="S1457" s="1"/>
  <c r="S342"/>
  <c r="S341" s="1"/>
  <c r="S340" s="1"/>
  <c r="S339" s="1"/>
  <c r="S338" s="1"/>
  <c r="Y343"/>
  <c r="S285"/>
  <c r="Y286"/>
  <c r="S1591"/>
  <c r="Y1592"/>
  <c r="M564"/>
  <c r="M563" s="1"/>
  <c r="M514" s="1"/>
  <c r="M134"/>
  <c r="M133" s="1"/>
  <c r="M131" s="1"/>
  <c r="M135"/>
  <c r="M1590"/>
  <c r="M1589" s="1"/>
  <c r="M1588" s="1"/>
  <c r="M1587" s="1"/>
  <c r="M1585" s="1"/>
  <c r="G1249"/>
  <c r="G1248" s="1"/>
  <c r="G1247" s="1"/>
  <c r="G1246" s="1"/>
  <c r="G1124"/>
  <c r="G1123" s="1"/>
  <c r="AQ903" l="1"/>
  <c r="AQ902" s="1"/>
  <c r="AQ231"/>
  <c r="AQ230" s="1"/>
  <c r="AQ175" s="1"/>
  <c r="AW166"/>
  <c r="BA167"/>
  <c r="AW673"/>
  <c r="BA674"/>
  <c r="AW408"/>
  <c r="BA408" s="1"/>
  <c r="BA409"/>
  <c r="AW869"/>
  <c r="BA869" s="1"/>
  <c r="BA870"/>
  <c r="AW912"/>
  <c r="BA913"/>
  <c r="AW779"/>
  <c r="BA780"/>
  <c r="AW801"/>
  <c r="BA802"/>
  <c r="AW702"/>
  <c r="BA703"/>
  <c r="AX1457"/>
  <c r="BB1457" s="1"/>
  <c r="BB1482"/>
  <c r="AW668"/>
  <c r="BA669"/>
  <c r="AW857"/>
  <c r="BA858"/>
  <c r="AW741"/>
  <c r="BA742"/>
  <c r="AW909"/>
  <c r="BA910"/>
  <c r="AW894"/>
  <c r="BA895"/>
  <c r="AW663"/>
  <c r="BA664"/>
  <c r="AW698"/>
  <c r="BA699"/>
  <c r="AW805"/>
  <c r="BA806"/>
  <c r="AW402"/>
  <c r="BA403"/>
  <c r="BB230"/>
  <c r="AZ175"/>
  <c r="AX349"/>
  <c r="BB349" s="1"/>
  <c r="BB387"/>
  <c r="AW745"/>
  <c r="BA746"/>
  <c r="AW861"/>
  <c r="BA862"/>
  <c r="BB61"/>
  <c r="BA151"/>
  <c r="AY131"/>
  <c r="AW234"/>
  <c r="AW233" s="1"/>
  <c r="AW232" s="1"/>
  <c r="AY235"/>
  <c r="AW237"/>
  <c r="AW236" s="1"/>
  <c r="AY238"/>
  <c r="AK1187"/>
  <c r="Y1001"/>
  <c r="AQ798"/>
  <c r="AQ797" s="1"/>
  <c r="Y50"/>
  <c r="Y49" s="1"/>
  <c r="Y48" s="1"/>
  <c r="Y41" s="1"/>
  <c r="Y1510"/>
  <c r="Y1502" s="1"/>
  <c r="Y1493" s="1"/>
  <c r="Y1482" s="1"/>
  <c r="Y1457" s="1"/>
  <c r="AK1007"/>
  <c r="AK1006" s="1"/>
  <c r="AK1005" s="1"/>
  <c r="AQ1008"/>
  <c r="AW1361"/>
  <c r="AQ1360"/>
  <c r="AQ1191"/>
  <c r="AQ1190" s="1"/>
  <c r="AQ1189" s="1"/>
  <c r="AQ1188" s="1"/>
  <c r="AW1192"/>
  <c r="AW1170"/>
  <c r="AQ1169"/>
  <c r="AQ1168" s="1"/>
  <c r="AQ1167" s="1"/>
  <c r="AQ1166" s="1"/>
  <c r="AQ1165" s="1"/>
  <c r="AW1363"/>
  <c r="AQ1362"/>
  <c r="AK654"/>
  <c r="AK653" s="1"/>
  <c r="AK652" s="1"/>
  <c r="AK651" s="1"/>
  <c r="AK650" s="1"/>
  <c r="AQ655"/>
  <c r="AK1288"/>
  <c r="AK1287" s="1"/>
  <c r="AW1264"/>
  <c r="AQ1263"/>
  <c r="AQ1262" s="1"/>
  <c r="AQ1261" s="1"/>
  <c r="AQ1260" s="1"/>
  <c r="AQ1245" s="1"/>
  <c r="AW369"/>
  <c r="AQ368"/>
  <c r="AQ367" s="1"/>
  <c r="AQ366" s="1"/>
  <c r="AQ361" s="1"/>
  <c r="AQ360" s="1"/>
  <c r="AQ359" s="1"/>
  <c r="AQ1303"/>
  <c r="AQ1302" s="1"/>
  <c r="AQ1301" s="1"/>
  <c r="AQ1300" s="1"/>
  <c r="AQ1299" s="1"/>
  <c r="AW1304"/>
  <c r="AQ410"/>
  <c r="AQ407" s="1"/>
  <c r="AQ399" s="1"/>
  <c r="AW411"/>
  <c r="AQ854"/>
  <c r="AQ853" s="1"/>
  <c r="AQ1291"/>
  <c r="AQ1290" s="1"/>
  <c r="AQ1289" s="1"/>
  <c r="AQ1288" s="1"/>
  <c r="AQ1287" s="1"/>
  <c r="AW1292"/>
  <c r="AQ1206"/>
  <c r="AQ1205" s="1"/>
  <c r="AQ1204" s="1"/>
  <c r="AQ1203" s="1"/>
  <c r="AW1207"/>
  <c r="AQ429"/>
  <c r="AQ428" s="1"/>
  <c r="AQ427" s="1"/>
  <c r="AW430"/>
  <c r="AK422"/>
  <c r="AK393" s="1"/>
  <c r="AK387" s="1"/>
  <c r="AK349" s="1"/>
  <c r="AK1055"/>
  <c r="AK1054" s="1"/>
  <c r="AK1053" s="1"/>
  <c r="AK1052" s="1"/>
  <c r="AK1051" s="1"/>
  <c r="AQ1056"/>
  <c r="AQ1152"/>
  <c r="AQ1151" s="1"/>
  <c r="AQ1150" s="1"/>
  <c r="AQ1149" s="1"/>
  <c r="AQ1143" s="1"/>
  <c r="AW1153"/>
  <c r="AQ425"/>
  <c r="AQ424" s="1"/>
  <c r="AQ423" s="1"/>
  <c r="AW426"/>
  <c r="AQ1114"/>
  <c r="AQ1113" s="1"/>
  <c r="AQ1112" s="1"/>
  <c r="AQ1111" s="1"/>
  <c r="AQ1110" s="1"/>
  <c r="AW1115"/>
  <c r="AQ660"/>
  <c r="AQ659" s="1"/>
  <c r="AQ738"/>
  <c r="AQ737" s="1"/>
  <c r="AW1342"/>
  <c r="AQ1341"/>
  <c r="AQ1340" s="1"/>
  <c r="AQ1339" s="1"/>
  <c r="AQ1338" s="1"/>
  <c r="AQ1337" s="1"/>
  <c r="AK1297"/>
  <c r="Y565"/>
  <c r="Y11"/>
  <c r="Y10" s="1"/>
  <c r="Y9" s="1"/>
  <c r="S7"/>
  <c r="AE13"/>
  <c r="AE12" s="1"/>
  <c r="AK14"/>
  <c r="AE581"/>
  <c r="AE580" s="1"/>
  <c r="AK582"/>
  <c r="AE1013"/>
  <c r="AE1010" s="1"/>
  <c r="AE1009" s="1"/>
  <c r="AE1004" s="1"/>
  <c r="AE1003" s="1"/>
  <c r="AK1014"/>
  <c r="AE1582"/>
  <c r="AE1581" s="1"/>
  <c r="AE1580" s="1"/>
  <c r="AE1579" s="1"/>
  <c r="AE1578" s="1"/>
  <c r="AK1583"/>
  <c r="AE51"/>
  <c r="AK52"/>
  <c r="AE520"/>
  <c r="AE519" s="1"/>
  <c r="AE518" s="1"/>
  <c r="AK521"/>
  <c r="AE1496"/>
  <c r="AE1495" s="1"/>
  <c r="AE1494" s="1"/>
  <c r="AK1497"/>
  <c r="AE570"/>
  <c r="AE569" s="1"/>
  <c r="AK571"/>
  <c r="AE16"/>
  <c r="AE15" s="1"/>
  <c r="AK17"/>
  <c r="AE1515"/>
  <c r="AK1516"/>
  <c r="AE486"/>
  <c r="AE485" s="1"/>
  <c r="AE484" s="1"/>
  <c r="AK487"/>
  <c r="AE482"/>
  <c r="AE481" s="1"/>
  <c r="AE480" s="1"/>
  <c r="AK483"/>
  <c r="AE567"/>
  <c r="AE566" s="1"/>
  <c r="AK568"/>
  <c r="AE1486"/>
  <c r="AE1485" s="1"/>
  <c r="AE1484" s="1"/>
  <c r="AE1483" s="1"/>
  <c r="AK1487"/>
  <c r="AE53"/>
  <c r="AK54"/>
  <c r="AE21"/>
  <c r="AK22"/>
  <c r="AE577"/>
  <c r="AE576" s="1"/>
  <c r="AK578"/>
  <c r="AE574"/>
  <c r="AE573" s="1"/>
  <c r="AK575"/>
  <c r="AE524"/>
  <c r="AE523" s="1"/>
  <c r="AE522" s="1"/>
  <c r="AK525"/>
  <c r="AE1511"/>
  <c r="AK1512"/>
  <c r="AE1513"/>
  <c r="AK1514"/>
  <c r="AE74"/>
  <c r="AE73" s="1"/>
  <c r="AE72" s="1"/>
  <c r="AE71" s="1"/>
  <c r="AE70" s="1"/>
  <c r="AK75"/>
  <c r="AE33"/>
  <c r="AE32" s="1"/>
  <c r="AE31" s="1"/>
  <c r="AE30" s="1"/>
  <c r="AE29" s="1"/>
  <c r="AK34"/>
  <c r="AE25"/>
  <c r="AK27"/>
  <c r="AE19"/>
  <c r="AK20"/>
  <c r="AE1079"/>
  <c r="AE1078" s="1"/>
  <c r="AE1077" s="1"/>
  <c r="AE1076" s="1"/>
  <c r="AE1075" s="1"/>
  <c r="AK1080"/>
  <c r="AE1463"/>
  <c r="AE1462" s="1"/>
  <c r="AE1461" s="1"/>
  <c r="AE1460" s="1"/>
  <c r="AE1459" s="1"/>
  <c r="AK1464"/>
  <c r="AE67"/>
  <c r="AE66" s="1"/>
  <c r="AE65" s="1"/>
  <c r="AE64" s="1"/>
  <c r="AE63" s="1"/>
  <c r="AK68"/>
  <c r="AE1504"/>
  <c r="AE1503" s="1"/>
  <c r="AK1505"/>
  <c r="S564"/>
  <c r="S563" s="1"/>
  <c r="S514" s="1"/>
  <c r="S1590"/>
  <c r="S1589" s="1"/>
  <c r="S1588" s="1"/>
  <c r="S1587" s="1"/>
  <c r="S1585" s="1"/>
  <c r="AE517"/>
  <c r="AE516" s="1"/>
  <c r="Y322"/>
  <c r="Y321" s="1"/>
  <c r="Y320" s="1"/>
  <c r="Y311" s="1"/>
  <c r="Y300" s="1"/>
  <c r="AE323"/>
  <c r="Y137"/>
  <c r="Y136" s="1"/>
  <c r="Y135" s="1"/>
  <c r="AE138"/>
  <c r="Y1591"/>
  <c r="AE1592"/>
  <c r="Y342"/>
  <c r="Y341" s="1"/>
  <c r="Y340" s="1"/>
  <c r="Y339" s="1"/>
  <c r="Y338" s="1"/>
  <c r="AE343"/>
  <c r="Y1593"/>
  <c r="AE1594"/>
  <c r="Y596"/>
  <c r="Y595" s="1"/>
  <c r="Y584" s="1"/>
  <c r="Y564" s="1"/>
  <c r="Y563" s="1"/>
  <c r="AE597"/>
  <c r="Y479"/>
  <c r="Y478" s="1"/>
  <c r="Y457" s="1"/>
  <c r="Y285"/>
  <c r="AE286"/>
  <c r="AE50"/>
  <c r="AE49" s="1"/>
  <c r="AE48" s="1"/>
  <c r="AE41" s="1"/>
  <c r="Y517"/>
  <c r="Y516" s="1"/>
  <c r="AE479"/>
  <c r="AE478" s="1"/>
  <c r="AE457" s="1"/>
  <c r="Y7"/>
  <c r="S134"/>
  <c r="S133" s="1"/>
  <c r="S131" s="1"/>
  <c r="G1118"/>
  <c r="G1117" s="1"/>
  <c r="G1116" s="1"/>
  <c r="AE1001" l="1"/>
  <c r="AK1091"/>
  <c r="AQ844"/>
  <c r="AW231"/>
  <c r="AW230" s="1"/>
  <c r="AW175" s="1"/>
  <c r="AX1645"/>
  <c r="AW868"/>
  <c r="BA868" s="1"/>
  <c r="AQ657"/>
  <c r="AW1341"/>
  <c r="BA1342"/>
  <c r="AW410"/>
  <c r="BA411"/>
  <c r="AW1362"/>
  <c r="BA1362" s="1"/>
  <c r="BA1363"/>
  <c r="AY237"/>
  <c r="BA238"/>
  <c r="AW800"/>
  <c r="BA801"/>
  <c r="AW911"/>
  <c r="BA912"/>
  <c r="AW165"/>
  <c r="BA165" s="1"/>
  <c r="BA166"/>
  <c r="AW1114"/>
  <c r="BA1115"/>
  <c r="AW1152"/>
  <c r="BA1153"/>
  <c r="AW1206"/>
  <c r="BA1207"/>
  <c r="AW1263"/>
  <c r="BA1264"/>
  <c r="AW1191"/>
  <c r="BA1192"/>
  <c r="AW744"/>
  <c r="BA745"/>
  <c r="AW804"/>
  <c r="BA805"/>
  <c r="AW662"/>
  <c r="BA663"/>
  <c r="AW908"/>
  <c r="BA908" s="1"/>
  <c r="BA909"/>
  <c r="AW856"/>
  <c r="BA857"/>
  <c r="AW1303"/>
  <c r="BA1304"/>
  <c r="AW1169"/>
  <c r="BA1170"/>
  <c r="AW1360"/>
  <c r="BA1360" s="1"/>
  <c r="BA1361"/>
  <c r="AY234"/>
  <c r="BA235"/>
  <c r="BB175"/>
  <c r="AZ1645"/>
  <c r="AW701"/>
  <c r="BA702"/>
  <c r="AW778"/>
  <c r="BA779"/>
  <c r="AW672"/>
  <c r="BA673"/>
  <c r="AW425"/>
  <c r="BA426"/>
  <c r="AW429"/>
  <c r="BA430"/>
  <c r="AW1291"/>
  <c r="BA1292"/>
  <c r="AW368"/>
  <c r="BA369"/>
  <c r="AW860"/>
  <c r="BA861"/>
  <c r="AW401"/>
  <c r="BA402"/>
  <c r="AW697"/>
  <c r="BA698"/>
  <c r="AW893"/>
  <c r="BA894"/>
  <c r="AW740"/>
  <c r="BA741"/>
  <c r="AW667"/>
  <c r="BA668"/>
  <c r="AE18"/>
  <c r="AE11" s="1"/>
  <c r="AE10" s="1"/>
  <c r="AE9" s="1"/>
  <c r="AE7" s="1"/>
  <c r="AE565"/>
  <c r="Y514"/>
  <c r="AQ422"/>
  <c r="AQ393" s="1"/>
  <c r="AQ387" s="1"/>
  <c r="AQ349" s="1"/>
  <c r="AQ1187"/>
  <c r="AQ1091" s="1"/>
  <c r="AK67"/>
  <c r="AK66" s="1"/>
  <c r="AK65" s="1"/>
  <c r="AK64" s="1"/>
  <c r="AK63" s="1"/>
  <c r="AQ68"/>
  <c r="AK1079"/>
  <c r="AK1078" s="1"/>
  <c r="AK1077" s="1"/>
  <c r="AK1076" s="1"/>
  <c r="AK1075" s="1"/>
  <c r="AQ1080"/>
  <c r="AK25"/>
  <c r="AQ27"/>
  <c r="AK74"/>
  <c r="AK73" s="1"/>
  <c r="AK72" s="1"/>
  <c r="AK71" s="1"/>
  <c r="AK70" s="1"/>
  <c r="AK61" s="1"/>
  <c r="AQ75"/>
  <c r="AK1511"/>
  <c r="AQ1512"/>
  <c r="AK574"/>
  <c r="AK573" s="1"/>
  <c r="AQ575"/>
  <c r="AK21"/>
  <c r="AQ22"/>
  <c r="AK1486"/>
  <c r="AK1485" s="1"/>
  <c r="AK1484" s="1"/>
  <c r="AK1483" s="1"/>
  <c r="AQ1487"/>
  <c r="AK482"/>
  <c r="AK481" s="1"/>
  <c r="AK480" s="1"/>
  <c r="AQ483"/>
  <c r="AK1515"/>
  <c r="AQ1516"/>
  <c r="AK570"/>
  <c r="AK569" s="1"/>
  <c r="AQ571"/>
  <c r="AK520"/>
  <c r="AK519" s="1"/>
  <c r="AK518" s="1"/>
  <c r="AQ521"/>
  <c r="AK1582"/>
  <c r="AK1581" s="1"/>
  <c r="AK1580" s="1"/>
  <c r="AK1579" s="1"/>
  <c r="AK1578" s="1"/>
  <c r="AQ1583"/>
  <c r="AK581"/>
  <c r="AK580" s="1"/>
  <c r="AQ582"/>
  <c r="AW655"/>
  <c r="AQ654"/>
  <c r="AQ653" s="1"/>
  <c r="AQ652" s="1"/>
  <c r="AQ651" s="1"/>
  <c r="AQ650" s="1"/>
  <c r="AQ1007"/>
  <c r="AQ1006" s="1"/>
  <c r="AQ1005" s="1"/>
  <c r="AW1008"/>
  <c r="AW1056"/>
  <c r="AQ1055"/>
  <c r="AQ1054" s="1"/>
  <c r="AQ1053" s="1"/>
  <c r="AQ1052" s="1"/>
  <c r="AQ1051" s="1"/>
  <c r="AK1504"/>
  <c r="AK1503" s="1"/>
  <c r="AQ1505"/>
  <c r="AK1463"/>
  <c r="AK1462" s="1"/>
  <c r="AK1461" s="1"/>
  <c r="AK1460" s="1"/>
  <c r="AK1459" s="1"/>
  <c r="AQ1464"/>
  <c r="AK19"/>
  <c r="AK18" s="1"/>
  <c r="AQ20"/>
  <c r="AK33"/>
  <c r="AK32" s="1"/>
  <c r="AK31" s="1"/>
  <c r="AK30" s="1"/>
  <c r="AK29" s="1"/>
  <c r="AQ34"/>
  <c r="AK1513"/>
  <c r="AQ1514"/>
  <c r="AK524"/>
  <c r="AK523" s="1"/>
  <c r="AK522" s="1"/>
  <c r="AQ525"/>
  <c r="AK577"/>
  <c r="AK576" s="1"/>
  <c r="AQ578"/>
  <c r="AK53"/>
  <c r="AQ54"/>
  <c r="AK567"/>
  <c r="AK566" s="1"/>
  <c r="AQ568"/>
  <c r="AK486"/>
  <c r="AK485" s="1"/>
  <c r="AK484" s="1"/>
  <c r="AK479" s="1"/>
  <c r="AK478" s="1"/>
  <c r="AK457" s="1"/>
  <c r="AQ487"/>
  <c r="AK16"/>
  <c r="AK15" s="1"/>
  <c r="AQ17"/>
  <c r="AK1496"/>
  <c r="AK1495" s="1"/>
  <c r="AK1494" s="1"/>
  <c r="AQ1497"/>
  <c r="AK51"/>
  <c r="AQ52"/>
  <c r="AK1013"/>
  <c r="AK1010" s="1"/>
  <c r="AK1009" s="1"/>
  <c r="AK1004" s="1"/>
  <c r="AK1003" s="1"/>
  <c r="AK1001" s="1"/>
  <c r="AQ1014"/>
  <c r="AK13"/>
  <c r="AK12" s="1"/>
  <c r="AQ14"/>
  <c r="AQ1359"/>
  <c r="AQ1358" s="1"/>
  <c r="AQ1357" s="1"/>
  <c r="AQ1356" s="1"/>
  <c r="AQ1297" s="1"/>
  <c r="AE342"/>
  <c r="AE341" s="1"/>
  <c r="AE340" s="1"/>
  <c r="AE339" s="1"/>
  <c r="AE338" s="1"/>
  <c r="AK343"/>
  <c r="AE137"/>
  <c r="AE136" s="1"/>
  <c r="AE135" s="1"/>
  <c r="AK138"/>
  <c r="AE322"/>
  <c r="AE321" s="1"/>
  <c r="AE320" s="1"/>
  <c r="AE311" s="1"/>
  <c r="AE300" s="1"/>
  <c r="AK323"/>
  <c r="AE285"/>
  <c r="AK286"/>
  <c r="AE596"/>
  <c r="AE595" s="1"/>
  <c r="AE584" s="1"/>
  <c r="AE564" s="1"/>
  <c r="AE563" s="1"/>
  <c r="AE514" s="1"/>
  <c r="AK597"/>
  <c r="AE1591"/>
  <c r="AK1592"/>
  <c r="AE61"/>
  <c r="AE1510"/>
  <c r="AE1502" s="1"/>
  <c r="AE1493" s="1"/>
  <c r="AE1482" s="1"/>
  <c r="AE1457" s="1"/>
  <c r="AE1593"/>
  <c r="AK1594"/>
  <c r="Y134"/>
  <c r="Y133" s="1"/>
  <c r="Y131" s="1"/>
  <c r="Y1590"/>
  <c r="Y1589" s="1"/>
  <c r="Y1588" s="1"/>
  <c r="Y1587" s="1"/>
  <c r="Y1585" s="1"/>
  <c r="G1067"/>
  <c r="G1065" s="1"/>
  <c r="G1064" s="1"/>
  <c r="AK1510" l="1"/>
  <c r="AK1502" s="1"/>
  <c r="AK1493" s="1"/>
  <c r="AK1482" s="1"/>
  <c r="AK1457" s="1"/>
  <c r="AK517"/>
  <c r="AK516" s="1"/>
  <c r="AK11"/>
  <c r="AK10" s="1"/>
  <c r="AK9" s="1"/>
  <c r="AE134"/>
  <c r="AE133" s="1"/>
  <c r="AE131" s="1"/>
  <c r="BB1645"/>
  <c r="AW1359"/>
  <c r="BA1359" s="1"/>
  <c r="AW867"/>
  <c r="AW866" s="1"/>
  <c r="BA866" s="1"/>
  <c r="AW1055"/>
  <c r="BA1056"/>
  <c r="AW799"/>
  <c r="BA800"/>
  <c r="AW1340"/>
  <c r="BA1341"/>
  <c r="AW739"/>
  <c r="BA740"/>
  <c r="AW696"/>
  <c r="BA697"/>
  <c r="AW859"/>
  <c r="BA860"/>
  <c r="AW1290"/>
  <c r="BA1291"/>
  <c r="AW424"/>
  <c r="BA425"/>
  <c r="AW777"/>
  <c r="BA778"/>
  <c r="AW1302"/>
  <c r="BA1303"/>
  <c r="AW803"/>
  <c r="BA803" s="1"/>
  <c r="BA804"/>
  <c r="AW1262"/>
  <c r="BA1263"/>
  <c r="AW1151"/>
  <c r="BA1152"/>
  <c r="AW1358"/>
  <c r="AW1007"/>
  <c r="BA1008"/>
  <c r="AW903"/>
  <c r="BA911"/>
  <c r="AY236"/>
  <c r="BA236" s="1"/>
  <c r="BA237"/>
  <c r="AW407"/>
  <c r="BA410"/>
  <c r="AW654"/>
  <c r="BA655"/>
  <c r="AW666"/>
  <c r="BA666" s="1"/>
  <c r="BA667"/>
  <c r="AW882"/>
  <c r="BA893"/>
  <c r="AW400"/>
  <c r="BA400" s="1"/>
  <c r="BA401"/>
  <c r="AW367"/>
  <c r="BA368"/>
  <c r="AW428"/>
  <c r="BA429"/>
  <c r="AW671"/>
  <c r="BA671" s="1"/>
  <c r="BA672"/>
  <c r="AW700"/>
  <c r="BA700" s="1"/>
  <c r="BA701"/>
  <c r="AY233"/>
  <c r="BA234"/>
  <c r="AW1168"/>
  <c r="BA1169"/>
  <c r="AW855"/>
  <c r="BA855" s="1"/>
  <c r="BA856"/>
  <c r="AW661"/>
  <c r="BA662"/>
  <c r="AW743"/>
  <c r="BA743" s="1"/>
  <c r="BA744"/>
  <c r="AW1190"/>
  <c r="BA1191"/>
  <c r="AW1205"/>
  <c r="BA1206"/>
  <c r="AW1113"/>
  <c r="BA1114"/>
  <c r="AE1590"/>
  <c r="AE1589" s="1"/>
  <c r="AE1588" s="1"/>
  <c r="AE1587" s="1"/>
  <c r="AE1585" s="1"/>
  <c r="AK565"/>
  <c r="AK322"/>
  <c r="AK321" s="1"/>
  <c r="AK320" s="1"/>
  <c r="AK311" s="1"/>
  <c r="AK300" s="1"/>
  <c r="AQ323"/>
  <c r="AK342"/>
  <c r="AK341" s="1"/>
  <c r="AK340" s="1"/>
  <c r="AK339" s="1"/>
  <c r="AK338" s="1"/>
  <c r="AQ343"/>
  <c r="AQ1013"/>
  <c r="AQ1010" s="1"/>
  <c r="AQ1009" s="1"/>
  <c r="AW1014"/>
  <c r="AQ1496"/>
  <c r="AQ1495" s="1"/>
  <c r="AQ1494" s="1"/>
  <c r="AW1497"/>
  <c r="AW487"/>
  <c r="AQ486"/>
  <c r="AQ485" s="1"/>
  <c r="AQ484" s="1"/>
  <c r="AQ53"/>
  <c r="AW54"/>
  <c r="AQ524"/>
  <c r="AQ523" s="1"/>
  <c r="AQ522" s="1"/>
  <c r="AW525"/>
  <c r="AQ33"/>
  <c r="AQ32" s="1"/>
  <c r="AQ31" s="1"/>
  <c r="AQ30" s="1"/>
  <c r="AQ29" s="1"/>
  <c r="AW34"/>
  <c r="AQ1463"/>
  <c r="AQ1462" s="1"/>
  <c r="AQ1461" s="1"/>
  <c r="AQ1460" s="1"/>
  <c r="AQ1459" s="1"/>
  <c r="AW1464"/>
  <c r="AK596"/>
  <c r="AK595" s="1"/>
  <c r="AK584" s="1"/>
  <c r="AQ597"/>
  <c r="AQ1582"/>
  <c r="AQ1581" s="1"/>
  <c r="AQ1580" s="1"/>
  <c r="AQ1579" s="1"/>
  <c r="AQ1578" s="1"/>
  <c r="AW1583"/>
  <c r="AW571"/>
  <c r="AQ570"/>
  <c r="AQ569" s="1"/>
  <c r="AQ482"/>
  <c r="AQ481" s="1"/>
  <c r="AQ480" s="1"/>
  <c r="AW483"/>
  <c r="AQ21"/>
  <c r="AW22"/>
  <c r="AW1512"/>
  <c r="AQ1511"/>
  <c r="AQ25"/>
  <c r="AW27"/>
  <c r="AQ67"/>
  <c r="AQ66" s="1"/>
  <c r="AQ65" s="1"/>
  <c r="AQ64" s="1"/>
  <c r="AQ63" s="1"/>
  <c r="AW68"/>
  <c r="AK137"/>
  <c r="AK136" s="1"/>
  <c r="AK134" s="1"/>
  <c r="AK133" s="1"/>
  <c r="AK131" s="1"/>
  <c r="AQ138"/>
  <c r="AQ13"/>
  <c r="AQ12" s="1"/>
  <c r="AW14"/>
  <c r="AQ51"/>
  <c r="AW52"/>
  <c r="AW17"/>
  <c r="AQ16"/>
  <c r="AQ15" s="1"/>
  <c r="AW568"/>
  <c r="AQ567"/>
  <c r="AQ566" s="1"/>
  <c r="AW578"/>
  <c r="AQ577"/>
  <c r="AQ576" s="1"/>
  <c r="AW1514"/>
  <c r="AQ1513"/>
  <c r="AQ19"/>
  <c r="AW20"/>
  <c r="AQ1504"/>
  <c r="AQ1503" s="1"/>
  <c r="AW1505"/>
  <c r="AQ1004"/>
  <c r="AQ1003" s="1"/>
  <c r="AK1593"/>
  <c r="AQ1594"/>
  <c r="AK1591"/>
  <c r="AQ1592"/>
  <c r="AK285"/>
  <c r="AQ286"/>
  <c r="AW582"/>
  <c r="AQ581"/>
  <c r="AQ580" s="1"/>
  <c r="AQ520"/>
  <c r="AQ519" s="1"/>
  <c r="AQ518" s="1"/>
  <c r="AW521"/>
  <c r="AW1516"/>
  <c r="AQ1515"/>
  <c r="AQ1486"/>
  <c r="AQ1485" s="1"/>
  <c r="AQ1484" s="1"/>
  <c r="AQ1483" s="1"/>
  <c r="AW1487"/>
  <c r="AW575"/>
  <c r="AQ574"/>
  <c r="AQ573" s="1"/>
  <c r="AQ74"/>
  <c r="AQ73" s="1"/>
  <c r="AQ72" s="1"/>
  <c r="AQ71" s="1"/>
  <c r="AQ70" s="1"/>
  <c r="AW75"/>
  <c r="AQ1079"/>
  <c r="AQ1078" s="1"/>
  <c r="AQ1077" s="1"/>
  <c r="AQ1076" s="1"/>
  <c r="AQ1075" s="1"/>
  <c r="AW1080"/>
  <c r="AK50"/>
  <c r="AK49" s="1"/>
  <c r="AK48" s="1"/>
  <c r="AK41" s="1"/>
  <c r="AK7" s="1"/>
  <c r="AK135"/>
  <c r="G1066"/>
  <c r="G410"/>
  <c r="AK564" l="1"/>
  <c r="AK563" s="1"/>
  <c r="AK514" s="1"/>
  <c r="AQ18"/>
  <c r="BA867"/>
  <c r="AQ479"/>
  <c r="AQ478" s="1"/>
  <c r="AQ457" s="1"/>
  <c r="AW1079"/>
  <c r="BA1080"/>
  <c r="AW74"/>
  <c r="BA75"/>
  <c r="AW574"/>
  <c r="BA575"/>
  <c r="AW1515"/>
  <c r="BA1515" s="1"/>
  <c r="BA1516"/>
  <c r="AW581"/>
  <c r="BA582"/>
  <c r="AW1504"/>
  <c r="BA1505"/>
  <c r="AW51"/>
  <c r="BA51" s="1"/>
  <c r="BA52"/>
  <c r="AW25"/>
  <c r="BA25" s="1"/>
  <c r="BA27"/>
  <c r="AW21"/>
  <c r="BA21" s="1"/>
  <c r="BA22"/>
  <c r="AW33"/>
  <c r="BA34"/>
  <c r="AW53"/>
  <c r="BA53" s="1"/>
  <c r="BA54"/>
  <c r="AW1496"/>
  <c r="BA1497"/>
  <c r="AW1112"/>
  <c r="BA1113"/>
  <c r="AW1189"/>
  <c r="BA1190"/>
  <c r="BA661"/>
  <c r="AW660"/>
  <c r="AW1167"/>
  <c r="BA1168"/>
  <c r="AW427"/>
  <c r="BA427" s="1"/>
  <c r="BA428"/>
  <c r="AW399"/>
  <c r="BA399" s="1"/>
  <c r="BA407"/>
  <c r="AW902"/>
  <c r="BA902" s="1"/>
  <c r="BA903"/>
  <c r="AW1357"/>
  <c r="BA1358"/>
  <c r="AW1261"/>
  <c r="BA1262"/>
  <c r="BA777"/>
  <c r="AW776"/>
  <c r="AW775" s="1"/>
  <c r="AW1289"/>
  <c r="BA1290"/>
  <c r="BA696"/>
  <c r="AW695"/>
  <c r="AW1339"/>
  <c r="BA1340"/>
  <c r="AW1054"/>
  <c r="BA1055"/>
  <c r="AW577"/>
  <c r="BA578"/>
  <c r="AW16"/>
  <c r="BA17"/>
  <c r="AW1511"/>
  <c r="BA1511" s="1"/>
  <c r="BA1512"/>
  <c r="AW486"/>
  <c r="BA487"/>
  <c r="AW19"/>
  <c r="BA19" s="1"/>
  <c r="BA20"/>
  <c r="AW13"/>
  <c r="BA14"/>
  <c r="AW67"/>
  <c r="BA68"/>
  <c r="AW482"/>
  <c r="BA483"/>
  <c r="AW1582"/>
  <c r="BA1583"/>
  <c r="AW1463"/>
  <c r="BA1464"/>
  <c r="AW524"/>
  <c r="BA525"/>
  <c r="AW1013"/>
  <c r="BA1014"/>
  <c r="AW1204"/>
  <c r="BA1205"/>
  <c r="AY232"/>
  <c r="BA233"/>
  <c r="AW366"/>
  <c r="BA367"/>
  <c r="AW881"/>
  <c r="BA881" s="1"/>
  <c r="BA882"/>
  <c r="AW653"/>
  <c r="BA654"/>
  <c r="AW1006"/>
  <c r="BA1007"/>
  <c r="AW1150"/>
  <c r="BA1151"/>
  <c r="AW1301"/>
  <c r="BA1302"/>
  <c r="AW423"/>
  <c r="BA424"/>
  <c r="BA859"/>
  <c r="AW854"/>
  <c r="BA739"/>
  <c r="AW738"/>
  <c r="BA799"/>
  <c r="AW798"/>
  <c r="AW1486"/>
  <c r="BA1487"/>
  <c r="AW520"/>
  <c r="BA521"/>
  <c r="AW1513"/>
  <c r="BA1513" s="1"/>
  <c r="BA1514"/>
  <c r="AW567"/>
  <c r="BA568"/>
  <c r="AW570"/>
  <c r="BA571"/>
  <c r="AQ1001"/>
  <c r="AK1590"/>
  <c r="AK1589" s="1"/>
  <c r="AK1588" s="1"/>
  <c r="AK1587" s="1"/>
  <c r="AK1585" s="1"/>
  <c r="AW18"/>
  <c r="BA18" s="1"/>
  <c r="AQ61"/>
  <c r="AQ517"/>
  <c r="AQ516" s="1"/>
  <c r="AW1592"/>
  <c r="AQ1591"/>
  <c r="AQ322"/>
  <c r="AQ321" s="1"/>
  <c r="AQ320" s="1"/>
  <c r="AQ311" s="1"/>
  <c r="AQ300" s="1"/>
  <c r="AW323"/>
  <c r="AQ1510"/>
  <c r="AQ1502" s="1"/>
  <c r="AQ1493" s="1"/>
  <c r="AQ1482" s="1"/>
  <c r="AQ1457" s="1"/>
  <c r="AQ50"/>
  <c r="AQ49" s="1"/>
  <c r="AQ48" s="1"/>
  <c r="AQ41" s="1"/>
  <c r="AQ285"/>
  <c r="AW286"/>
  <c r="AW1594"/>
  <c r="AQ1593"/>
  <c r="AQ137"/>
  <c r="AQ136" s="1"/>
  <c r="AW138"/>
  <c r="AQ596"/>
  <c r="AQ595" s="1"/>
  <c r="AQ584" s="1"/>
  <c r="AW597"/>
  <c r="AQ342"/>
  <c r="AQ341" s="1"/>
  <c r="AQ340" s="1"/>
  <c r="AQ339" s="1"/>
  <c r="AQ338" s="1"/>
  <c r="AW343"/>
  <c r="AQ565"/>
  <c r="AW50"/>
  <c r="AQ11"/>
  <c r="AQ10" s="1"/>
  <c r="AQ9" s="1"/>
  <c r="G288"/>
  <c r="M288" s="1"/>
  <c r="AW1510" l="1"/>
  <c r="AW342"/>
  <c r="BA343"/>
  <c r="AW137"/>
  <c r="BA138"/>
  <c r="AW285"/>
  <c r="BA285" s="1"/>
  <c r="BA286"/>
  <c r="AW569"/>
  <c r="BA570"/>
  <c r="AW1485"/>
  <c r="BA1486"/>
  <c r="BA423"/>
  <c r="AW422"/>
  <c r="AW1149"/>
  <c r="BA1150"/>
  <c r="AW652"/>
  <c r="BA653"/>
  <c r="AW361"/>
  <c r="BA366"/>
  <c r="AW1203"/>
  <c r="BA1203" s="1"/>
  <c r="BA1204"/>
  <c r="AW523"/>
  <c r="BA524"/>
  <c r="AW1581"/>
  <c r="BA1582"/>
  <c r="AW66"/>
  <c r="BA67"/>
  <c r="AW576"/>
  <c r="BA576" s="1"/>
  <c r="BA577"/>
  <c r="AW1338"/>
  <c r="BA1339"/>
  <c r="AW1288"/>
  <c r="BA1289"/>
  <c r="AW1260"/>
  <c r="BA1261"/>
  <c r="AW1111"/>
  <c r="BA1112"/>
  <c r="AW580"/>
  <c r="BA580" s="1"/>
  <c r="BA581"/>
  <c r="AW573"/>
  <c r="BA573" s="1"/>
  <c r="BA574"/>
  <c r="AW1078"/>
  <c r="BA1079"/>
  <c r="AW1593"/>
  <c r="BA1593" s="1"/>
  <c r="BA1594"/>
  <c r="AW737"/>
  <c r="BA737" s="1"/>
  <c r="BA738"/>
  <c r="AW659"/>
  <c r="BA660"/>
  <c r="BA1510"/>
  <c r="AW49"/>
  <c r="BA50"/>
  <c r="AW596"/>
  <c r="BA597"/>
  <c r="AW322"/>
  <c r="BA323"/>
  <c r="AW566"/>
  <c r="BA566" s="1"/>
  <c r="BA567"/>
  <c r="AW519"/>
  <c r="BA520"/>
  <c r="AW1300"/>
  <c r="BA1301"/>
  <c r="AW1005"/>
  <c r="BA1005" s="1"/>
  <c r="BA1006"/>
  <c r="AY231"/>
  <c r="BA232"/>
  <c r="AW1010"/>
  <c r="BA1013"/>
  <c r="AW1462"/>
  <c r="BA1463"/>
  <c r="AW481"/>
  <c r="BA482"/>
  <c r="AW12"/>
  <c r="BA13"/>
  <c r="AW485"/>
  <c r="BA486"/>
  <c r="AW15"/>
  <c r="BA15" s="1"/>
  <c r="BA16"/>
  <c r="AW1053"/>
  <c r="BA1054"/>
  <c r="AW1356"/>
  <c r="BA1357"/>
  <c r="AW1166"/>
  <c r="BA1167"/>
  <c r="AW1188"/>
  <c r="BA1189"/>
  <c r="AW1495"/>
  <c r="BA1496"/>
  <c r="AW32"/>
  <c r="BA33"/>
  <c r="AW1503"/>
  <c r="BA1503" s="1"/>
  <c r="BA1504"/>
  <c r="AW73"/>
  <c r="BA74"/>
  <c r="AW1591"/>
  <c r="BA1591" s="1"/>
  <c r="BA1592"/>
  <c r="AW797"/>
  <c r="BA797" s="1"/>
  <c r="BA798"/>
  <c r="BA854"/>
  <c r="AW853"/>
  <c r="AW694"/>
  <c r="BA694" s="1"/>
  <c r="BA695"/>
  <c r="BA775"/>
  <c r="BA776"/>
  <c r="AQ7"/>
  <c r="AQ564"/>
  <c r="AQ563" s="1"/>
  <c r="AQ514" s="1"/>
  <c r="AQ1590"/>
  <c r="AQ1589" s="1"/>
  <c r="AQ1588" s="1"/>
  <c r="AQ1587" s="1"/>
  <c r="AQ1585" s="1"/>
  <c r="AQ135"/>
  <c r="AQ134"/>
  <c r="AQ133" s="1"/>
  <c r="AQ131" s="1"/>
  <c r="AW1590"/>
  <c r="S288"/>
  <c r="M287"/>
  <c r="M284" s="1"/>
  <c r="M283" s="1"/>
  <c r="M282" s="1"/>
  <c r="M281" s="1"/>
  <c r="M279" s="1"/>
  <c r="G25"/>
  <c r="AW72" l="1"/>
  <c r="BA73"/>
  <c r="AW31"/>
  <c r="BA32"/>
  <c r="BA1188"/>
  <c r="AW1187"/>
  <c r="BA1356"/>
  <c r="BA12"/>
  <c r="AW11"/>
  <c r="AW1461"/>
  <c r="BA1462"/>
  <c r="AY230"/>
  <c r="BA231"/>
  <c r="AW1299"/>
  <c r="BA1299" s="1"/>
  <c r="BA1300"/>
  <c r="AW595"/>
  <c r="BA596"/>
  <c r="AW1077"/>
  <c r="BA1078"/>
  <c r="AW1245"/>
  <c r="BA1245" s="1"/>
  <c r="BA1260"/>
  <c r="AW1337"/>
  <c r="BA1337" s="1"/>
  <c r="BA1338"/>
  <c r="AW65"/>
  <c r="BA66"/>
  <c r="AW522"/>
  <c r="BA522" s="1"/>
  <c r="BA523"/>
  <c r="AW360"/>
  <c r="BA361"/>
  <c r="AW1143"/>
  <c r="BA1143" s="1"/>
  <c r="BA1149"/>
  <c r="AW1484"/>
  <c r="BA1485"/>
  <c r="AW341"/>
  <c r="BA342"/>
  <c r="AW1502"/>
  <c r="AW1494"/>
  <c r="BA1494" s="1"/>
  <c r="BA1495"/>
  <c r="AW1052"/>
  <c r="BA1053"/>
  <c r="AW480"/>
  <c r="BA481"/>
  <c r="AW1009"/>
  <c r="BA1010"/>
  <c r="AW518"/>
  <c r="BA519"/>
  <c r="AW321"/>
  <c r="BA322"/>
  <c r="AW48"/>
  <c r="BA49"/>
  <c r="BA659"/>
  <c r="AW657"/>
  <c r="BA657" s="1"/>
  <c r="AW1110"/>
  <c r="BA1110" s="1"/>
  <c r="BA1111"/>
  <c r="AW1287"/>
  <c r="BA1287" s="1"/>
  <c r="BA1288"/>
  <c r="AW1580"/>
  <c r="BA1581"/>
  <c r="AW651"/>
  <c r="BA652"/>
  <c r="BA569"/>
  <c r="AW565"/>
  <c r="AW136"/>
  <c r="BA137"/>
  <c r="AW1589"/>
  <c r="BA1590"/>
  <c r="AW1165"/>
  <c r="BA1165" s="1"/>
  <c r="BA1166"/>
  <c r="AW484"/>
  <c r="BA484" s="1"/>
  <c r="BA485"/>
  <c r="AW844"/>
  <c r="BA844" s="1"/>
  <c r="BA853"/>
  <c r="AW393"/>
  <c r="BA422"/>
  <c r="S287"/>
  <c r="S284" s="1"/>
  <c r="S283" s="1"/>
  <c r="S282" s="1"/>
  <c r="S281" s="1"/>
  <c r="S279" s="1"/>
  <c r="Y288"/>
  <c r="G942"/>
  <c r="G941" s="1"/>
  <c r="G940" s="1"/>
  <c r="G945"/>
  <c r="G944" s="1"/>
  <c r="AW1493" l="1"/>
  <c r="BA1502"/>
  <c r="AW1483"/>
  <c r="BA1483" s="1"/>
  <c r="BA1484"/>
  <c r="AW359"/>
  <c r="BA359" s="1"/>
  <c r="BA360"/>
  <c r="AW64"/>
  <c r="BA65"/>
  <c r="AW584"/>
  <c r="BA584" s="1"/>
  <c r="BA595"/>
  <c r="BA230"/>
  <c r="AY175"/>
  <c r="AW71"/>
  <c r="BA72"/>
  <c r="AW387"/>
  <c r="BA393"/>
  <c r="AW1588"/>
  <c r="BA1589"/>
  <c r="AW1579"/>
  <c r="BA1580"/>
  <c r="AW41"/>
  <c r="BA41" s="1"/>
  <c r="BA48"/>
  <c r="BA518"/>
  <c r="AW517"/>
  <c r="BA480"/>
  <c r="AW479"/>
  <c r="AW10"/>
  <c r="BA11"/>
  <c r="AW1091"/>
  <c r="BA1091" s="1"/>
  <c r="BA1187"/>
  <c r="BA565"/>
  <c r="AW340"/>
  <c r="BA341"/>
  <c r="AW1076"/>
  <c r="BA1077"/>
  <c r="AW1460"/>
  <c r="BA1461"/>
  <c r="AW30"/>
  <c r="BA31"/>
  <c r="AW1297"/>
  <c r="BA1297" s="1"/>
  <c r="BA136"/>
  <c r="AW135"/>
  <c r="BA135" s="1"/>
  <c r="AW134"/>
  <c r="AW650"/>
  <c r="BA650" s="1"/>
  <c r="BA651"/>
  <c r="AW320"/>
  <c r="BA321"/>
  <c r="AW1004"/>
  <c r="BA1009"/>
  <c r="AW1051"/>
  <c r="BA1051" s="1"/>
  <c r="BA1052"/>
  <c r="Y287"/>
  <c r="Y284" s="1"/>
  <c r="Y283" s="1"/>
  <c r="Y282" s="1"/>
  <c r="Y281" s="1"/>
  <c r="Y279" s="1"/>
  <c r="AE288"/>
  <c r="G939"/>
  <c r="G938" s="1"/>
  <c r="AW564" l="1"/>
  <c r="AW563" s="1"/>
  <c r="AW1459"/>
  <c r="BA1459" s="1"/>
  <c r="BA1460"/>
  <c r="BA340"/>
  <c r="AW339"/>
  <c r="AW1587"/>
  <c r="BA1588"/>
  <c r="AW70"/>
  <c r="BA70" s="1"/>
  <c r="BA71"/>
  <c r="AW1482"/>
  <c r="BA1493"/>
  <c r="AW478"/>
  <c r="BA479"/>
  <c r="AW311"/>
  <c r="BA320"/>
  <c r="AW29"/>
  <c r="BA29" s="1"/>
  <c r="BA30"/>
  <c r="AW1075"/>
  <c r="BA1075" s="1"/>
  <c r="BA1076"/>
  <c r="AW9"/>
  <c r="BA10"/>
  <c r="AW1578"/>
  <c r="BA1578" s="1"/>
  <c r="BA1579"/>
  <c r="AW349"/>
  <c r="BA349" s="1"/>
  <c r="BA387"/>
  <c r="AW63"/>
  <c r="BA64"/>
  <c r="AW1003"/>
  <c r="BA1004"/>
  <c r="AW133"/>
  <c r="BA134"/>
  <c r="AW516"/>
  <c r="BA516" s="1"/>
  <c r="BA517"/>
  <c r="AY1645"/>
  <c r="BA175"/>
  <c r="AE287"/>
  <c r="AE284" s="1"/>
  <c r="AE283" s="1"/>
  <c r="AE282" s="1"/>
  <c r="AE281" s="1"/>
  <c r="AE279" s="1"/>
  <c r="AK288"/>
  <c r="H723"/>
  <c r="H722" s="1"/>
  <c r="G723"/>
  <c r="G722" s="1"/>
  <c r="BA564" l="1"/>
  <c r="AW131"/>
  <c r="BA131" s="1"/>
  <c r="BA133"/>
  <c r="BA63"/>
  <c r="AW61"/>
  <c r="BA61" s="1"/>
  <c r="AW300"/>
  <c r="BA300" s="1"/>
  <c r="BA311"/>
  <c r="AW1457"/>
  <c r="BA1457" s="1"/>
  <c r="BA1482"/>
  <c r="AW1585"/>
  <c r="BA1585" s="1"/>
  <c r="BA1587"/>
  <c r="AW514"/>
  <c r="BA514" s="1"/>
  <c r="BA563"/>
  <c r="BA1003"/>
  <c r="AW1001"/>
  <c r="BA1001" s="1"/>
  <c r="BA9"/>
  <c r="AW7"/>
  <c r="BA7" s="1"/>
  <c r="AW457"/>
  <c r="BA457" s="1"/>
  <c r="BA478"/>
  <c r="AW338"/>
  <c r="BA338" s="1"/>
  <c r="BA339"/>
  <c r="AK287"/>
  <c r="AK284" s="1"/>
  <c r="AK283" s="1"/>
  <c r="AK282" s="1"/>
  <c r="AK281" s="1"/>
  <c r="AK279" s="1"/>
  <c r="AK1645" s="1"/>
  <c r="AQ288"/>
  <c r="H533"/>
  <c r="H734"/>
  <c r="H733" s="1"/>
  <c r="G734"/>
  <c r="G733" s="1"/>
  <c r="G1258"/>
  <c r="G1257" s="1"/>
  <c r="G1256" s="1"/>
  <c r="B1479"/>
  <c r="B1478"/>
  <c r="B1480" s="1"/>
  <c r="B123"/>
  <c r="B122"/>
  <c r="B124" s="1"/>
  <c r="G1551"/>
  <c r="H1549"/>
  <c r="G1560"/>
  <c r="G1559" s="1"/>
  <c r="G1558" s="1"/>
  <c r="H123"/>
  <c r="H122" s="1"/>
  <c r="H121" s="1"/>
  <c r="H116" s="1"/>
  <c r="H115" s="1"/>
  <c r="H114" s="1"/>
  <c r="H1479"/>
  <c r="H1478" s="1"/>
  <c r="G1549"/>
  <c r="G123"/>
  <c r="G122" s="1"/>
  <c r="G121" s="1"/>
  <c r="G1479"/>
  <c r="G1478" s="1"/>
  <c r="H1551"/>
  <c r="H1029"/>
  <c r="H1028" s="1"/>
  <c r="G1029"/>
  <c r="G1028" s="1"/>
  <c r="B609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G906"/>
  <c r="G905" s="1"/>
  <c r="G904" s="1"/>
  <c r="G491"/>
  <c r="G490" s="1"/>
  <c r="B418"/>
  <c r="B420" s="1"/>
  <c r="B417"/>
  <c r="B419" s="1"/>
  <c r="B421" s="1"/>
  <c r="G731"/>
  <c r="G730" s="1"/>
  <c r="G506"/>
  <c r="G1048"/>
  <c r="G1047" s="1"/>
  <c r="G1046" s="1"/>
  <c r="G1045" s="1"/>
  <c r="B634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448"/>
  <c r="B450" s="1"/>
  <c r="B452" s="1"/>
  <c r="B454" s="1"/>
  <c r="B471"/>
  <c r="B472" s="1"/>
  <c r="B473" s="1"/>
  <c r="B474" s="1"/>
  <c r="B475" s="1"/>
  <c r="B476" s="1"/>
  <c r="B740"/>
  <c r="B741" s="1"/>
  <c r="B742" s="1"/>
  <c r="B739"/>
  <c r="B388"/>
  <c r="B375"/>
  <c r="B374"/>
  <c r="B389" s="1"/>
  <c r="B359"/>
  <c r="B360" s="1"/>
  <c r="B480"/>
  <c r="B462" s="1"/>
  <c r="B461"/>
  <c r="B460"/>
  <c r="B459"/>
  <c r="B1085"/>
  <c r="B1084"/>
  <c r="B1086" s="1"/>
  <c r="B1087" s="1"/>
  <c r="B1088" s="1"/>
  <c r="B1089" s="1"/>
  <c r="B707"/>
  <c r="B696"/>
  <c r="B697" s="1"/>
  <c r="B698" s="1"/>
  <c r="B699" s="1"/>
  <c r="B674"/>
  <c r="B673"/>
  <c r="B660"/>
  <c r="B661" s="1"/>
  <c r="B662" s="1"/>
  <c r="B663" s="1"/>
  <c r="B664" s="1"/>
  <c r="B665" s="1"/>
  <c r="B1633"/>
  <c r="B876"/>
  <c r="B877" s="1"/>
  <c r="B878" s="1"/>
  <c r="B879" s="1"/>
  <c r="B320"/>
  <c r="B321" s="1"/>
  <c r="B322" s="1"/>
  <c r="B323" s="1"/>
  <c r="B325" s="1"/>
  <c r="B328" s="1"/>
  <c r="B311"/>
  <c r="B297"/>
  <c r="B298" s="1"/>
  <c r="B295"/>
  <c r="B296" s="1"/>
  <c r="B281"/>
  <c r="B63"/>
  <c r="B64" s="1"/>
  <c r="B65" s="1"/>
  <c r="B66" s="1"/>
  <c r="B67" s="1"/>
  <c r="B68" s="1"/>
  <c r="B41"/>
  <c r="B42" s="1"/>
  <c r="B43" s="1"/>
  <c r="B44" s="1"/>
  <c r="B45" s="1"/>
  <c r="B46" s="1"/>
  <c r="B47" s="1"/>
  <c r="B29"/>
  <c r="B30" s="1"/>
  <c r="B31" s="1"/>
  <c r="B32" s="1"/>
  <c r="B33" s="1"/>
  <c r="B35" s="1"/>
  <c r="B37" s="1"/>
  <c r="B9"/>
  <c r="B10" s="1"/>
  <c r="B11" s="1"/>
  <c r="B12" s="1"/>
  <c r="B13" s="1"/>
  <c r="B14" s="1"/>
  <c r="B21" s="1"/>
  <c r="B564"/>
  <c r="B565" s="1"/>
  <c r="B567" s="1"/>
  <c r="B568" s="1"/>
  <c r="B545"/>
  <c r="B546" s="1"/>
  <c r="B547" s="1"/>
  <c r="B548" s="1"/>
  <c r="B516"/>
  <c r="B517" s="1"/>
  <c r="B518" s="1"/>
  <c r="B519" s="1"/>
  <c r="B520" s="1"/>
  <c r="B425"/>
  <c r="B427" s="1"/>
  <c r="B429" s="1"/>
  <c r="B431" s="1"/>
  <c r="B440"/>
  <c r="B442" s="1"/>
  <c r="B446" s="1"/>
  <c r="B424"/>
  <c r="B426" s="1"/>
  <c r="B428" s="1"/>
  <c r="B430" s="1"/>
  <c r="B432" s="1"/>
  <c r="B435" s="1"/>
  <c r="B439"/>
  <c r="B441" s="1"/>
  <c r="B443" s="1"/>
  <c r="B447" s="1"/>
  <c r="B449" s="1"/>
  <c r="B451" s="1"/>
  <c r="B453" s="1"/>
  <c r="B455" s="1"/>
  <c r="B633"/>
  <c r="H241"/>
  <c r="H240" s="1"/>
  <c r="G244"/>
  <c r="G243" s="1"/>
  <c r="H251"/>
  <c r="H250" s="1"/>
  <c r="H249" s="1"/>
  <c r="G273"/>
  <c r="G272" s="1"/>
  <c r="G247"/>
  <c r="G246" s="1"/>
  <c r="G241"/>
  <c r="G240" s="1"/>
  <c r="G1568"/>
  <c r="G1567" s="1"/>
  <c r="G1562" s="1"/>
  <c r="G1334"/>
  <c r="G1333" s="1"/>
  <c r="G1332" s="1"/>
  <c r="G1329" s="1"/>
  <c r="G1328" s="1"/>
  <c r="G1327" s="1"/>
  <c r="G1444"/>
  <c r="G1443" s="1"/>
  <c r="G1229"/>
  <c r="G809"/>
  <c r="G1291"/>
  <c r="G1290" s="1"/>
  <c r="G1289" s="1"/>
  <c r="G1288" s="1"/>
  <c r="G1287" s="1"/>
  <c r="G759"/>
  <c r="G758" s="1"/>
  <c r="H1034"/>
  <c r="H1033" s="1"/>
  <c r="H1032" s="1"/>
  <c r="H1031" s="1"/>
  <c r="G468"/>
  <c r="G467" s="1"/>
  <c r="G466" s="1"/>
  <c r="G465" s="1"/>
  <c r="G1184"/>
  <c r="G1183" s="1"/>
  <c r="G1182" s="1"/>
  <c r="G1181" s="1"/>
  <c r="G104"/>
  <c r="G103" s="1"/>
  <c r="G932"/>
  <c r="G931" s="1"/>
  <c r="G930" s="1"/>
  <c r="G929" s="1"/>
  <c r="G928" s="1"/>
  <c r="H1527"/>
  <c r="G78"/>
  <c r="G139"/>
  <c r="G1219"/>
  <c r="G1218" s="1"/>
  <c r="G762"/>
  <c r="G761" s="1"/>
  <c r="G1463"/>
  <c r="G1462" s="1"/>
  <c r="G1461" s="1"/>
  <c r="H1473"/>
  <c r="H1472" s="1"/>
  <c r="G1527"/>
  <c r="G304"/>
  <c r="G303" s="1"/>
  <c r="G302" s="1"/>
  <c r="G301" s="1"/>
  <c r="H93"/>
  <c r="H92" s="1"/>
  <c r="G364"/>
  <c r="G363" s="1"/>
  <c r="G362" s="1"/>
  <c r="H1309"/>
  <c r="H1306" s="1"/>
  <c r="H1305" s="1"/>
  <c r="G1506"/>
  <c r="G297"/>
  <c r="G296" s="1"/>
  <c r="G295" s="1"/>
  <c r="G294" s="1"/>
  <c r="G293" s="1"/>
  <c r="G431"/>
  <c r="G1426"/>
  <c r="G1425" s="1"/>
  <c r="G1616"/>
  <c r="G1615" s="1"/>
  <c r="G46"/>
  <c r="G45" s="1"/>
  <c r="G44" s="1"/>
  <c r="G43" s="1"/>
  <c r="G42" s="1"/>
  <c r="G654"/>
  <c r="G653" s="1"/>
  <c r="G652" s="1"/>
  <c r="G651" s="1"/>
  <c r="G650" s="1"/>
  <c r="G13"/>
  <c r="G12" s="1"/>
  <c r="G1174"/>
  <c r="G1173" s="1"/>
  <c r="G1172" s="1"/>
  <c r="G1171" s="1"/>
  <c r="H78"/>
  <c r="G1316"/>
  <c r="G1315" s="1"/>
  <c r="G237"/>
  <c r="G236" s="1"/>
  <c r="H84"/>
  <c r="H83" s="1"/>
  <c r="G374"/>
  <c r="G373" s="1"/>
  <c r="G752"/>
  <c r="G751" s="1"/>
  <c r="G1423"/>
  <c r="G1422" s="1"/>
  <c r="G1169"/>
  <c r="G1168" s="1"/>
  <c r="G1167" s="1"/>
  <c r="G1166" s="1"/>
  <c r="G408"/>
  <c r="G407" s="1"/>
  <c r="G1097"/>
  <c r="G1096" s="1"/>
  <c r="G1095" s="1"/>
  <c r="G1094" s="1"/>
  <c r="G1093" s="1"/>
  <c r="G450"/>
  <c r="G449" s="1"/>
  <c r="G448" s="1"/>
  <c r="G447" s="1"/>
  <c r="G309"/>
  <c r="G308" s="1"/>
  <c r="G307" s="1"/>
  <c r="G306" s="1"/>
  <c r="G1284"/>
  <c r="G1283" s="1"/>
  <c r="G1282" s="1"/>
  <c r="G1281" s="1"/>
  <c r="G1280" s="1"/>
  <c r="H759"/>
  <c r="H758" s="1"/>
  <c r="G673"/>
  <c r="G672" s="1"/>
  <c r="G671" s="1"/>
  <c r="G811"/>
  <c r="G1152"/>
  <c r="G1151" s="1"/>
  <c r="G1150" s="1"/>
  <c r="G1149" s="1"/>
  <c r="G1381"/>
  <c r="G1380" s="1"/>
  <c r="H605"/>
  <c r="H604" s="1"/>
  <c r="H603" s="1"/>
  <c r="H1020"/>
  <c r="H1019" s="1"/>
  <c r="H1219"/>
  <c r="H1218" s="1"/>
  <c r="G1341"/>
  <c r="G1340" s="1"/>
  <c r="G1339" s="1"/>
  <c r="G1369"/>
  <c r="G1368" s="1"/>
  <c r="G51"/>
  <c r="G155"/>
  <c r="H1522"/>
  <c r="G1486"/>
  <c r="G1485" s="1"/>
  <c r="G1484" s="1"/>
  <c r="G1483" s="1"/>
  <c r="G1088"/>
  <c r="G181"/>
  <c r="G1390"/>
  <c r="G1389" s="1"/>
  <c r="G1417"/>
  <c r="G1416" s="1"/>
  <c r="H270"/>
  <c r="H269" s="1"/>
  <c r="H227"/>
  <c r="H226" s="1"/>
  <c r="H225" s="1"/>
  <c r="H224" s="1"/>
  <c r="H223" s="1"/>
  <c r="H731"/>
  <c r="H730" s="1"/>
  <c r="G620"/>
  <c r="G619" s="1"/>
  <c r="G611"/>
  <c r="G610" s="1"/>
  <c r="G227"/>
  <c r="G226" s="1"/>
  <c r="G225" s="1"/>
  <c r="G224" s="1"/>
  <c r="G223" s="1"/>
  <c r="G504"/>
  <c r="G710"/>
  <c r="G709" s="1"/>
  <c r="H1524"/>
  <c r="G183"/>
  <c r="G541"/>
  <c r="G540" s="1"/>
  <c r="G539" s="1"/>
  <c r="G538" s="1"/>
  <c r="AQ287" l="1"/>
  <c r="AQ284" s="1"/>
  <c r="AQ283" s="1"/>
  <c r="AQ282" s="1"/>
  <c r="AQ281" s="1"/>
  <c r="AQ279" s="1"/>
  <c r="AQ1645" s="1"/>
  <c r="AW288"/>
  <c r="H725"/>
  <c r="B626"/>
  <c r="B627" s="1"/>
  <c r="B628" s="1"/>
  <c r="B629" s="1"/>
  <c r="B630" s="1"/>
  <c r="B631" s="1"/>
  <c r="B623"/>
  <c r="B624" s="1"/>
  <c r="B625" s="1"/>
  <c r="B313"/>
  <c r="B315" s="1"/>
  <c r="B317" s="1"/>
  <c r="B319" s="1"/>
  <c r="B330"/>
  <c r="B332" s="1"/>
  <c r="B334" s="1"/>
  <c r="B336" s="1"/>
  <c r="B34"/>
  <c r="B36" s="1"/>
  <c r="B38" s="1"/>
  <c r="B481"/>
  <c r="B463" s="1"/>
  <c r="B324"/>
  <c r="B326" s="1"/>
  <c r="B312" s="1"/>
  <c r="B314" s="1"/>
  <c r="B316" s="1"/>
  <c r="B318" s="1"/>
  <c r="B70"/>
  <c r="B71" s="1"/>
  <c r="B72" s="1"/>
  <c r="B73" s="1"/>
  <c r="B74" s="1"/>
  <c r="B666"/>
  <c r="B667" s="1"/>
  <c r="B668" s="1"/>
  <c r="B669" s="1"/>
  <c r="B566"/>
  <c r="B376"/>
  <c r="B377" s="1"/>
  <c r="B391" s="1"/>
  <c r="B15"/>
  <c r="B16" s="1"/>
  <c r="B17" s="1"/>
  <c r="B569"/>
  <c r="B570" s="1"/>
  <c r="B571" s="1"/>
  <c r="G1272"/>
  <c r="G1271" s="1"/>
  <c r="G1270" s="1"/>
  <c r="G1269" s="1"/>
  <c r="G1309"/>
  <c r="G1034"/>
  <c r="G1033" s="1"/>
  <c r="G1032" s="1"/>
  <c r="G1031" s="1"/>
  <c r="B521"/>
  <c r="B522"/>
  <c r="B523" s="1"/>
  <c r="B538" s="1"/>
  <c r="G1020"/>
  <c r="G1019" s="1"/>
  <c r="G1575"/>
  <c r="G1574" s="1"/>
  <c r="G1573" s="1"/>
  <c r="G1572" s="1"/>
  <c r="G1571" s="1"/>
  <c r="B550"/>
  <c r="B549"/>
  <c r="H1486"/>
  <c r="H1485" s="1"/>
  <c r="H1484" s="1"/>
  <c r="H1483" s="1"/>
  <c r="H1535"/>
  <c r="G818"/>
  <c r="G817" s="1"/>
  <c r="G605"/>
  <c r="G604" s="1"/>
  <c r="G603" s="1"/>
  <c r="G442"/>
  <c r="G441" s="1"/>
  <c r="G440" s="1"/>
  <c r="G439" s="1"/>
  <c r="G438" s="1"/>
  <c r="G437" s="1"/>
  <c r="G783"/>
  <c r="G782" s="1"/>
  <c r="G781" s="1"/>
  <c r="G1454"/>
  <c r="G1453" s="1"/>
  <c r="G1452" s="1"/>
  <c r="G1451" s="1"/>
  <c r="G1450" s="1"/>
  <c r="G314"/>
  <c r="G313" s="1"/>
  <c r="G312" s="1"/>
  <c r="G1522"/>
  <c r="G1408"/>
  <c r="G1407" s="1"/>
  <c r="H101"/>
  <c r="H100" s="1"/>
  <c r="G864"/>
  <c r="G863" s="1"/>
  <c r="H504"/>
  <c r="G608"/>
  <c r="G607" s="1"/>
  <c r="B433"/>
  <c r="B434"/>
  <c r="G1548"/>
  <c r="H497"/>
  <c r="H1568"/>
  <c r="H1567" s="1"/>
  <c r="H1562" s="1"/>
  <c r="G1322"/>
  <c r="G1321" s="1"/>
  <c r="H1470"/>
  <c r="H1469" s="1"/>
  <c r="B48"/>
  <c r="B49" s="1"/>
  <c r="B50" s="1"/>
  <c r="H813"/>
  <c r="H808" s="1"/>
  <c r="H807" s="1"/>
  <c r="G706"/>
  <c r="G705" s="1"/>
  <c r="G704" s="1"/>
  <c r="G377"/>
  <c r="G376" s="1"/>
  <c r="G1114"/>
  <c r="G1113" s="1"/>
  <c r="G1112" s="1"/>
  <c r="H762"/>
  <c r="H761" s="1"/>
  <c r="G1441"/>
  <c r="G1440" s="1"/>
  <c r="H611"/>
  <c r="H610" s="1"/>
  <c r="G1196"/>
  <c r="G1195" s="1"/>
  <c r="G1194" s="1"/>
  <c r="G1193" s="1"/>
  <c r="G1059"/>
  <c r="G1058" s="1"/>
  <c r="H878"/>
  <c r="H877" s="1"/>
  <c r="H876" s="1"/>
  <c r="H875" s="1"/>
  <c r="H874" s="1"/>
  <c r="G425"/>
  <c r="G424" s="1"/>
  <c r="G423" s="1"/>
  <c r="G1537"/>
  <c r="H1258"/>
  <c r="H1257" s="1"/>
  <c r="H1256" s="1"/>
  <c r="H1251" s="1"/>
  <c r="H1245" s="1"/>
  <c r="G157"/>
  <c r="G154" s="1"/>
  <c r="G153" s="1"/>
  <c r="G1467"/>
  <c r="G1466" s="1"/>
  <c r="G84"/>
  <c r="G83" s="1"/>
  <c r="G995"/>
  <c r="G994" s="1"/>
  <c r="G220"/>
  <c r="G219" s="1"/>
  <c r="G218" s="1"/>
  <c r="G217" s="1"/>
  <c r="G216" s="1"/>
  <c r="G772"/>
  <c r="G771" s="1"/>
  <c r="G770" s="1"/>
  <c r="G769" s="1"/>
  <c r="H1560"/>
  <c r="H1559" s="1"/>
  <c r="H1558" s="1"/>
  <c r="H1553" s="1"/>
  <c r="G998"/>
  <c r="G997" s="1"/>
  <c r="G1206"/>
  <c r="G1476"/>
  <c r="G1475" s="1"/>
  <c r="G101"/>
  <c r="G100" s="1"/>
  <c r="G21"/>
  <c r="H104"/>
  <c r="H103" s="1"/>
  <c r="H1521"/>
  <c r="B361"/>
  <c r="B366"/>
  <c r="G180"/>
  <c r="H608"/>
  <c r="H607" s="1"/>
  <c r="H564" s="1"/>
  <c r="G1345"/>
  <c r="G1344" s="1"/>
  <c r="G1343" s="1"/>
  <c r="G1338" s="1"/>
  <c r="G1337" s="1"/>
  <c r="H162"/>
  <c r="H161" s="1"/>
  <c r="H160" s="1"/>
  <c r="H152" s="1"/>
  <c r="H151" s="1"/>
  <c r="H1137"/>
  <c r="H1136" s="1"/>
  <c r="H1135" s="1"/>
  <c r="H1548"/>
  <c r="H772"/>
  <c r="H771" s="1"/>
  <c r="H770" s="1"/>
  <c r="H769" s="1"/>
  <c r="G446"/>
  <c r="G1087"/>
  <c r="G1085"/>
  <c r="G1084" s="1"/>
  <c r="G1082" s="1"/>
  <c r="G1086"/>
  <c r="AW287" l="1"/>
  <c r="BA288"/>
  <c r="B670"/>
  <c r="B387"/>
  <c r="B392" s="1"/>
  <c r="B533"/>
  <c r="B482"/>
  <c r="B464" s="1"/>
  <c r="B465" s="1"/>
  <c r="B466" s="1"/>
  <c r="B467" s="1"/>
  <c r="B468" s="1"/>
  <c r="B469" s="1"/>
  <c r="B378"/>
  <c r="B379" s="1"/>
  <c r="B380" s="1"/>
  <c r="B381" s="1"/>
  <c r="B382" s="1"/>
  <c r="B383" s="1"/>
  <c r="B384" s="1"/>
  <c r="B385" s="1"/>
  <c r="B390"/>
  <c r="B75"/>
  <c r="B76"/>
  <c r="B78" s="1"/>
  <c r="B82"/>
  <c r="B84" s="1"/>
  <c r="B86" s="1"/>
  <c r="B88" s="1"/>
  <c r="B90" s="1"/>
  <c r="B92" s="1"/>
  <c r="B94" s="1"/>
  <c r="B96" s="1"/>
  <c r="B18"/>
  <c r="B19" s="1"/>
  <c r="B20" s="1"/>
  <c r="B524"/>
  <c r="B534" s="1"/>
  <c r="B535" s="1"/>
  <c r="B536" s="1"/>
  <c r="B537" s="1"/>
  <c r="G993"/>
  <c r="G992" s="1"/>
  <c r="G991" s="1"/>
  <c r="B572"/>
  <c r="B573"/>
  <c r="B574" s="1"/>
  <c r="B575" s="1"/>
  <c r="B576" s="1"/>
  <c r="B577" s="1"/>
  <c r="B578" s="1"/>
  <c r="G1642"/>
  <c r="G1641" s="1"/>
  <c r="G1640" s="1"/>
  <c r="G1639" s="1"/>
  <c r="B551"/>
  <c r="B552" s="1"/>
  <c r="B553" s="1"/>
  <c r="B53"/>
  <c r="B56" s="1"/>
  <c r="B51"/>
  <c r="G1362"/>
  <c r="H756"/>
  <c r="H755" s="1"/>
  <c r="H754" s="1"/>
  <c r="G1637"/>
  <c r="G1636" s="1"/>
  <c r="G1635" s="1"/>
  <c r="G1634" s="1"/>
  <c r="G19"/>
  <c r="H1463"/>
  <c r="H1462" s="1"/>
  <c r="H1461" s="1"/>
  <c r="G162"/>
  <c r="G161" s="1"/>
  <c r="G160" s="1"/>
  <c r="G152" s="1"/>
  <c r="G151" s="1"/>
  <c r="B367"/>
  <c r="B368" s="1"/>
  <c r="B369" s="1"/>
  <c r="B370" s="1"/>
  <c r="B371" s="1"/>
  <c r="B362"/>
  <c r="B363"/>
  <c r="B364" s="1"/>
  <c r="B365" s="1"/>
  <c r="G33"/>
  <c r="G1137"/>
  <c r="G1136" s="1"/>
  <c r="G1135" s="1"/>
  <c r="AW284" l="1"/>
  <c r="BA287"/>
  <c r="B100"/>
  <c r="B102" s="1"/>
  <c r="B104" s="1"/>
  <c r="B106" s="1"/>
  <c r="B108" s="1"/>
  <c r="B110" s="1"/>
  <c r="B112" s="1"/>
  <c r="B98"/>
  <c r="B580"/>
  <c r="B581" s="1"/>
  <c r="B582" s="1"/>
  <c r="B584" s="1"/>
  <c r="B579"/>
  <c r="B83"/>
  <c r="B85" s="1"/>
  <c r="B87" s="1"/>
  <c r="B89" s="1"/>
  <c r="B91" s="1"/>
  <c r="B93" s="1"/>
  <c r="B95" s="1"/>
  <c r="B97" s="1"/>
  <c r="B77"/>
  <c r="B79" s="1"/>
  <c r="B539"/>
  <c r="B540" s="1"/>
  <c r="B541" s="1"/>
  <c r="B542" s="1"/>
  <c r="B557" s="1"/>
  <c r="B525"/>
  <c r="B526" s="1"/>
  <c r="B527" s="1"/>
  <c r="B528" s="1"/>
  <c r="B529" s="1"/>
  <c r="B530" s="1"/>
  <c r="B531" s="1"/>
  <c r="B532" s="1"/>
  <c r="G1633"/>
  <c r="G1631" s="1"/>
  <c r="G1319"/>
  <c r="G1318" s="1"/>
  <c r="G1314" s="1"/>
  <c r="G195"/>
  <c r="G834"/>
  <c r="G833" s="1"/>
  <c r="G93"/>
  <c r="G92" s="1"/>
  <c r="G55"/>
  <c r="G749"/>
  <c r="G748" s="1"/>
  <c r="G747" s="1"/>
  <c r="G1303"/>
  <c r="G1302" s="1"/>
  <c r="G1301" s="1"/>
  <c r="G1372"/>
  <c r="G1371" s="1"/>
  <c r="G1179"/>
  <c r="G1178" s="1"/>
  <c r="G1177" s="1"/>
  <c r="G1176" s="1"/>
  <c r="G1165" s="1"/>
  <c r="H90"/>
  <c r="H89" s="1"/>
  <c r="H87"/>
  <c r="H86" s="1"/>
  <c r="G1435"/>
  <c r="G1434" s="1"/>
  <c r="H1519"/>
  <c r="H1518" s="1"/>
  <c r="G1420"/>
  <c r="G1419" s="1"/>
  <c r="G270"/>
  <c r="G269" s="1"/>
  <c r="G268" s="1"/>
  <c r="G260" s="1"/>
  <c r="H752"/>
  <c r="H751" s="1"/>
  <c r="G499"/>
  <c r="G966"/>
  <c r="G965" s="1"/>
  <c r="H1532"/>
  <c r="H1531" s="1"/>
  <c r="G1556"/>
  <c r="G1555" s="1"/>
  <c r="G1554" s="1"/>
  <c r="G1553" s="1"/>
  <c r="G878"/>
  <c r="G877" s="1"/>
  <c r="G876" s="1"/>
  <c r="G875" s="1"/>
  <c r="G874" s="1"/>
  <c r="G53"/>
  <c r="G1384"/>
  <c r="G1383" s="1"/>
  <c r="G1500"/>
  <c r="G1254"/>
  <c r="G1253" s="1"/>
  <c r="G1252" s="1"/>
  <c r="G1251" s="1"/>
  <c r="G1039"/>
  <c r="G1038" s="1"/>
  <c r="G1037" s="1"/>
  <c r="G1036" s="1"/>
  <c r="G686"/>
  <c r="G685" s="1"/>
  <c r="G684" s="1"/>
  <c r="H491"/>
  <c r="H490" s="1"/>
  <c r="H484" s="1"/>
  <c r="H55"/>
  <c r="H50" s="1"/>
  <c r="H49" s="1"/>
  <c r="H48" s="1"/>
  <c r="H41" s="1"/>
  <c r="H7" s="1"/>
  <c r="H789"/>
  <c r="H788" s="1"/>
  <c r="H776" s="1"/>
  <c r="H775" s="1"/>
  <c r="H818"/>
  <c r="H817" s="1"/>
  <c r="B52"/>
  <c r="B55" s="1"/>
  <c r="B54"/>
  <c r="B57" s="1"/>
  <c r="B58" s="1"/>
  <c r="G1378"/>
  <c r="G1377" s="1"/>
  <c r="G318"/>
  <c r="G317" s="1"/>
  <c r="G316" s="1"/>
  <c r="H988"/>
  <c r="H987" s="1"/>
  <c r="H986" s="1"/>
  <c r="H985" s="1"/>
  <c r="H984" s="1"/>
  <c r="H957" s="1"/>
  <c r="G1157"/>
  <c r="G1156" s="1"/>
  <c r="G1155" s="1"/>
  <c r="G1154" s="1"/>
  <c r="G1405"/>
  <c r="G1404" s="1"/>
  <c r="G90"/>
  <c r="G89" s="1"/>
  <c r="G789"/>
  <c r="G788" s="1"/>
  <c r="G497"/>
  <c r="G74"/>
  <c r="G909"/>
  <c r="G908" s="1"/>
  <c r="H1345"/>
  <c r="H1344" s="1"/>
  <c r="H1343" s="1"/>
  <c r="H1338" s="1"/>
  <c r="H1337" s="1"/>
  <c r="G1007"/>
  <c r="G1006" s="1"/>
  <c r="G1005" s="1"/>
  <c r="G841"/>
  <c r="G840" s="1"/>
  <c r="G839" s="1"/>
  <c r="G1011"/>
  <c r="H1026"/>
  <c r="H1025" s="1"/>
  <c r="H1004" s="1"/>
  <c r="G1026"/>
  <c r="G1025" s="1"/>
  <c r="H204"/>
  <c r="H203" s="1"/>
  <c r="H202" s="1"/>
  <c r="AW283" l="1"/>
  <c r="BA284"/>
  <c r="B101"/>
  <c r="B103" s="1"/>
  <c r="B105" s="1"/>
  <c r="B107" s="1"/>
  <c r="B109" s="1"/>
  <c r="B111" s="1"/>
  <c r="B99"/>
  <c r="B583"/>
  <c r="B585" s="1"/>
  <c r="G50"/>
  <c r="G496"/>
  <c r="B586"/>
  <c r="B588"/>
  <c r="B589" s="1"/>
  <c r="B590" s="1"/>
  <c r="H720"/>
  <c r="H719" s="1"/>
  <c r="G1504"/>
  <c r="G1263"/>
  <c r="G1262" s="1"/>
  <c r="G1261" s="1"/>
  <c r="H710"/>
  <c r="H709" s="1"/>
  <c r="G1582"/>
  <c r="G1581" s="1"/>
  <c r="G1580" s="1"/>
  <c r="G1579" s="1"/>
  <c r="G1578" s="1"/>
  <c r="G698"/>
  <c r="G697" s="1"/>
  <c r="G696" s="1"/>
  <c r="G536"/>
  <c r="G535" s="1"/>
  <c r="G534" s="1"/>
  <c r="G533" s="1"/>
  <c r="H195"/>
  <c r="H821"/>
  <c r="H820" s="1"/>
  <c r="H798" s="1"/>
  <c r="H797" s="1"/>
  <c r="G741"/>
  <c r="G740" s="1"/>
  <c r="G739" s="1"/>
  <c r="G805"/>
  <c r="G804" s="1"/>
  <c r="G803" s="1"/>
  <c r="G454"/>
  <c r="G453" s="1"/>
  <c r="G452" s="1"/>
  <c r="G445" s="1"/>
  <c r="G1447"/>
  <c r="G1446" s="1"/>
  <c r="G1612"/>
  <c r="G1611" s="1"/>
  <c r="G1610" s="1"/>
  <c r="G287"/>
  <c r="G728"/>
  <c r="G727" s="1"/>
  <c r="G726" s="1"/>
  <c r="G725" s="1"/>
  <c r="G1232"/>
  <c r="G1231" s="1"/>
  <c r="H506"/>
  <c r="G76"/>
  <c r="G204"/>
  <c r="G203" s="1"/>
  <c r="G202" s="1"/>
  <c r="H273"/>
  <c r="H272" s="1"/>
  <c r="H268" s="1"/>
  <c r="H260" s="1"/>
  <c r="G1535"/>
  <c r="G1227"/>
  <c r="G1226" s="1"/>
  <c r="H74"/>
  <c r="H73" s="1"/>
  <c r="H72" s="1"/>
  <c r="G405"/>
  <c r="G488"/>
  <c r="G473"/>
  <c r="G1201"/>
  <c r="G1200" s="1"/>
  <c r="G1199" s="1"/>
  <c r="G1198" s="1"/>
  <c r="G821"/>
  <c r="G820" s="1"/>
  <c r="G1411"/>
  <c r="G1410" s="1"/>
  <c r="H1476"/>
  <c r="H1475" s="1"/>
  <c r="G1307"/>
  <c r="G1306" s="1"/>
  <c r="H932"/>
  <c r="H931" s="1"/>
  <c r="H930" s="1"/>
  <c r="H929" s="1"/>
  <c r="H928" s="1"/>
  <c r="G1544"/>
  <c r="G172"/>
  <c r="G171" s="1"/>
  <c r="G170" s="1"/>
  <c r="H499"/>
  <c r="H496" s="1"/>
  <c r="G1375"/>
  <c r="G1374" s="1"/>
  <c r="G463"/>
  <c r="G462" s="1"/>
  <c r="G461" s="1"/>
  <c r="G460" s="1"/>
  <c r="G1130"/>
  <c r="G1129" s="1"/>
  <c r="G1542"/>
  <c r="G1619"/>
  <c r="G1618" s="1"/>
  <c r="G234"/>
  <c r="G233" s="1"/>
  <c r="G232" s="1"/>
  <c r="G231" s="1"/>
  <c r="G1242"/>
  <c r="G1241" s="1"/>
  <c r="G1240" s="1"/>
  <c r="G1239" s="1"/>
  <c r="H686"/>
  <c r="H685" s="1"/>
  <c r="H684" s="1"/>
  <c r="H420"/>
  <c r="H419" s="1"/>
  <c r="H418" s="1"/>
  <c r="H417" s="1"/>
  <c r="H393" s="1"/>
  <c r="H387" s="1"/>
  <c r="AW282" l="1"/>
  <c r="BA283"/>
  <c r="G404"/>
  <c r="M405"/>
  <c r="G472"/>
  <c r="G471" s="1"/>
  <c r="G470" s="1"/>
  <c r="G459" s="1"/>
  <c r="B591"/>
  <c r="B592"/>
  <c r="B593" s="1"/>
  <c r="B594" s="1"/>
  <c r="B595" s="1"/>
  <c r="B596" s="1"/>
  <c r="B597" s="1"/>
  <c r="G981"/>
  <c r="G980" s="1"/>
  <c r="G978"/>
  <c r="G977" s="1"/>
  <c r="G1508"/>
  <c r="G1503" s="1"/>
  <c r="G681"/>
  <c r="G680" s="1"/>
  <c r="G1498"/>
  <c r="G486"/>
  <c r="G485" s="1"/>
  <c r="G484" s="1"/>
  <c r="H717"/>
  <c r="H716" s="1"/>
  <c r="G552"/>
  <c r="G551" s="1"/>
  <c r="G550" s="1"/>
  <c r="G593"/>
  <c r="G592" s="1"/>
  <c r="G567"/>
  <c r="G566" s="1"/>
  <c r="G925"/>
  <c r="G924" s="1"/>
  <c r="G923" s="1"/>
  <c r="G922" s="1"/>
  <c r="G921" s="1"/>
  <c r="G691"/>
  <c r="G690" s="1"/>
  <c r="G689" s="1"/>
  <c r="G688" s="1"/>
  <c r="G1055"/>
  <c r="G1054" s="1"/>
  <c r="G1053" s="1"/>
  <c r="G1429"/>
  <c r="G1428" s="1"/>
  <c r="G1147"/>
  <c r="G1146" s="1"/>
  <c r="G1145" s="1"/>
  <c r="G1144" s="1"/>
  <c r="G1013"/>
  <c r="G1010" s="1"/>
  <c r="G1009" s="1"/>
  <c r="G988"/>
  <c r="G987" s="1"/>
  <c r="G986" s="1"/>
  <c r="G985" s="1"/>
  <c r="G984" s="1"/>
  <c r="H96"/>
  <c r="H95" s="1"/>
  <c r="H82" s="1"/>
  <c r="H71" s="1"/>
  <c r="H70" s="1"/>
  <c r="H61" s="1"/>
  <c r="G251"/>
  <c r="G250" s="1"/>
  <c r="G249" s="1"/>
  <c r="G239" s="1"/>
  <c r="G1140"/>
  <c r="G1139" s="1"/>
  <c r="G1134" s="1"/>
  <c r="G1133" s="1"/>
  <c r="G1277"/>
  <c r="G1276" s="1"/>
  <c r="G1275" s="1"/>
  <c r="G1274" s="1"/>
  <c r="G616"/>
  <c r="G615" s="1"/>
  <c r="G614" s="1"/>
  <c r="G528"/>
  <c r="G527" s="1"/>
  <c r="G526" s="1"/>
  <c r="H1140"/>
  <c r="H1139" s="1"/>
  <c r="H1134" s="1"/>
  <c r="H1133" s="1"/>
  <c r="G141"/>
  <c r="G677"/>
  <c r="G676" s="1"/>
  <c r="G912"/>
  <c r="G911" s="1"/>
  <c r="G285"/>
  <c r="G1414"/>
  <c r="G1413" s="1"/>
  <c r="G1267"/>
  <c r="G1266" s="1"/>
  <c r="G1265" s="1"/>
  <c r="G1260" s="1"/>
  <c r="H713"/>
  <c r="H712" s="1"/>
  <c r="G1312"/>
  <c r="G1311" s="1"/>
  <c r="G1305" s="1"/>
  <c r="G1300" s="1"/>
  <c r="G1299" s="1"/>
  <c r="G1532"/>
  <c r="G1531" s="1"/>
  <c r="G717"/>
  <c r="G716" s="1"/>
  <c r="H454"/>
  <c r="H453" s="1"/>
  <c r="H452" s="1"/>
  <c r="H445" s="1"/>
  <c r="H1542"/>
  <c r="G67"/>
  <c r="G66" s="1"/>
  <c r="G65" s="1"/>
  <c r="G64" s="1"/>
  <c r="G63" s="1"/>
  <c r="G1399"/>
  <c r="G1398" s="1"/>
  <c r="G186"/>
  <c r="G185" s="1"/>
  <c r="G179" s="1"/>
  <c r="G178" s="1"/>
  <c r="G177" s="1"/>
  <c r="G861"/>
  <c r="G860" s="1"/>
  <c r="G859" s="1"/>
  <c r="H1529"/>
  <c r="H1526" s="1"/>
  <c r="G87"/>
  <c r="G86" s="1"/>
  <c r="G1079"/>
  <c r="G1078" s="1"/>
  <c r="G1077" s="1"/>
  <c r="G1076" s="1"/>
  <c r="G1075" s="1"/>
  <c r="G1513"/>
  <c r="H1048"/>
  <c r="H1047" s="1"/>
  <c r="H1045" s="1"/>
  <c r="G168"/>
  <c r="G167"/>
  <c r="G166" s="1"/>
  <c r="G1213"/>
  <c r="G37"/>
  <c r="H1072"/>
  <c r="H1071" s="1"/>
  <c r="H1070" s="1"/>
  <c r="H1069" s="1"/>
  <c r="H1051" s="1"/>
  <c r="G502"/>
  <c r="G501" s="1"/>
  <c r="H502"/>
  <c r="H501" s="1"/>
  <c r="H479" s="1"/>
  <c r="H478" s="1"/>
  <c r="H457" s="1"/>
  <c r="G148"/>
  <c r="G146"/>
  <c r="G144"/>
  <c r="G147"/>
  <c r="G145"/>
  <c r="G1216"/>
  <c r="G1215" s="1"/>
  <c r="G420"/>
  <c r="G419" s="1"/>
  <c r="G418" s="1"/>
  <c r="G417" s="1"/>
  <c r="G1224"/>
  <c r="G1223" s="1"/>
  <c r="G1222" s="1"/>
  <c r="G1221" s="1"/>
  <c r="AW281" l="1"/>
  <c r="BA282"/>
  <c r="G675"/>
  <c r="G1245"/>
  <c r="M404"/>
  <c r="M400" s="1"/>
  <c r="M399" s="1"/>
  <c r="M393" s="1"/>
  <c r="M387" s="1"/>
  <c r="M349" s="1"/>
  <c r="M1645" s="1"/>
  <c r="S405"/>
  <c r="B599"/>
  <c r="B600" s="1"/>
  <c r="B601" s="1"/>
  <c r="B602" s="1"/>
  <c r="B603" s="1"/>
  <c r="B604" s="1"/>
  <c r="B605" s="1"/>
  <c r="B606" s="1"/>
  <c r="B598"/>
  <c r="H708"/>
  <c r="H695" s="1"/>
  <c r="H694" s="1"/>
  <c r="G524"/>
  <c r="G523" s="1"/>
  <c r="G522" s="1"/>
  <c r="G668"/>
  <c r="G667" s="1"/>
  <c r="G666" s="1"/>
  <c r="H899"/>
  <c r="H898" s="1"/>
  <c r="H897" s="1"/>
  <c r="H896" s="1"/>
  <c r="H881" s="1"/>
  <c r="H844" s="1"/>
  <c r="G402"/>
  <c r="G401" s="1"/>
  <c r="G400" s="1"/>
  <c r="G399" s="1"/>
  <c r="G1511"/>
  <c r="H749"/>
  <c r="H748" s="1"/>
  <c r="H747" s="1"/>
  <c r="H738" s="1"/>
  <c r="G720"/>
  <c r="G719" s="1"/>
  <c r="G289"/>
  <c r="G284" s="1"/>
  <c r="G283" s="1"/>
  <c r="G282" s="1"/>
  <c r="G281" s="1"/>
  <c r="G745"/>
  <c r="G744" s="1"/>
  <c r="G743" s="1"/>
  <c r="G570"/>
  <c r="G569" s="1"/>
  <c r="G857"/>
  <c r="G856" s="1"/>
  <c r="G855" s="1"/>
  <c r="G854" s="1"/>
  <c r="G548"/>
  <c r="G547" s="1"/>
  <c r="G546" s="1"/>
  <c r="G545" s="1"/>
  <c r="H528"/>
  <c r="H527" s="1"/>
  <c r="H526" s="1"/>
  <c r="G342"/>
  <c r="G341" s="1"/>
  <c r="G340" s="1"/>
  <c r="G339" s="1"/>
  <c r="G338" s="1"/>
  <c r="G629"/>
  <c r="G628" s="1"/>
  <c r="G627" s="1"/>
  <c r="G626" s="1"/>
  <c r="G713"/>
  <c r="G712" s="1"/>
  <c r="G600"/>
  <c r="G599" s="1"/>
  <c r="G815"/>
  <c r="G903"/>
  <c r="G902" s="1"/>
  <c r="G975"/>
  <c r="G974" s="1"/>
  <c r="H520"/>
  <c r="H519" s="1"/>
  <c r="H518" s="1"/>
  <c r="G429"/>
  <c r="G482"/>
  <c r="G481" s="1"/>
  <c r="G480" s="1"/>
  <c r="G479" s="1"/>
  <c r="G586"/>
  <c r="G585" s="1"/>
  <c r="G663"/>
  <c r="G662" s="1"/>
  <c r="G661" s="1"/>
  <c r="G1162"/>
  <c r="G1161" s="1"/>
  <c r="G1160" s="1"/>
  <c r="G1159" s="1"/>
  <c r="G1143" s="1"/>
  <c r="G1208"/>
  <c r="G1205" s="1"/>
  <c r="G1204" s="1"/>
  <c r="G96"/>
  <c r="G95" s="1"/>
  <c r="G82" s="1"/>
  <c r="G1191"/>
  <c r="G1190" s="1"/>
  <c r="G1189" s="1"/>
  <c r="G1188" s="1"/>
  <c r="G1402"/>
  <c r="G1401" s="1"/>
  <c r="G1062"/>
  <c r="G1061" s="1"/>
  <c r="G1057" s="1"/>
  <c r="G1052" s="1"/>
  <c r="H244"/>
  <c r="H243" s="1"/>
  <c r="H247"/>
  <c r="H246" s="1"/>
  <c r="G230"/>
  <c r="G165"/>
  <c r="G1043"/>
  <c r="G1042" s="1"/>
  <c r="G1041" s="1"/>
  <c r="H1216"/>
  <c r="H1215" s="1"/>
  <c r="AW279" l="1"/>
  <c r="BA281"/>
  <c r="S404"/>
  <c r="S400" s="1"/>
  <c r="S399" s="1"/>
  <c r="S393" s="1"/>
  <c r="S387" s="1"/>
  <c r="S349" s="1"/>
  <c r="S1645" s="1"/>
  <c r="Y405"/>
  <c r="H517"/>
  <c r="H516" s="1"/>
  <c r="G544"/>
  <c r="G708"/>
  <c r="G660"/>
  <c r="G659" s="1"/>
  <c r="H239"/>
  <c r="H230" s="1"/>
  <c r="H175" s="1"/>
  <c r="G520"/>
  <c r="G519" s="1"/>
  <c r="G518" s="1"/>
  <c r="G517" s="1"/>
  <c r="G516" s="1"/>
  <c r="G963"/>
  <c r="G962" s="1"/>
  <c r="G899"/>
  <c r="G898" s="1"/>
  <c r="G897" s="1"/>
  <c r="G896" s="1"/>
  <c r="G589"/>
  <c r="G588" s="1"/>
  <c r="G1515"/>
  <c r="G1510" s="1"/>
  <c r="G1502" s="1"/>
  <c r="G1524"/>
  <c r="G1521" s="1"/>
  <c r="G767"/>
  <c r="G766" s="1"/>
  <c r="G765" s="1"/>
  <c r="G764" s="1"/>
  <c r="G702"/>
  <c r="G701" s="1"/>
  <c r="G700" s="1"/>
  <c r="G576"/>
  <c r="H629"/>
  <c r="H628" s="1"/>
  <c r="H627" s="1"/>
  <c r="H626" s="1"/>
  <c r="H563" s="1"/>
  <c r="G322"/>
  <c r="G1387"/>
  <c r="G1386" s="1"/>
  <c r="G433"/>
  <c r="G428" s="1"/>
  <c r="G427" s="1"/>
  <c r="G422" s="1"/>
  <c r="G635"/>
  <c r="G634" s="1"/>
  <c r="H1537"/>
  <c r="H1211"/>
  <c r="H1210" s="1"/>
  <c r="H1203" s="1"/>
  <c r="H1187" s="1"/>
  <c r="H1091" s="1"/>
  <c r="G972"/>
  <c r="G971" s="1"/>
  <c r="H1043"/>
  <c r="H1042" s="1"/>
  <c r="H1041" s="1"/>
  <c r="H1003" s="1"/>
  <c r="H1001" s="1"/>
  <c r="G641"/>
  <c r="G640" s="1"/>
  <c r="G1211"/>
  <c r="G1210" s="1"/>
  <c r="G1203" s="1"/>
  <c r="G1187" s="1"/>
  <c r="G869"/>
  <c r="G868" s="1"/>
  <c r="G867" s="1"/>
  <c r="G866" s="1"/>
  <c r="AW1645" l="1"/>
  <c r="BA1645" s="1"/>
  <c r="BA279"/>
  <c r="Y404"/>
  <c r="Y400" s="1"/>
  <c r="AE400"/>
  <c r="AE399" s="1"/>
  <c r="AE393" s="1"/>
  <c r="AE387" s="1"/>
  <c r="AE349" s="1"/>
  <c r="AE1645" s="1"/>
  <c r="G695"/>
  <c r="G694" s="1"/>
  <c r="H767"/>
  <c r="H766" s="1"/>
  <c r="H765" s="1"/>
  <c r="H764" s="1"/>
  <c r="H737" s="1"/>
  <c r="G326"/>
  <c r="G801"/>
  <c r="G800" s="1"/>
  <c r="G799" s="1"/>
  <c r="G969"/>
  <c r="G968" s="1"/>
  <c r="G961" s="1"/>
  <c r="G960" s="1"/>
  <c r="G959" s="1"/>
  <c r="G957" s="1"/>
  <c r="G894"/>
  <c r="G893" s="1"/>
  <c r="G1360"/>
  <c r="G1359" s="1"/>
  <c r="G1358" s="1"/>
  <c r="G1357" s="1"/>
  <c r="G1356" s="1"/>
  <c r="G756"/>
  <c r="G755" s="1"/>
  <c r="G754" s="1"/>
  <c r="H677"/>
  <c r="H676" s="1"/>
  <c r="H681"/>
  <c r="H680" s="1"/>
  <c r="G478"/>
  <c r="G457" s="1"/>
  <c r="G853"/>
  <c r="H1334"/>
  <c r="H1333" s="1"/>
  <c r="H1332" s="1"/>
  <c r="H1322"/>
  <c r="H1321" s="1"/>
  <c r="H1314" s="1"/>
  <c r="G324"/>
  <c r="G371"/>
  <c r="G370" s="1"/>
  <c r="G813"/>
  <c r="G808" s="1"/>
  <c r="G807" s="1"/>
  <c r="G368"/>
  <c r="G367" s="1"/>
  <c r="H380"/>
  <c r="H379" s="1"/>
  <c r="H366" s="1"/>
  <c r="H172"/>
  <c r="H171" s="1"/>
  <c r="H170" s="1"/>
  <c r="H166" s="1"/>
  <c r="H165" s="1"/>
  <c r="H131" s="1"/>
  <c r="G119"/>
  <c r="G118" s="1"/>
  <c r="G117" s="1"/>
  <c r="G116" s="1"/>
  <c r="G115" s="1"/>
  <c r="G114" s="1"/>
  <c r="G380"/>
  <c r="G379" s="1"/>
  <c r="G58"/>
  <c r="G57" s="1"/>
  <c r="G49" s="1"/>
  <c r="G48" s="1"/>
  <c r="G41" s="1"/>
  <c r="G16"/>
  <c r="G15" s="1"/>
  <c r="G1393"/>
  <c r="G1392" s="1"/>
  <c r="G1017"/>
  <c r="G1016" s="1"/>
  <c r="G1015" s="1"/>
  <c r="G1625"/>
  <c r="G1624" s="1"/>
  <c r="G1473"/>
  <c r="G1472" s="1"/>
  <c r="G1496"/>
  <c r="G1495" s="1"/>
  <c r="G1494" s="1"/>
  <c r="G1595"/>
  <c r="H1539"/>
  <c r="H1534" s="1"/>
  <c r="G1546"/>
  <c r="G1541" s="1"/>
  <c r="G1432"/>
  <c r="G1431" s="1"/>
  <c r="H1546"/>
  <c r="G1591"/>
  <c r="G1127"/>
  <c r="G1126" s="1"/>
  <c r="G1519"/>
  <c r="G1518" s="1"/>
  <c r="G1121"/>
  <c r="G1120" s="1"/>
  <c r="G1438"/>
  <c r="G1437" s="1"/>
  <c r="G1529"/>
  <c r="G1526" s="1"/>
  <c r="G1491"/>
  <c r="G1490" s="1"/>
  <c r="G1489" s="1"/>
  <c r="G1488" s="1"/>
  <c r="G1622"/>
  <c r="G1621" s="1"/>
  <c r="Y399" l="1"/>
  <c r="Y393" s="1"/>
  <c r="Y387" s="1"/>
  <c r="Y349" s="1"/>
  <c r="Y1645" s="1"/>
  <c r="G1614"/>
  <c r="G1609" s="1"/>
  <c r="G1608" s="1"/>
  <c r="G882"/>
  <c r="G881" s="1"/>
  <c r="G844" s="1"/>
  <c r="H1329"/>
  <c r="H1328" s="1"/>
  <c r="H1327" s="1"/>
  <c r="H1300"/>
  <c r="G1111"/>
  <c r="G1110" s="1"/>
  <c r="G1091" s="1"/>
  <c r="G321"/>
  <c r="G320" s="1"/>
  <c r="G311" s="1"/>
  <c r="G300" s="1"/>
  <c r="G279" s="1"/>
  <c r="G1004"/>
  <c r="G1003" s="1"/>
  <c r="H514"/>
  <c r="G738"/>
  <c r="G737" s="1"/>
  <c r="G798"/>
  <c r="G797" s="1"/>
  <c r="G1072"/>
  <c r="G1071" s="1"/>
  <c r="G1070" s="1"/>
  <c r="G1069" s="1"/>
  <c r="G1051" s="1"/>
  <c r="H675"/>
  <c r="H660" s="1"/>
  <c r="H659" s="1"/>
  <c r="H657" s="1"/>
  <c r="G1539"/>
  <c r="G1534" s="1"/>
  <c r="G1517" s="1"/>
  <c r="G1493" s="1"/>
  <c r="G1482" s="1"/>
  <c r="G1396"/>
  <c r="G1395" s="1"/>
  <c r="G1367" s="1"/>
  <c r="G1366" s="1"/>
  <c r="G1365" s="1"/>
  <c r="G1297" s="1"/>
  <c r="G638"/>
  <c r="G637" s="1"/>
  <c r="G633" s="1"/>
  <c r="G632" s="1"/>
  <c r="G595"/>
  <c r="G584" s="1"/>
  <c r="G837"/>
  <c r="G836" s="1"/>
  <c r="G832" s="1"/>
  <c r="G831" s="1"/>
  <c r="G830" s="1"/>
  <c r="H1467"/>
  <c r="H1466" s="1"/>
  <c r="H1465" s="1"/>
  <c r="H1460" s="1"/>
  <c r="H1459" s="1"/>
  <c r="G397"/>
  <c r="G396" s="1"/>
  <c r="G395" s="1"/>
  <c r="G394" s="1"/>
  <c r="G393" s="1"/>
  <c r="G779"/>
  <c r="G778" s="1"/>
  <c r="G777" s="1"/>
  <c r="G776" s="1"/>
  <c r="G775" s="1"/>
  <c r="G391"/>
  <c r="G390" s="1"/>
  <c r="G389" s="1"/>
  <c r="G388" s="1"/>
  <c r="G1470"/>
  <c r="G1469" s="1"/>
  <c r="G1465" s="1"/>
  <c r="G1460" s="1"/>
  <c r="G1459" s="1"/>
  <c r="G137"/>
  <c r="G136" s="1"/>
  <c r="G80"/>
  <c r="G73" s="1"/>
  <c r="G72" s="1"/>
  <c r="G71" s="1"/>
  <c r="G70" s="1"/>
  <c r="G61" s="1"/>
  <c r="G366"/>
  <c r="H1299" l="1"/>
  <c r="H1297" s="1"/>
  <c r="G361"/>
  <c r="G360" s="1"/>
  <c r="G359" s="1"/>
  <c r="H361"/>
  <c r="H360" s="1"/>
  <c r="H359" s="1"/>
  <c r="H349" s="1"/>
  <c r="G1457"/>
  <c r="G1001"/>
  <c r="G657"/>
  <c r="G1593"/>
  <c r="G1590" s="1"/>
  <c r="G1589" s="1"/>
  <c r="G1588" s="1"/>
  <c r="G1587" s="1"/>
  <c r="G1585" s="1"/>
  <c r="G213"/>
  <c r="G212" s="1"/>
  <c r="G211" s="1"/>
  <c r="G210" s="1"/>
  <c r="G209" s="1"/>
  <c r="G175" s="1"/>
  <c r="G574"/>
  <c r="G573" s="1"/>
  <c r="G387"/>
  <c r="G35"/>
  <c r="G32" s="1"/>
  <c r="G31" s="1"/>
  <c r="G30" s="1"/>
  <c r="G29" s="1"/>
  <c r="G23"/>
  <c r="G18" s="1"/>
  <c r="G11" s="1"/>
  <c r="G10" s="1"/>
  <c r="G9" s="1"/>
  <c r="G581"/>
  <c r="G580" s="1"/>
  <c r="G134"/>
  <c r="G133" s="1"/>
  <c r="G131" s="1"/>
  <c r="G135"/>
  <c r="H1544"/>
  <c r="H1541" s="1"/>
  <c r="H1517" s="1"/>
  <c r="H1493" l="1"/>
  <c r="H1482" s="1"/>
  <c r="H1457" s="1"/>
  <c r="H1645" s="1"/>
  <c r="G349"/>
  <c r="G565"/>
  <c r="G564" s="1"/>
  <c r="G7"/>
  <c r="G563" l="1"/>
  <c r="G514" s="1"/>
  <c r="G1645" s="1"/>
</calcChain>
</file>

<file path=xl/sharedStrings.xml><?xml version="1.0" encoding="utf-8"?>
<sst xmlns="http://schemas.openxmlformats.org/spreadsheetml/2006/main" count="7435" uniqueCount="803">
  <si>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</si>
  <si>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</si>
  <si>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</si>
  <si>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</si>
  <si>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</si>
  <si>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</si>
  <si>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</si>
  <si>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</si>
  <si>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</si>
  <si>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</si>
  <si>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</si>
  <si>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</si>
  <si>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</si>
  <si>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</si>
  <si>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</si>
  <si>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</si>
  <si>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</si>
  <si>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</si>
  <si>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</si>
  <si>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</si>
  <si>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</si>
  <si>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</si>
  <si>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</si>
  <si>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</si>
  <si>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</si>
  <si>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</si>
  <si>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</si>
  <si>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</si>
  <si>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</si>
  <si>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</si>
  <si>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</si>
  <si>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</si>
  <si>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</si>
  <si>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</si>
  <si>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</si>
  <si>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</si>
  <si>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</si>
  <si>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</si>
  <si>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</si>
  <si>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</si>
  <si>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</si>
  <si>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</si>
  <si>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</si>
  <si>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</si>
  <si>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</si>
  <si>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</si>
  <si>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</si>
  <si>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</si>
  <si>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</si>
  <si>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</si>
  <si>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</si>
  <si>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</si>
  <si>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</si>
  <si>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</si>
  <si>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</si>
  <si>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</si>
  <si>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</si>
  <si>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</si>
  <si>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</si>
  <si>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</si>
  <si>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</si>
  <si>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</si>
  <si>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</si>
  <si>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</si>
  <si>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</si>
  <si>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</si>
  <si>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</si>
  <si>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</si>
  <si>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</si>
  <si>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</si>
  <si>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</si>
  <si>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</si>
  <si>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</si>
  <si>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</si>
  <si>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</si>
  <si>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</si>
  <si>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</si>
  <si>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</si>
  <si>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</si>
  <si>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</si>
  <si>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</si>
  <si>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</si>
  <si>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</si>
  <si>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</si>
  <si>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</si>
  <si>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</si>
  <si>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</si>
  <si>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</si>
  <si>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</si>
  <si>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</si>
  <si>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</si>
  <si>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</si>
  <si>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</si>
  <si>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</si>
  <si>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</si>
  <si>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</si>
  <si>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</si>
  <si>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</si>
  <si>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</si>
  <si>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</si>
  <si>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</si>
  <si>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</si>
  <si>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</si>
  <si>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</si>
  <si>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</si>
  <si>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</si>
  <si>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</si>
  <si>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</si>
  <si>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</si>
  <si>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</si>
  <si>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</si>
  <si>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</si>
  <si>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</si>
  <si>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</si>
  <si>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</si>
  <si>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</si>
  <si>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</si>
  <si>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</si>
  <si>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</si>
  <si>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</si>
  <si>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</si>
  <si>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</si>
  <si>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</si>
  <si>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</si>
  <si>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</si>
  <si>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</si>
  <si>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</si>
  <si>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</si>
  <si>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</si>
  <si>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</si>
  <si>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</si>
  <si>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</si>
  <si>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</si>
  <si>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</si>
  <si>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</si>
  <si>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</si>
  <si>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</si>
  <si>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</si>
  <si>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</si>
  <si>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</si>
  <si>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</si>
  <si>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</si>
  <si>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</si>
  <si>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</si>
  <si>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</si>
  <si>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</si>
  <si>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</si>
  <si>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</si>
  <si>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</si>
  <si>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</si>
  <si>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</si>
  <si>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</si>
  <si>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</si>
  <si>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</si>
  <si>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</si>
  <si>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</si>
  <si>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</si>
  <si>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</si>
  <si>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</si>
  <si>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</si>
  <si>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</si>
  <si>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</si>
  <si>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</si>
  <si>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</si>
  <si>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</si>
  <si>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</si>
  <si>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</si>
  <si>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</si>
  <si>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</si>
  <si>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</si>
  <si>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</si>
  <si>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</si>
  <si>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</si>
  <si>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</si>
  <si>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</si>
  <si>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</si>
  <si>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</si>
  <si>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</si>
  <si>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</si>
  <si>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</si>
  <si>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</si>
  <si>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</si>
  <si>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</si>
  <si>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</si>
  <si>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</si>
  <si>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</si>
  <si>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</si>
  <si>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</si>
  <si>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</si>
  <si>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</si>
  <si>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</si>
  <si>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</si>
  <si>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</si>
  <si>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</si>
  <si>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</si>
  <si>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</si>
  <si>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</si>
  <si>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</si>
  <si>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</si>
  <si>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</si>
  <si>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</si>
  <si>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</si>
  <si>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</si>
  <si>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</si>
  <si>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</si>
  <si>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</si>
  <si>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</si>
  <si>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</si>
  <si>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</si>
  <si>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</si>
  <si>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</si>
  <si>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</si>
  <si>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</si>
  <si>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</si>
  <si>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</si>
  <si>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</si>
  <si>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</si>
  <si>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</si>
  <si>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</si>
  <si>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</si>
  <si>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</si>
  <si>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</si>
  <si>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</si>
  <si>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</si>
  <si>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</si>
  <si>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</si>
  <si>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</si>
  <si>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</si>
  <si>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</si>
  <si>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</si>
  <si>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</si>
  <si>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</si>
  <si>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</si>
  <si>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</si>
  <si>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</si>
  <si>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</si>
  <si>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</si>
  <si>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</si>
  <si>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</si>
  <si>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</si>
  <si>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</si>
  <si>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</si>
  <si>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</si>
  <si>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</si>
  <si>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</si>
  <si>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</si>
  <si>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</si>
  <si>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</si>
  <si>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</si>
  <si>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</si>
  <si>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</si>
  <si>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</si>
  <si>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</si>
  <si>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</si>
  <si>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</si>
  <si>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</si>
  <si>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</si>
  <si>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</si>
  <si>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</si>
  <si>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</si>
  <si>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</si>
  <si>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</si>
  <si>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</si>
  <si>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</si>
  <si>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</si>
  <si>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</si>
  <si>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</si>
  <si>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</si>
  <si>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</si>
  <si>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</si>
  <si>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</si>
  <si>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</si>
  <si>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</si>
  <si>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</si>
  <si>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</si>
  <si>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</si>
  <si>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</si>
  <si>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</si>
  <si>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</si>
  <si>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</si>
  <si>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</si>
  <si>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</si>
  <si>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</si>
  <si>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</si>
  <si>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</si>
  <si>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</si>
  <si>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</si>
  <si>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</si>
  <si>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</si>
  <si>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</si>
  <si>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</si>
  <si>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</si>
  <si>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</si>
  <si>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</si>
  <si>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</si>
  <si>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</si>
  <si>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</si>
  <si>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</si>
  <si>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</si>
  <si>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</si>
  <si>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</si>
  <si>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</si>
  <si>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</si>
  <si>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</si>
  <si>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</si>
  <si>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</si>
  <si>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</si>
  <si>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</si>
  <si>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</si>
  <si>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</si>
  <si>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</si>
  <si>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</si>
  <si>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</si>
  <si>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</si>
  <si>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</si>
  <si>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</si>
  <si>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</si>
  <si>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</si>
  <si>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</si>
  <si>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</si>
  <si>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</si>
  <si>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</si>
  <si>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</si>
  <si>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</si>
  <si>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</si>
  <si>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</si>
  <si>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</si>
  <si>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</si>
  <si>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</si>
  <si>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</si>
  <si>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</si>
  <si>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</si>
  <si>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</si>
  <si>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</si>
  <si>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</si>
  <si>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</si>
  <si>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</si>
  <si>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</si>
  <si>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</si>
  <si>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</si>
  <si>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</si>
  <si>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</si>
  <si>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</si>
  <si>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</si>
  <si>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</si>
  <si>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</si>
  <si>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</si>
  <si>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</si>
  <si>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</si>
  <si>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</si>
  <si>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</si>
  <si>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</si>
  <si>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</si>
  <si>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</si>
  <si>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</si>
  <si>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</si>
  <si>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</si>
  <si>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</si>
  <si>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</si>
  <si>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</si>
  <si>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</si>
  <si>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</si>
  <si>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</si>
  <si>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</si>
  <si>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</si>
  <si>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</si>
  <si>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</si>
  <si>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</si>
  <si>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</si>
  <si>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</si>
  <si>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</si>
  <si>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</si>
  <si>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</si>
  <si>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</si>
  <si>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</si>
  <si>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</si>
  <si>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</si>
  <si>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</si>
  <si>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</si>
  <si>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</si>
  <si>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</si>
  <si>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</si>
  <si>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</si>
  <si>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</si>
  <si>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</si>
  <si>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</si>
  <si>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</si>
  <si>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</si>
  <si>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</si>
  <si>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</si>
  <si>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</si>
  <si>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</si>
  <si>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</si>
  <si>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</si>
  <si>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</si>
  <si>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</si>
  <si>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</si>
  <si>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</si>
  <si>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</si>
  <si>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</si>
  <si>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</si>
  <si>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</si>
  <si>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</si>
  <si>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</si>
  <si>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</si>
  <si>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</si>
  <si>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</si>
  <si>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</si>
  <si>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</si>
  <si>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</si>
  <si>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</si>
  <si>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</si>
  <si>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</si>
  <si>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</si>
  <si>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</si>
  <si>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</si>
  <si>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</si>
  <si>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</si>
  <si>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</si>
  <si>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</si>
  <si>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</si>
  <si>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</si>
  <si>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</si>
  <si>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</si>
  <si>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</si>
  <si>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</si>
  <si>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</si>
  <si>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</si>
  <si>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</si>
  <si>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</si>
  <si>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</si>
  <si>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</si>
  <si>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</si>
  <si>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</si>
  <si>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</si>
  <si>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</si>
  <si>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</si>
  <si>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</si>
  <si>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</si>
  <si>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</si>
  <si>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</si>
  <si>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</si>
  <si>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</si>
  <si>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</si>
  <si>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</si>
  <si>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</si>
  <si>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</si>
  <si>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</si>
  <si>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</si>
  <si>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</si>
  <si>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</si>
  <si>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</si>
  <si>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</si>
  <si>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</si>
  <si>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</si>
  <si>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</si>
  <si>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</si>
  <si>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</si>
  <si>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</si>
  <si>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</si>
  <si>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</si>
  <si>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</si>
  <si>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</si>
  <si>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</si>
  <si>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</si>
  <si>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</si>
  <si>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</si>
  <si>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</si>
  <si>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</si>
  <si>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</si>
  <si>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</si>
  <si>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</si>
  <si>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</si>
  <si>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</si>
  <si>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</si>
  <si>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</si>
  <si>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</si>
  <si>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</si>
  <si>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</si>
  <si>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</si>
  <si>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</si>
  <si>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</si>
  <si>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</si>
  <si>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</si>
  <si>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</si>
  <si>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</si>
  <si>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</si>
  <si>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</si>
  <si>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</si>
  <si>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</si>
  <si>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</si>
  <si>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</si>
  <si>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</si>
  <si>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</si>
  <si>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</si>
  <si>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</si>
  <si>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</si>
  <si>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</si>
  <si>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</si>
  <si>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</si>
  <si>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</si>
  <si>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</si>
  <si>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</si>
  <si>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</si>
  <si>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</si>
  <si>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</si>
  <si>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</si>
  <si>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</si>
  <si>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</si>
  <si>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</si>
  <si>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</si>
  <si>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</si>
  <si>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</si>
  <si>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</si>
  <si>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</si>
  <si>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</si>
  <si>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</si>
  <si>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</si>
  <si>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</si>
  <si>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</si>
  <si>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</si>
  <si>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</si>
  <si>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</si>
  <si>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</si>
  <si>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</si>
  <si>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</si>
  <si>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</si>
  <si>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</si>
  <si>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</si>
  <si>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</si>
  <si>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</si>
  <si>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</si>
  <si>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</si>
  <si>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</si>
  <si>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</si>
  <si>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</si>
  <si>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</si>
  <si>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</si>
  <si>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</si>
  <si>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</si>
  <si>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</si>
  <si>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</si>
  <si>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</si>
  <si>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</si>
  <si>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</si>
  <si>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</si>
  <si>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</si>
  <si>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</si>
  <si>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</si>
  <si>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</si>
  <si>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</si>
  <si>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</si>
  <si>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</si>
  <si>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</si>
  <si>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</si>
  <si>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</si>
  <si>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</si>
  <si>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</si>
  <si>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</si>
  <si>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</si>
  <si>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</si>
  <si>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</si>
  <si>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</si>
  <si>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</si>
  <si>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</si>
  <si>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</si>
  <si>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</si>
  <si>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</si>
  <si>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</si>
  <si>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</si>
  <si>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</si>
  <si>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</si>
  <si>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</si>
  <si>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</si>
  <si>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</si>
  <si>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</si>
  <si>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</si>
  <si>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</si>
  <si>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</si>
  <si>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</si>
  <si>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</si>
  <si>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</si>
  <si>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</si>
  <si>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</si>
  <si>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</si>
  <si>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</si>
  <si>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</si>
  <si>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</si>
  <si>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</si>
  <si>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</si>
  <si>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</si>
  <si>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</si>
  <si>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</si>
  <si>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</si>
  <si>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</si>
  <si>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</si>
  <si>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</si>
  <si>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</si>
  <si>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</si>
  <si>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</si>
  <si>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</si>
  <si>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</si>
  <si>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</si>
  <si>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</si>
  <si>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</si>
  <si>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</si>
  <si>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</si>
  <si>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</si>
  <si>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</si>
  <si>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</si>
  <si>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</si>
  <si>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</si>
  <si>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</si>
  <si>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</si>
  <si>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</si>
  <si>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</si>
  <si>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</si>
  <si>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</si>
  <si>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</si>
  <si>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</si>
  <si>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</si>
  <si>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</si>
  <si>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</si>
  <si>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</si>
  <si>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</si>
  <si>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</si>
  <si>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</si>
  <si>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</si>
  <si>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</si>
  <si>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</si>
  <si>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</si>
  <si>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</si>
  <si>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</si>
  <si>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</si>
  <si>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</si>
  <si>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</si>
  <si>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</si>
  <si>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</si>
  <si>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</si>
  <si>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</si>
  <si>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</si>
  <si>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</si>
  <si>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</si>
  <si>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</si>
  <si>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</si>
  <si>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</si>
  <si>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</si>
  <si>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</si>
  <si>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</si>
  <si>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</si>
  <si>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</si>
  <si>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</si>
  <si>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</si>
  <si>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</si>
  <si>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</si>
  <si>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</si>
  <si>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</si>
  <si>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</si>
  <si>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</si>
  <si>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</si>
  <si>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</si>
  <si>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</si>
  <si>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</si>
  <si>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</si>
  <si>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</si>
  <si>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</si>
  <si>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</si>
  <si>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</si>
  <si>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</si>
  <si>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</si>
  <si>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</si>
  <si>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</si>
  <si>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</si>
  <si>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</si>
  <si>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</si>
  <si>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</si>
  <si>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</si>
  <si>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</si>
  <si>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</si>
  <si>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</si>
  <si>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</si>
  <si>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</si>
  <si>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</si>
  <si>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</si>
  <si>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</si>
  <si>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</si>
  <si>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</si>
  <si>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</si>
  <si>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</si>
  <si>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</si>
  <si>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</si>
  <si>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</si>
  <si>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</si>
  <si>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</si>
  <si>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</si>
  <si>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</si>
  <si>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</si>
  <si>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</si>
  <si>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</si>
  <si>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</si>
  <si>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</si>
  <si>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</si>
  <si>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</si>
  <si>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</si>
  <si>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</si>
  <si>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</si>
  <si>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</si>
  <si>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</si>
  <si>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</si>
  <si>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</si>
  <si>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</si>
  <si>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</si>
  <si>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</si>
  <si>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</si>
  <si>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</si>
  <si>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</si>
  <si>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</si>
  <si>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</si>
  <si>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</si>
  <si>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</si>
  <si>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</si>
  <si>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</si>
  <si>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</si>
  <si>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</si>
  <si>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</si>
  <si>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</si>
  <si>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</si>
  <si>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</si>
  <si>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</si>
  <si>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</si>
  <si>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</si>
  <si>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</si>
  <si>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</si>
  <si>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</si>
  <si>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</si>
  <si>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</si>
  <si>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</si>
  <si>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</si>
  <si>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</si>
  <si>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</si>
  <si>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</si>
  <si>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</si>
  <si>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</si>
  <si>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</si>
  <si>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</si>
  <si>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</si>
  <si>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</si>
  <si>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</si>
  <si>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</si>
  <si>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</si>
  <si>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</si>
  <si>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</si>
  <si>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</si>
  <si>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</si>
  <si>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</si>
  <si>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</si>
  <si>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</si>
  <si>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</si>
  <si>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</si>
  <si>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</si>
  <si>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</si>
  <si>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</si>
  <si>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</si>
  <si>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</si>
  <si>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</si>
  <si>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</si>
  <si>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</si>
  <si>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</si>
  <si>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</si>
  <si>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</si>
  <si>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</si>
  <si>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</si>
  <si>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</si>
  <si>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</si>
  <si>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</si>
  <si>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</si>
  <si>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</si>
  <si>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</si>
  <si>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</si>
  <si>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</si>
  <si>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</si>
  <si>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</si>
  <si>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</si>
  <si>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</si>
  <si>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990 00 04070</t>
  </si>
  <si>
    <t>090 00 04160</t>
  </si>
  <si>
    <t>Мероприятия в области повышения квалификации в сфере гражданской обороны и защиты населения от чрезвычайных ситуаций</t>
  </si>
  <si>
    <t>990 0076200</t>
  </si>
  <si>
    <t>990 00 04460</t>
  </si>
  <si>
    <t>Компенсация расходов гражданам, отнесенным к социально незащищенным категориям населения Самарской области, на приобретение пользовательского оборудования для приема сигнала эфирного цифрового наземного телевизионного вещания общероссийских обязательных общедоступных телеканалов и (или) радиоканалов на территории Самарской области</t>
  </si>
  <si>
    <t>030 00 73010</t>
  </si>
  <si>
    <t>010 00 L5170</t>
  </si>
  <si>
    <t>350</t>
  </si>
  <si>
    <t>Премии и гранты</t>
  </si>
  <si>
    <t>090 00 04250</t>
  </si>
  <si>
    <t>РАСХОДЫ БЮДЖЕТА ПО ВЕДОМСТВЕННОЙ СТРУКТУРЕ РАСХОДОВ ГОРОДСКОГО ОКРУГА ТОЛЬЯТТИ ЗА I ПОЛУГОДИЕ 2019 ГОДА</t>
  </si>
  <si>
    <t>тыс.руб.</t>
  </si>
  <si>
    <t xml:space="preserve">Утвержденный план </t>
  </si>
  <si>
    <t>Кассовое исполнение</t>
  </si>
  <si>
    <t>% исполнения</t>
  </si>
  <si>
    <t>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</t>
  </si>
  <si>
    <t>070 00 75300</t>
  </si>
  <si>
    <t>Приложение №3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</si>
</sst>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3" fontId="6" fillId="3" borderId="1" xfId="5" applyNumberFormat="1" applyFont="1" applyFill="1" applyBorder="1" applyAlignment="1">
      <alignment horizontal="center"/>
    </xf>
    <xf numFmtId="49" fontId="6" fillId="3" borderId="1" xfId="5" applyNumberFormat="1" applyFont="1" applyFill="1" applyBorder="1" applyAlignment="1">
      <alignment horizontal="center"/>
    </xf>
    <xf numFmtId="49" fontId="6" fillId="3" borderId="1" xfId="6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3" fontId="17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 wrapText="1"/>
    </xf>
    <xf numFmtId="49" fontId="6" fillId="3" borderId="1" xfId="4" applyNumberFormat="1" applyFont="1" applyFill="1" applyBorder="1" applyAlignment="1">
      <alignment horizontal="left" wrapText="1"/>
    </xf>
    <xf numFmtId="11" fontId="6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1" xfId="5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2" fillId="5" borderId="1" xfId="6" applyNumberFormat="1" applyFont="1" applyFill="1" applyBorder="1" applyAlignment="1">
      <alignment horizontal="center"/>
    </xf>
    <xf numFmtId="3" fontId="2" fillId="5" borderId="1" xfId="1" applyNumberFormat="1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/>
    <xf numFmtId="3" fontId="16" fillId="5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 wrapText="1"/>
    </xf>
    <xf numFmtId="165" fontId="8" fillId="5" borderId="1" xfId="0" applyNumberFormat="1" applyFont="1" applyFill="1" applyBorder="1" applyAlignment="1">
      <alignment horizontal="center"/>
    </xf>
    <xf numFmtId="3" fontId="8" fillId="5" borderId="1" xfId="6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48"/>
  <sheetViews>
    <sheetView showZeros="0" tabSelected="1" view="pageBreakPreview" zoomScale="85" zoomScaleNormal="80" zoomScaleSheetLayoutView="85" workbookViewId="0">
      <selection activeCell="AY1006" sqref="AY1006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6.42578125" style="5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8.140625" style="1" customWidth="1"/>
    <col min="51" max="51" width="16.5703125" style="1" customWidth="1"/>
    <col min="52" max="52" width="18.7109375" style="1" customWidth="1"/>
    <col min="53" max="53" width="15.85546875" style="86" customWidth="1"/>
    <col min="54" max="54" width="19.42578125" style="86" customWidth="1"/>
    <col min="55" max="16384" width="9.140625" style="1"/>
  </cols>
  <sheetData>
    <row r="1" spans="1:54" ht="17.25" customHeight="1">
      <c r="BA1" s="132" t="s">
        <v>802</v>
      </c>
      <c r="BB1" s="132"/>
    </row>
    <row r="2" spans="1:54" ht="87" customHeight="1">
      <c r="A2" s="133" t="s">
        <v>795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</row>
    <row r="3" spans="1:54" ht="4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8" t="s">
        <v>796</v>
      </c>
    </row>
    <row r="4" spans="1:54" ht="45.75" customHeight="1">
      <c r="A4" s="129" t="s">
        <v>0</v>
      </c>
      <c r="B4" s="130" t="s">
        <v>1</v>
      </c>
      <c r="C4" s="131" t="s">
        <v>2</v>
      </c>
      <c r="D4" s="131" t="s">
        <v>3</v>
      </c>
      <c r="E4" s="131" t="s">
        <v>4</v>
      </c>
      <c r="F4" s="131" t="s">
        <v>5</v>
      </c>
      <c r="G4" s="128" t="s">
        <v>402</v>
      </c>
      <c r="H4" s="128"/>
      <c r="I4" s="127" t="s">
        <v>720</v>
      </c>
      <c r="J4" s="127" t="s">
        <v>721</v>
      </c>
      <c r="K4" s="127" t="s">
        <v>722</v>
      </c>
      <c r="L4" s="127" t="s">
        <v>723</v>
      </c>
      <c r="M4" s="128" t="s">
        <v>402</v>
      </c>
      <c r="N4" s="128"/>
      <c r="O4" s="127" t="s">
        <v>720</v>
      </c>
      <c r="P4" s="127" t="s">
        <v>721</v>
      </c>
      <c r="Q4" s="127" t="s">
        <v>722</v>
      </c>
      <c r="R4" s="127" t="s">
        <v>723</v>
      </c>
      <c r="S4" s="128" t="s">
        <v>402</v>
      </c>
      <c r="T4" s="128"/>
      <c r="U4" s="127" t="s">
        <v>720</v>
      </c>
      <c r="V4" s="127" t="s">
        <v>721</v>
      </c>
      <c r="W4" s="127" t="s">
        <v>722</v>
      </c>
      <c r="X4" s="127" t="s">
        <v>723</v>
      </c>
      <c r="Y4" s="128" t="s">
        <v>402</v>
      </c>
      <c r="Z4" s="128"/>
      <c r="AA4" s="127" t="s">
        <v>720</v>
      </c>
      <c r="AB4" s="127" t="s">
        <v>721</v>
      </c>
      <c r="AC4" s="127" t="s">
        <v>722</v>
      </c>
      <c r="AD4" s="127" t="s">
        <v>723</v>
      </c>
      <c r="AE4" s="128" t="s">
        <v>402</v>
      </c>
      <c r="AF4" s="128"/>
      <c r="AG4" s="127" t="s">
        <v>720</v>
      </c>
      <c r="AH4" s="127" t="s">
        <v>721</v>
      </c>
      <c r="AI4" s="127" t="s">
        <v>722</v>
      </c>
      <c r="AJ4" s="127" t="s">
        <v>723</v>
      </c>
      <c r="AK4" s="128" t="s">
        <v>402</v>
      </c>
      <c r="AL4" s="128"/>
      <c r="AM4" s="127" t="s">
        <v>720</v>
      </c>
      <c r="AN4" s="127" t="s">
        <v>721</v>
      </c>
      <c r="AO4" s="127" t="s">
        <v>722</v>
      </c>
      <c r="AP4" s="127" t="s">
        <v>723</v>
      </c>
      <c r="AQ4" s="128" t="s">
        <v>402</v>
      </c>
      <c r="AR4" s="128"/>
      <c r="AS4" s="127" t="s">
        <v>720</v>
      </c>
      <c r="AT4" s="127" t="s">
        <v>721</v>
      </c>
      <c r="AU4" s="127" t="s">
        <v>722</v>
      </c>
      <c r="AV4" s="127" t="s">
        <v>723</v>
      </c>
      <c r="AW4" s="128" t="s">
        <v>797</v>
      </c>
      <c r="AX4" s="128"/>
      <c r="AY4" s="128" t="s">
        <v>798</v>
      </c>
      <c r="AZ4" s="128"/>
      <c r="BA4" s="128" t="s">
        <v>799</v>
      </c>
      <c r="BB4" s="128"/>
    </row>
    <row r="5" spans="1:54" ht="56.25" customHeight="1">
      <c r="A5" s="129"/>
      <c r="B5" s="130"/>
      <c r="C5" s="131"/>
      <c r="D5" s="131"/>
      <c r="E5" s="131"/>
      <c r="F5" s="131"/>
      <c r="G5" s="128" t="s">
        <v>57</v>
      </c>
      <c r="H5" s="128" t="s">
        <v>470</v>
      </c>
      <c r="I5" s="127"/>
      <c r="J5" s="127"/>
      <c r="K5" s="127"/>
      <c r="L5" s="127"/>
      <c r="M5" s="128" t="s">
        <v>57</v>
      </c>
      <c r="N5" s="128" t="s">
        <v>470</v>
      </c>
      <c r="O5" s="127"/>
      <c r="P5" s="127"/>
      <c r="Q5" s="127"/>
      <c r="R5" s="127"/>
      <c r="S5" s="128" t="s">
        <v>57</v>
      </c>
      <c r="T5" s="128" t="s">
        <v>470</v>
      </c>
      <c r="U5" s="127"/>
      <c r="V5" s="127"/>
      <c r="W5" s="127"/>
      <c r="X5" s="127"/>
      <c r="Y5" s="128" t="s">
        <v>57</v>
      </c>
      <c r="Z5" s="128" t="s">
        <v>470</v>
      </c>
      <c r="AA5" s="127"/>
      <c r="AB5" s="127"/>
      <c r="AC5" s="127"/>
      <c r="AD5" s="127"/>
      <c r="AE5" s="128" t="s">
        <v>57</v>
      </c>
      <c r="AF5" s="128" t="s">
        <v>470</v>
      </c>
      <c r="AG5" s="127"/>
      <c r="AH5" s="127"/>
      <c r="AI5" s="127"/>
      <c r="AJ5" s="127"/>
      <c r="AK5" s="128" t="s">
        <v>57</v>
      </c>
      <c r="AL5" s="128" t="s">
        <v>470</v>
      </c>
      <c r="AM5" s="127"/>
      <c r="AN5" s="127"/>
      <c r="AO5" s="127"/>
      <c r="AP5" s="127"/>
      <c r="AQ5" s="128" t="s">
        <v>57</v>
      </c>
      <c r="AR5" s="128" t="s">
        <v>470</v>
      </c>
      <c r="AS5" s="127"/>
      <c r="AT5" s="127"/>
      <c r="AU5" s="127"/>
      <c r="AV5" s="127"/>
      <c r="AW5" s="128" t="s">
        <v>57</v>
      </c>
      <c r="AX5" s="128" t="s">
        <v>470</v>
      </c>
      <c r="AY5" s="128" t="s">
        <v>57</v>
      </c>
      <c r="AZ5" s="128" t="s">
        <v>470</v>
      </c>
      <c r="BA5" s="128" t="s">
        <v>57</v>
      </c>
      <c r="BB5" s="128" t="s">
        <v>470</v>
      </c>
    </row>
    <row r="6" spans="1:54" ht="48" customHeight="1">
      <c r="A6" s="129"/>
      <c r="B6" s="130"/>
      <c r="C6" s="131"/>
      <c r="D6" s="131"/>
      <c r="E6" s="131"/>
      <c r="F6" s="131"/>
      <c r="G6" s="128"/>
      <c r="H6" s="128"/>
      <c r="I6" s="127"/>
      <c r="J6" s="127"/>
      <c r="K6" s="127"/>
      <c r="L6" s="127"/>
      <c r="M6" s="128"/>
      <c r="N6" s="128"/>
      <c r="O6" s="127"/>
      <c r="P6" s="127"/>
      <c r="Q6" s="127"/>
      <c r="R6" s="127"/>
      <c r="S6" s="128"/>
      <c r="T6" s="128"/>
      <c r="U6" s="127"/>
      <c r="V6" s="127"/>
      <c r="W6" s="127"/>
      <c r="X6" s="127"/>
      <c r="Y6" s="128"/>
      <c r="Z6" s="128"/>
      <c r="AA6" s="127"/>
      <c r="AB6" s="127"/>
      <c r="AC6" s="127"/>
      <c r="AD6" s="127"/>
      <c r="AE6" s="128"/>
      <c r="AF6" s="128"/>
      <c r="AG6" s="127"/>
      <c r="AH6" s="127"/>
      <c r="AI6" s="127"/>
      <c r="AJ6" s="127"/>
      <c r="AK6" s="128"/>
      <c r="AL6" s="128"/>
      <c r="AM6" s="127"/>
      <c r="AN6" s="127"/>
      <c r="AO6" s="127"/>
      <c r="AP6" s="127"/>
      <c r="AQ6" s="128"/>
      <c r="AR6" s="128"/>
      <c r="AS6" s="127"/>
      <c r="AT6" s="127"/>
      <c r="AU6" s="127"/>
      <c r="AV6" s="127"/>
      <c r="AW6" s="128"/>
      <c r="AX6" s="128"/>
      <c r="AY6" s="128"/>
      <c r="AZ6" s="128"/>
      <c r="BA6" s="128"/>
      <c r="BB6" s="128"/>
    </row>
    <row r="7" spans="1:54" s="100" customFormat="1" ht="20.25" hidden="1">
      <c r="A7" s="95" t="s">
        <v>77</v>
      </c>
      <c r="B7" s="96">
        <v>900</v>
      </c>
      <c r="C7" s="97"/>
      <c r="D7" s="97"/>
      <c r="E7" s="96"/>
      <c r="F7" s="96"/>
      <c r="G7" s="98">
        <f t="shared" ref="G7" si="0">G9+G29+G41</f>
        <v>121061</v>
      </c>
      <c r="H7" s="98">
        <f t="shared" ref="H7:N7" si="1">H9+H29+H41</f>
        <v>0</v>
      </c>
      <c r="I7" s="98">
        <f t="shared" si="1"/>
        <v>0</v>
      </c>
      <c r="J7" s="98">
        <f t="shared" si="1"/>
        <v>0</v>
      </c>
      <c r="K7" s="98">
        <f t="shared" si="1"/>
        <v>0</v>
      </c>
      <c r="L7" s="98">
        <f t="shared" si="1"/>
        <v>0</v>
      </c>
      <c r="M7" s="98">
        <f t="shared" si="1"/>
        <v>121061</v>
      </c>
      <c r="N7" s="98">
        <f t="shared" si="1"/>
        <v>0</v>
      </c>
      <c r="O7" s="98">
        <f t="shared" ref="O7:T7" si="2">O9+O29+O41</f>
        <v>0</v>
      </c>
      <c r="P7" s="98">
        <f t="shared" si="2"/>
        <v>0</v>
      </c>
      <c r="Q7" s="98">
        <f t="shared" si="2"/>
        <v>0</v>
      </c>
      <c r="R7" s="98">
        <f t="shared" si="2"/>
        <v>0</v>
      </c>
      <c r="S7" s="98">
        <f t="shared" si="2"/>
        <v>121061</v>
      </c>
      <c r="T7" s="98">
        <f t="shared" si="2"/>
        <v>0</v>
      </c>
      <c r="U7" s="98">
        <f t="shared" ref="U7:Z7" si="3">U9+U29+U41</f>
        <v>0</v>
      </c>
      <c r="V7" s="98">
        <f t="shared" si="3"/>
        <v>0</v>
      </c>
      <c r="W7" s="98">
        <f t="shared" si="3"/>
        <v>0</v>
      </c>
      <c r="X7" s="98">
        <f t="shared" si="3"/>
        <v>0</v>
      </c>
      <c r="Y7" s="98">
        <f t="shared" si="3"/>
        <v>121061</v>
      </c>
      <c r="Z7" s="98">
        <f t="shared" si="3"/>
        <v>0</v>
      </c>
      <c r="AA7" s="98">
        <f t="shared" ref="AA7:AF7" si="4">AA9+AA29+AA41</f>
        <v>0</v>
      </c>
      <c r="AB7" s="98">
        <f t="shared" si="4"/>
        <v>2436</v>
      </c>
      <c r="AC7" s="98">
        <f t="shared" si="4"/>
        <v>0</v>
      </c>
      <c r="AD7" s="98">
        <f t="shared" si="4"/>
        <v>0</v>
      </c>
      <c r="AE7" s="98">
        <f t="shared" si="4"/>
        <v>123497</v>
      </c>
      <c r="AF7" s="98">
        <f t="shared" si="4"/>
        <v>0</v>
      </c>
      <c r="AG7" s="98">
        <f t="shared" ref="AG7:AL7" si="5">AG9+AG29+AG41</f>
        <v>0</v>
      </c>
      <c r="AH7" s="98">
        <f t="shared" si="5"/>
        <v>0</v>
      </c>
      <c r="AI7" s="98">
        <f t="shared" si="5"/>
        <v>0</v>
      </c>
      <c r="AJ7" s="98">
        <f t="shared" si="5"/>
        <v>0</v>
      </c>
      <c r="AK7" s="98">
        <f t="shared" si="5"/>
        <v>123497</v>
      </c>
      <c r="AL7" s="98">
        <f t="shared" si="5"/>
        <v>0</v>
      </c>
      <c r="AM7" s="98">
        <f t="shared" ref="AM7:AR7" si="6">AM9+AM29+AM41</f>
        <v>0</v>
      </c>
      <c r="AN7" s="98">
        <f t="shared" si="6"/>
        <v>0</v>
      </c>
      <c r="AO7" s="98">
        <f t="shared" si="6"/>
        <v>0</v>
      </c>
      <c r="AP7" s="98">
        <f t="shared" si="6"/>
        <v>0</v>
      </c>
      <c r="AQ7" s="98">
        <f t="shared" si="6"/>
        <v>123497</v>
      </c>
      <c r="AR7" s="98">
        <f t="shared" si="6"/>
        <v>0</v>
      </c>
      <c r="AS7" s="98">
        <f t="shared" ref="AS7:AX7" si="7">AS9+AS29+AS41</f>
        <v>0</v>
      </c>
      <c r="AT7" s="98">
        <f t="shared" si="7"/>
        <v>0</v>
      </c>
      <c r="AU7" s="98">
        <f t="shared" si="7"/>
        <v>-137</v>
      </c>
      <c r="AV7" s="98">
        <f t="shared" si="7"/>
        <v>0</v>
      </c>
      <c r="AW7" s="98">
        <f t="shared" si="7"/>
        <v>123360</v>
      </c>
      <c r="AX7" s="98">
        <f t="shared" si="7"/>
        <v>0</v>
      </c>
      <c r="AY7" s="98">
        <f t="shared" ref="AY7:AZ7" si="8">AY9+AY29+AY41</f>
        <v>52666</v>
      </c>
      <c r="AZ7" s="98">
        <f t="shared" si="8"/>
        <v>0</v>
      </c>
      <c r="BA7" s="99">
        <f t="shared" ref="BA7:BA13" si="9">AY7/AW7*100</f>
        <v>42.692931258106356</v>
      </c>
      <c r="BB7" s="99"/>
    </row>
    <row r="8" spans="1:54" s="67" customFormat="1" hidden="1">
      <c r="A8" s="68"/>
      <c r="B8" s="26"/>
      <c r="C8" s="53"/>
      <c r="D8" s="53"/>
      <c r="E8" s="26"/>
      <c r="F8" s="2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92"/>
      <c r="BB8" s="92"/>
    </row>
    <row r="9" spans="1:54" ht="75" hidden="1">
      <c r="A9" s="22" t="s">
        <v>78</v>
      </c>
      <c r="B9" s="23">
        <f>B7</f>
        <v>900</v>
      </c>
      <c r="C9" s="23" t="s">
        <v>21</v>
      </c>
      <c r="D9" s="23" t="s">
        <v>79</v>
      </c>
      <c r="E9" s="23"/>
      <c r="F9" s="23"/>
      <c r="G9" s="7">
        <f t="shared" ref="G9:V10" si="10">G10</f>
        <v>70695</v>
      </c>
      <c r="H9" s="7">
        <f t="shared" si="10"/>
        <v>0</v>
      </c>
      <c r="I9" s="7">
        <f t="shared" si="10"/>
        <v>0</v>
      </c>
      <c r="J9" s="7">
        <f t="shared" si="10"/>
        <v>0</v>
      </c>
      <c r="K9" s="7">
        <f t="shared" si="10"/>
        <v>0</v>
      </c>
      <c r="L9" s="7">
        <f t="shared" si="10"/>
        <v>0</v>
      </c>
      <c r="M9" s="7">
        <f t="shared" si="10"/>
        <v>70695</v>
      </c>
      <c r="N9" s="7">
        <f t="shared" si="10"/>
        <v>0</v>
      </c>
      <c r="O9" s="7">
        <f t="shared" si="10"/>
        <v>0</v>
      </c>
      <c r="P9" s="7">
        <f t="shared" si="10"/>
        <v>0</v>
      </c>
      <c r="Q9" s="7">
        <f t="shared" si="10"/>
        <v>0</v>
      </c>
      <c r="R9" s="7">
        <f t="shared" si="10"/>
        <v>0</v>
      </c>
      <c r="S9" s="7">
        <f t="shared" si="10"/>
        <v>70695</v>
      </c>
      <c r="T9" s="7">
        <f t="shared" si="10"/>
        <v>0</v>
      </c>
      <c r="U9" s="7">
        <f t="shared" si="10"/>
        <v>0</v>
      </c>
      <c r="V9" s="7">
        <f t="shared" si="10"/>
        <v>0</v>
      </c>
      <c r="W9" s="7">
        <f t="shared" ref="U9:AJ10" si="11">W10</f>
        <v>0</v>
      </c>
      <c r="X9" s="7">
        <f t="shared" si="11"/>
        <v>0</v>
      </c>
      <c r="Y9" s="7">
        <f t="shared" si="11"/>
        <v>70695</v>
      </c>
      <c r="Z9" s="7">
        <f t="shared" si="11"/>
        <v>0</v>
      </c>
      <c r="AA9" s="7">
        <f t="shared" si="11"/>
        <v>0</v>
      </c>
      <c r="AB9" s="7">
        <f t="shared" si="11"/>
        <v>2436</v>
      </c>
      <c r="AC9" s="7">
        <f t="shared" si="11"/>
        <v>0</v>
      </c>
      <c r="AD9" s="7">
        <f t="shared" si="11"/>
        <v>0</v>
      </c>
      <c r="AE9" s="7">
        <f t="shared" si="11"/>
        <v>73131</v>
      </c>
      <c r="AF9" s="7">
        <f t="shared" si="11"/>
        <v>0</v>
      </c>
      <c r="AG9" s="7">
        <f t="shared" si="11"/>
        <v>0</v>
      </c>
      <c r="AH9" s="7">
        <f t="shared" si="11"/>
        <v>0</v>
      </c>
      <c r="AI9" s="7">
        <f t="shared" si="11"/>
        <v>0</v>
      </c>
      <c r="AJ9" s="7">
        <f t="shared" si="11"/>
        <v>0</v>
      </c>
      <c r="AK9" s="7">
        <f t="shared" ref="AG9:AV10" si="12">AK10</f>
        <v>73131</v>
      </c>
      <c r="AL9" s="7">
        <f t="shared" si="12"/>
        <v>0</v>
      </c>
      <c r="AM9" s="7">
        <f t="shared" si="12"/>
        <v>0</v>
      </c>
      <c r="AN9" s="7">
        <f t="shared" si="12"/>
        <v>0</v>
      </c>
      <c r="AO9" s="7">
        <f t="shared" si="12"/>
        <v>0</v>
      </c>
      <c r="AP9" s="7">
        <f t="shared" si="12"/>
        <v>0</v>
      </c>
      <c r="AQ9" s="7">
        <f t="shared" si="12"/>
        <v>73131</v>
      </c>
      <c r="AR9" s="7">
        <f t="shared" si="12"/>
        <v>0</v>
      </c>
      <c r="AS9" s="7">
        <f t="shared" si="12"/>
        <v>0</v>
      </c>
      <c r="AT9" s="7">
        <f t="shared" si="12"/>
        <v>0</v>
      </c>
      <c r="AU9" s="7">
        <f t="shared" si="12"/>
        <v>-83</v>
      </c>
      <c r="AV9" s="7">
        <f t="shared" si="12"/>
        <v>0</v>
      </c>
      <c r="AW9" s="7">
        <f t="shared" ref="AS9:AZ10" si="13">AW10</f>
        <v>73048</v>
      </c>
      <c r="AX9" s="7">
        <f t="shared" si="13"/>
        <v>0</v>
      </c>
      <c r="AY9" s="7">
        <f t="shared" si="13"/>
        <v>32086</v>
      </c>
      <c r="AZ9" s="7">
        <f t="shared" si="13"/>
        <v>0</v>
      </c>
      <c r="BA9" s="93">
        <f t="shared" si="9"/>
        <v>43.92454276640018</v>
      </c>
      <c r="BB9" s="93"/>
    </row>
    <row r="10" spans="1:54" ht="17.100000000000001" hidden="1" customHeight="1">
      <c r="A10" s="24" t="s">
        <v>61</v>
      </c>
      <c r="B10" s="25">
        <f>B9</f>
        <v>900</v>
      </c>
      <c r="C10" s="25" t="s">
        <v>21</v>
      </c>
      <c r="D10" s="25" t="s">
        <v>79</v>
      </c>
      <c r="E10" s="25" t="s">
        <v>62</v>
      </c>
      <c r="F10" s="25"/>
      <c r="G10" s="8">
        <f t="shared" si="10"/>
        <v>70695</v>
      </c>
      <c r="H10" s="8">
        <f t="shared" si="10"/>
        <v>0</v>
      </c>
      <c r="I10" s="8">
        <f t="shared" si="10"/>
        <v>0</v>
      </c>
      <c r="J10" s="8">
        <f t="shared" si="10"/>
        <v>0</v>
      </c>
      <c r="K10" s="8">
        <f t="shared" si="10"/>
        <v>0</v>
      </c>
      <c r="L10" s="8">
        <f t="shared" si="10"/>
        <v>0</v>
      </c>
      <c r="M10" s="8">
        <f t="shared" si="10"/>
        <v>70695</v>
      </c>
      <c r="N10" s="8">
        <f t="shared" si="10"/>
        <v>0</v>
      </c>
      <c r="O10" s="8">
        <f t="shared" si="10"/>
        <v>0</v>
      </c>
      <c r="P10" s="8">
        <f t="shared" si="10"/>
        <v>0</v>
      </c>
      <c r="Q10" s="8">
        <f t="shared" si="10"/>
        <v>0</v>
      </c>
      <c r="R10" s="8">
        <f t="shared" si="10"/>
        <v>0</v>
      </c>
      <c r="S10" s="8">
        <f t="shared" si="10"/>
        <v>70695</v>
      </c>
      <c r="T10" s="8">
        <f t="shared" si="10"/>
        <v>0</v>
      </c>
      <c r="U10" s="8">
        <f t="shared" si="11"/>
        <v>0</v>
      </c>
      <c r="V10" s="8">
        <f t="shared" si="11"/>
        <v>0</v>
      </c>
      <c r="W10" s="8">
        <f t="shared" si="11"/>
        <v>0</v>
      </c>
      <c r="X10" s="8">
        <f t="shared" si="11"/>
        <v>0</v>
      </c>
      <c r="Y10" s="8">
        <f t="shared" si="11"/>
        <v>70695</v>
      </c>
      <c r="Z10" s="8">
        <f t="shared" si="11"/>
        <v>0</v>
      </c>
      <c r="AA10" s="8">
        <f t="shared" si="11"/>
        <v>0</v>
      </c>
      <c r="AB10" s="8">
        <f t="shared" si="11"/>
        <v>2436</v>
      </c>
      <c r="AC10" s="8">
        <f t="shared" si="11"/>
        <v>0</v>
      </c>
      <c r="AD10" s="8">
        <f t="shared" si="11"/>
        <v>0</v>
      </c>
      <c r="AE10" s="8">
        <f t="shared" si="11"/>
        <v>73131</v>
      </c>
      <c r="AF10" s="8">
        <f t="shared" si="11"/>
        <v>0</v>
      </c>
      <c r="AG10" s="8">
        <f t="shared" si="12"/>
        <v>0</v>
      </c>
      <c r="AH10" s="8">
        <f t="shared" si="12"/>
        <v>0</v>
      </c>
      <c r="AI10" s="8">
        <f t="shared" si="12"/>
        <v>0</v>
      </c>
      <c r="AJ10" s="8">
        <f t="shared" si="12"/>
        <v>0</v>
      </c>
      <c r="AK10" s="8">
        <f t="shared" si="12"/>
        <v>73131</v>
      </c>
      <c r="AL10" s="8">
        <f t="shared" si="12"/>
        <v>0</v>
      </c>
      <c r="AM10" s="8">
        <f t="shared" si="12"/>
        <v>0</v>
      </c>
      <c r="AN10" s="8">
        <f t="shared" si="12"/>
        <v>0</v>
      </c>
      <c r="AO10" s="8">
        <f t="shared" si="12"/>
        <v>0</v>
      </c>
      <c r="AP10" s="8">
        <f t="shared" si="12"/>
        <v>0</v>
      </c>
      <c r="AQ10" s="8">
        <f t="shared" si="12"/>
        <v>73131</v>
      </c>
      <c r="AR10" s="8">
        <f t="shared" si="12"/>
        <v>0</v>
      </c>
      <c r="AS10" s="8">
        <f t="shared" si="13"/>
        <v>0</v>
      </c>
      <c r="AT10" s="8">
        <f t="shared" si="13"/>
        <v>0</v>
      </c>
      <c r="AU10" s="8">
        <f t="shared" si="13"/>
        <v>-83</v>
      </c>
      <c r="AV10" s="8">
        <f t="shared" si="13"/>
        <v>0</v>
      </c>
      <c r="AW10" s="8">
        <f t="shared" si="13"/>
        <v>73048</v>
      </c>
      <c r="AX10" s="8">
        <f t="shared" si="13"/>
        <v>0</v>
      </c>
      <c r="AY10" s="8">
        <f t="shared" si="13"/>
        <v>32086</v>
      </c>
      <c r="AZ10" s="8">
        <f t="shared" si="13"/>
        <v>0</v>
      </c>
      <c r="BA10" s="92">
        <f t="shared" si="9"/>
        <v>43.92454276640018</v>
      </c>
      <c r="BB10" s="92"/>
    </row>
    <row r="11" spans="1:54" ht="33" hidden="1">
      <c r="A11" s="24" t="s">
        <v>80</v>
      </c>
      <c r="B11" s="25">
        <f>B10</f>
        <v>900</v>
      </c>
      <c r="C11" s="25" t="s">
        <v>21</v>
      </c>
      <c r="D11" s="25" t="s">
        <v>79</v>
      </c>
      <c r="E11" s="25" t="s">
        <v>81</v>
      </c>
      <c r="F11" s="25"/>
      <c r="G11" s="8">
        <f>G12+G15+G18</f>
        <v>70695</v>
      </c>
      <c r="H11" s="8">
        <f t="shared" ref="H11:N11" si="14">H12+H15+H18</f>
        <v>0</v>
      </c>
      <c r="I11" s="8">
        <f t="shared" si="14"/>
        <v>0</v>
      </c>
      <c r="J11" s="8">
        <f t="shared" si="14"/>
        <v>0</v>
      </c>
      <c r="K11" s="8">
        <f t="shared" si="14"/>
        <v>0</v>
      </c>
      <c r="L11" s="8">
        <f t="shared" si="14"/>
        <v>0</v>
      </c>
      <c r="M11" s="8">
        <f t="shared" si="14"/>
        <v>70695</v>
      </c>
      <c r="N11" s="8">
        <f t="shared" si="14"/>
        <v>0</v>
      </c>
      <c r="O11" s="8">
        <f t="shared" ref="O11:T11" si="15">O12+O15+O18</f>
        <v>0</v>
      </c>
      <c r="P11" s="8">
        <f t="shared" si="15"/>
        <v>0</v>
      </c>
      <c r="Q11" s="8">
        <f t="shared" si="15"/>
        <v>0</v>
      </c>
      <c r="R11" s="8">
        <f t="shared" si="15"/>
        <v>0</v>
      </c>
      <c r="S11" s="8">
        <f t="shared" si="15"/>
        <v>70695</v>
      </c>
      <c r="T11" s="8">
        <f t="shared" si="15"/>
        <v>0</v>
      </c>
      <c r="U11" s="8">
        <f t="shared" ref="U11:Z11" si="16">U12+U15+U18</f>
        <v>0</v>
      </c>
      <c r="V11" s="8">
        <f t="shared" si="16"/>
        <v>0</v>
      </c>
      <c r="W11" s="8">
        <f t="shared" si="16"/>
        <v>0</v>
      </c>
      <c r="X11" s="8">
        <f t="shared" si="16"/>
        <v>0</v>
      </c>
      <c r="Y11" s="8">
        <f t="shared" si="16"/>
        <v>70695</v>
      </c>
      <c r="Z11" s="8">
        <f t="shared" si="16"/>
        <v>0</v>
      </c>
      <c r="AA11" s="8">
        <f t="shared" ref="AA11:AF11" si="17">AA12+AA15+AA18</f>
        <v>0</v>
      </c>
      <c r="AB11" s="8">
        <f t="shared" si="17"/>
        <v>2436</v>
      </c>
      <c r="AC11" s="8">
        <f t="shared" si="17"/>
        <v>0</v>
      </c>
      <c r="AD11" s="8">
        <f t="shared" si="17"/>
        <v>0</v>
      </c>
      <c r="AE11" s="8">
        <f t="shared" si="17"/>
        <v>73131</v>
      </c>
      <c r="AF11" s="8">
        <f t="shared" si="17"/>
        <v>0</v>
      </c>
      <c r="AG11" s="8">
        <f t="shared" ref="AG11:AL11" si="18">AG12+AG15+AG18</f>
        <v>0</v>
      </c>
      <c r="AH11" s="8">
        <f t="shared" si="18"/>
        <v>0</v>
      </c>
      <c r="AI11" s="8">
        <f t="shared" si="18"/>
        <v>0</v>
      </c>
      <c r="AJ11" s="8">
        <f t="shared" si="18"/>
        <v>0</v>
      </c>
      <c r="AK11" s="8">
        <f t="shared" si="18"/>
        <v>73131</v>
      </c>
      <c r="AL11" s="8">
        <f t="shared" si="18"/>
        <v>0</v>
      </c>
      <c r="AM11" s="8">
        <f t="shared" ref="AM11:AR11" si="19">AM12+AM15+AM18</f>
        <v>0</v>
      </c>
      <c r="AN11" s="8">
        <f t="shared" si="19"/>
        <v>0</v>
      </c>
      <c r="AO11" s="8">
        <f t="shared" si="19"/>
        <v>0</v>
      </c>
      <c r="AP11" s="8">
        <f t="shared" si="19"/>
        <v>0</v>
      </c>
      <c r="AQ11" s="8">
        <f t="shared" si="19"/>
        <v>73131</v>
      </c>
      <c r="AR11" s="8">
        <f t="shared" si="19"/>
        <v>0</v>
      </c>
      <c r="AS11" s="8">
        <f t="shared" ref="AS11:AX11" si="20">AS12+AS15+AS18</f>
        <v>0</v>
      </c>
      <c r="AT11" s="8">
        <f t="shared" si="20"/>
        <v>0</v>
      </c>
      <c r="AU11" s="8">
        <f t="shared" si="20"/>
        <v>-83</v>
      </c>
      <c r="AV11" s="8">
        <f t="shared" si="20"/>
        <v>0</v>
      </c>
      <c r="AW11" s="8">
        <f t="shared" si="20"/>
        <v>73048</v>
      </c>
      <c r="AX11" s="8">
        <f t="shared" si="20"/>
        <v>0</v>
      </c>
      <c r="AY11" s="8">
        <f t="shared" ref="AY11:AZ11" si="21">AY12+AY15+AY18</f>
        <v>32086</v>
      </c>
      <c r="AZ11" s="8">
        <f t="shared" si="21"/>
        <v>0</v>
      </c>
      <c r="BA11" s="92">
        <f t="shared" si="9"/>
        <v>43.92454276640018</v>
      </c>
      <c r="BB11" s="92"/>
    </row>
    <row r="12" spans="1:54" ht="33" hidden="1">
      <c r="A12" s="24" t="s">
        <v>82</v>
      </c>
      <c r="B12" s="25">
        <f>B11</f>
        <v>900</v>
      </c>
      <c r="C12" s="25" t="s">
        <v>21</v>
      </c>
      <c r="D12" s="25" t="s">
        <v>79</v>
      </c>
      <c r="E12" s="25" t="s">
        <v>83</v>
      </c>
      <c r="F12" s="25"/>
      <c r="G12" s="8">
        <f t="shared" ref="G12:V13" si="22">G13</f>
        <v>2288</v>
      </c>
      <c r="H12" s="8">
        <f t="shared" si="22"/>
        <v>0</v>
      </c>
      <c r="I12" s="8">
        <f t="shared" si="22"/>
        <v>0</v>
      </c>
      <c r="J12" s="8">
        <f t="shared" si="22"/>
        <v>0</v>
      </c>
      <c r="K12" s="8">
        <f t="shared" si="22"/>
        <v>0</v>
      </c>
      <c r="L12" s="8">
        <f t="shared" si="22"/>
        <v>0</v>
      </c>
      <c r="M12" s="8">
        <f t="shared" si="22"/>
        <v>2288</v>
      </c>
      <c r="N12" s="8">
        <f t="shared" si="22"/>
        <v>0</v>
      </c>
      <c r="O12" s="8">
        <f t="shared" si="22"/>
        <v>0</v>
      </c>
      <c r="P12" s="8">
        <f t="shared" si="22"/>
        <v>0</v>
      </c>
      <c r="Q12" s="8">
        <f t="shared" si="22"/>
        <v>0</v>
      </c>
      <c r="R12" s="8">
        <f t="shared" si="22"/>
        <v>0</v>
      </c>
      <c r="S12" s="8">
        <f t="shared" si="22"/>
        <v>2288</v>
      </c>
      <c r="T12" s="8">
        <f t="shared" si="22"/>
        <v>0</v>
      </c>
      <c r="U12" s="8">
        <f t="shared" si="22"/>
        <v>0</v>
      </c>
      <c r="V12" s="8">
        <f t="shared" si="22"/>
        <v>0</v>
      </c>
      <c r="W12" s="8">
        <f t="shared" ref="U12:AJ13" si="23">W13</f>
        <v>0</v>
      </c>
      <c r="X12" s="8">
        <f t="shared" si="23"/>
        <v>0</v>
      </c>
      <c r="Y12" s="8">
        <f t="shared" si="23"/>
        <v>2288</v>
      </c>
      <c r="Z12" s="8">
        <f t="shared" si="23"/>
        <v>0</v>
      </c>
      <c r="AA12" s="8">
        <f t="shared" si="23"/>
        <v>0</v>
      </c>
      <c r="AB12" s="8">
        <f t="shared" si="23"/>
        <v>0</v>
      </c>
      <c r="AC12" s="8">
        <f t="shared" si="23"/>
        <v>0</v>
      </c>
      <c r="AD12" s="8">
        <f t="shared" si="23"/>
        <v>0</v>
      </c>
      <c r="AE12" s="8">
        <f t="shared" si="23"/>
        <v>2288</v>
      </c>
      <c r="AF12" s="8">
        <f t="shared" si="23"/>
        <v>0</v>
      </c>
      <c r="AG12" s="8">
        <f t="shared" si="23"/>
        <v>0</v>
      </c>
      <c r="AH12" s="8">
        <f t="shared" si="23"/>
        <v>0</v>
      </c>
      <c r="AI12" s="8">
        <f t="shared" si="23"/>
        <v>0</v>
      </c>
      <c r="AJ12" s="8">
        <f t="shared" si="23"/>
        <v>0</v>
      </c>
      <c r="AK12" s="8">
        <f t="shared" ref="AG12:AV13" si="24">AK13</f>
        <v>2288</v>
      </c>
      <c r="AL12" s="8">
        <f t="shared" si="24"/>
        <v>0</v>
      </c>
      <c r="AM12" s="8">
        <f t="shared" si="24"/>
        <v>0</v>
      </c>
      <c r="AN12" s="8">
        <f t="shared" si="24"/>
        <v>0</v>
      </c>
      <c r="AO12" s="8">
        <f t="shared" si="24"/>
        <v>0</v>
      </c>
      <c r="AP12" s="8">
        <f t="shared" si="24"/>
        <v>0</v>
      </c>
      <c r="AQ12" s="8">
        <f t="shared" si="24"/>
        <v>2288</v>
      </c>
      <c r="AR12" s="8">
        <f t="shared" si="24"/>
        <v>0</v>
      </c>
      <c r="AS12" s="8">
        <f t="shared" si="24"/>
        <v>0</v>
      </c>
      <c r="AT12" s="8">
        <f t="shared" si="24"/>
        <v>0</v>
      </c>
      <c r="AU12" s="8">
        <f t="shared" si="24"/>
        <v>0</v>
      </c>
      <c r="AV12" s="8">
        <f t="shared" si="24"/>
        <v>0</v>
      </c>
      <c r="AW12" s="8">
        <f t="shared" ref="AS12:AZ13" si="25">AW13</f>
        <v>2288</v>
      </c>
      <c r="AX12" s="8">
        <f t="shared" si="25"/>
        <v>0</v>
      </c>
      <c r="AY12" s="8">
        <f t="shared" si="25"/>
        <v>1265</v>
      </c>
      <c r="AZ12" s="8">
        <f t="shared" si="25"/>
        <v>0</v>
      </c>
      <c r="BA12" s="92">
        <f t="shared" si="9"/>
        <v>55.28846153846154</v>
      </c>
      <c r="BB12" s="92"/>
    </row>
    <row r="13" spans="1:54" ht="66" hidden="1">
      <c r="A13" s="24" t="s">
        <v>446</v>
      </c>
      <c r="B13" s="25">
        <f>B12</f>
        <v>900</v>
      </c>
      <c r="C13" s="25" t="s">
        <v>21</v>
      </c>
      <c r="D13" s="25" t="s">
        <v>79</v>
      </c>
      <c r="E13" s="25" t="s">
        <v>83</v>
      </c>
      <c r="F13" s="25" t="s">
        <v>84</v>
      </c>
      <c r="G13" s="9">
        <f t="shared" si="22"/>
        <v>2288</v>
      </c>
      <c r="H13" s="9">
        <f t="shared" si="22"/>
        <v>0</v>
      </c>
      <c r="I13" s="9">
        <f t="shared" si="22"/>
        <v>0</v>
      </c>
      <c r="J13" s="9">
        <f t="shared" si="22"/>
        <v>0</v>
      </c>
      <c r="K13" s="9">
        <f t="shared" si="22"/>
        <v>0</v>
      </c>
      <c r="L13" s="9">
        <f t="shared" si="22"/>
        <v>0</v>
      </c>
      <c r="M13" s="9">
        <f t="shared" si="22"/>
        <v>2288</v>
      </c>
      <c r="N13" s="9">
        <f t="shared" si="22"/>
        <v>0</v>
      </c>
      <c r="O13" s="9">
        <f t="shared" si="22"/>
        <v>0</v>
      </c>
      <c r="P13" s="9">
        <f t="shared" si="22"/>
        <v>0</v>
      </c>
      <c r="Q13" s="9">
        <f t="shared" si="22"/>
        <v>0</v>
      </c>
      <c r="R13" s="9">
        <f t="shared" si="22"/>
        <v>0</v>
      </c>
      <c r="S13" s="9">
        <f t="shared" si="22"/>
        <v>2288</v>
      </c>
      <c r="T13" s="9">
        <f t="shared" si="22"/>
        <v>0</v>
      </c>
      <c r="U13" s="9">
        <f t="shared" si="23"/>
        <v>0</v>
      </c>
      <c r="V13" s="9">
        <f t="shared" si="23"/>
        <v>0</v>
      </c>
      <c r="W13" s="9">
        <f t="shared" si="23"/>
        <v>0</v>
      </c>
      <c r="X13" s="9">
        <f t="shared" si="23"/>
        <v>0</v>
      </c>
      <c r="Y13" s="9">
        <f t="shared" si="23"/>
        <v>2288</v>
      </c>
      <c r="Z13" s="9">
        <f t="shared" si="23"/>
        <v>0</v>
      </c>
      <c r="AA13" s="9">
        <f t="shared" si="23"/>
        <v>0</v>
      </c>
      <c r="AB13" s="9">
        <f t="shared" si="23"/>
        <v>0</v>
      </c>
      <c r="AC13" s="9">
        <f t="shared" si="23"/>
        <v>0</v>
      </c>
      <c r="AD13" s="9">
        <f t="shared" si="23"/>
        <v>0</v>
      </c>
      <c r="AE13" s="9">
        <f t="shared" si="23"/>
        <v>2288</v>
      </c>
      <c r="AF13" s="9">
        <f t="shared" si="23"/>
        <v>0</v>
      </c>
      <c r="AG13" s="9">
        <f t="shared" si="24"/>
        <v>0</v>
      </c>
      <c r="AH13" s="9">
        <f t="shared" si="24"/>
        <v>0</v>
      </c>
      <c r="AI13" s="9">
        <f t="shared" si="24"/>
        <v>0</v>
      </c>
      <c r="AJ13" s="9">
        <f t="shared" si="24"/>
        <v>0</v>
      </c>
      <c r="AK13" s="9">
        <f t="shared" si="24"/>
        <v>2288</v>
      </c>
      <c r="AL13" s="9">
        <f t="shared" si="24"/>
        <v>0</v>
      </c>
      <c r="AM13" s="9">
        <f t="shared" si="24"/>
        <v>0</v>
      </c>
      <c r="AN13" s="9">
        <f t="shared" si="24"/>
        <v>0</v>
      </c>
      <c r="AO13" s="9">
        <f t="shared" si="24"/>
        <v>0</v>
      </c>
      <c r="AP13" s="9">
        <f t="shared" si="24"/>
        <v>0</v>
      </c>
      <c r="AQ13" s="9">
        <f t="shared" si="24"/>
        <v>2288</v>
      </c>
      <c r="AR13" s="9">
        <f t="shared" si="24"/>
        <v>0</v>
      </c>
      <c r="AS13" s="9">
        <f t="shared" si="25"/>
        <v>0</v>
      </c>
      <c r="AT13" s="9">
        <f t="shared" si="25"/>
        <v>0</v>
      </c>
      <c r="AU13" s="9">
        <f t="shared" si="25"/>
        <v>0</v>
      </c>
      <c r="AV13" s="9">
        <f t="shared" si="25"/>
        <v>0</v>
      </c>
      <c r="AW13" s="9">
        <f t="shared" si="25"/>
        <v>2288</v>
      </c>
      <c r="AX13" s="9">
        <f t="shared" si="25"/>
        <v>0</v>
      </c>
      <c r="AY13" s="9">
        <f t="shared" si="25"/>
        <v>1265</v>
      </c>
      <c r="AZ13" s="9">
        <f t="shared" si="25"/>
        <v>0</v>
      </c>
      <c r="BA13" s="92">
        <f t="shared" si="9"/>
        <v>55.28846153846154</v>
      </c>
      <c r="BB13" s="92"/>
    </row>
    <row r="14" spans="1:54" ht="33" hidden="1">
      <c r="A14" s="24" t="s">
        <v>85</v>
      </c>
      <c r="B14" s="25">
        <f>B13</f>
        <v>900</v>
      </c>
      <c r="C14" s="25" t="s">
        <v>21</v>
      </c>
      <c r="D14" s="25" t="s">
        <v>79</v>
      </c>
      <c r="E14" s="25" t="s">
        <v>83</v>
      </c>
      <c r="F14" s="25" t="s">
        <v>86</v>
      </c>
      <c r="G14" s="9">
        <f>2200+88</f>
        <v>2288</v>
      </c>
      <c r="H14" s="10"/>
      <c r="I14" s="79"/>
      <c r="J14" s="79"/>
      <c r="K14" s="79"/>
      <c r="L14" s="79"/>
      <c r="M14" s="9">
        <f>G14+I14+J14+K14+L14</f>
        <v>2288</v>
      </c>
      <c r="N14" s="9">
        <f>H14+L14</f>
        <v>0</v>
      </c>
      <c r="O14" s="80"/>
      <c r="P14" s="80"/>
      <c r="Q14" s="80"/>
      <c r="R14" s="80"/>
      <c r="S14" s="9">
        <f>M14+O14+P14+Q14+R14</f>
        <v>2288</v>
      </c>
      <c r="T14" s="9">
        <f>N14+R14</f>
        <v>0</v>
      </c>
      <c r="U14" s="80"/>
      <c r="V14" s="80"/>
      <c r="W14" s="80"/>
      <c r="X14" s="80"/>
      <c r="Y14" s="9">
        <f>S14+U14+V14+W14+X14</f>
        <v>2288</v>
      </c>
      <c r="Z14" s="9">
        <f>T14+X14</f>
        <v>0</v>
      </c>
      <c r="AA14" s="80"/>
      <c r="AB14" s="80"/>
      <c r="AC14" s="80"/>
      <c r="AD14" s="80"/>
      <c r="AE14" s="9">
        <f>Y14+AA14+AB14+AC14+AD14</f>
        <v>2288</v>
      </c>
      <c r="AF14" s="9">
        <f>Z14+AD14</f>
        <v>0</v>
      </c>
      <c r="AG14" s="80"/>
      <c r="AH14" s="80"/>
      <c r="AI14" s="80"/>
      <c r="AJ14" s="80"/>
      <c r="AK14" s="9">
        <f>AE14+AG14+AH14+AI14+AJ14</f>
        <v>2288</v>
      </c>
      <c r="AL14" s="9">
        <f>AF14+AJ14</f>
        <v>0</v>
      </c>
      <c r="AM14" s="80"/>
      <c r="AN14" s="80"/>
      <c r="AO14" s="80"/>
      <c r="AP14" s="80"/>
      <c r="AQ14" s="9">
        <f>AK14+AM14+AN14+AO14+AP14</f>
        <v>2288</v>
      </c>
      <c r="AR14" s="9">
        <f>AL14+AP14</f>
        <v>0</v>
      </c>
      <c r="AS14" s="80"/>
      <c r="AT14" s="80"/>
      <c r="AU14" s="80"/>
      <c r="AV14" s="80"/>
      <c r="AW14" s="9">
        <f>AQ14+AS14+AT14+AU14+AV14</f>
        <v>2288</v>
      </c>
      <c r="AX14" s="9">
        <f>AR14+AV14</f>
        <v>0</v>
      </c>
      <c r="AY14" s="9">
        <v>1265</v>
      </c>
      <c r="AZ14" s="79"/>
      <c r="BA14" s="92">
        <f>AY14/AW14*100</f>
        <v>55.28846153846154</v>
      </c>
      <c r="BB14" s="92"/>
    </row>
    <row r="15" spans="1:54" ht="33" hidden="1">
      <c r="A15" s="24" t="s">
        <v>87</v>
      </c>
      <c r="B15" s="25">
        <f>B13</f>
        <v>900</v>
      </c>
      <c r="C15" s="25" t="s">
        <v>21</v>
      </c>
      <c r="D15" s="25" t="s">
        <v>79</v>
      </c>
      <c r="E15" s="25" t="s">
        <v>88</v>
      </c>
      <c r="F15" s="25"/>
      <c r="G15" s="9">
        <f t="shared" ref="G15:V16" si="26">G16</f>
        <v>1506</v>
      </c>
      <c r="H15" s="9">
        <f t="shared" si="26"/>
        <v>0</v>
      </c>
      <c r="I15" s="9">
        <f t="shared" si="26"/>
        <v>0</v>
      </c>
      <c r="J15" s="9">
        <f t="shared" si="26"/>
        <v>0</v>
      </c>
      <c r="K15" s="9">
        <f t="shared" si="26"/>
        <v>0</v>
      </c>
      <c r="L15" s="9">
        <f t="shared" si="26"/>
        <v>0</v>
      </c>
      <c r="M15" s="9">
        <f t="shared" si="26"/>
        <v>1506</v>
      </c>
      <c r="N15" s="9">
        <f t="shared" si="26"/>
        <v>0</v>
      </c>
      <c r="O15" s="9">
        <f t="shared" si="26"/>
        <v>0</v>
      </c>
      <c r="P15" s="9">
        <f t="shared" si="26"/>
        <v>0</v>
      </c>
      <c r="Q15" s="9">
        <f t="shared" si="26"/>
        <v>0</v>
      </c>
      <c r="R15" s="9">
        <f t="shared" si="26"/>
        <v>0</v>
      </c>
      <c r="S15" s="9">
        <f t="shared" si="26"/>
        <v>1506</v>
      </c>
      <c r="T15" s="9">
        <f t="shared" si="26"/>
        <v>0</v>
      </c>
      <c r="U15" s="9">
        <f t="shared" si="26"/>
        <v>0</v>
      </c>
      <c r="V15" s="9">
        <f t="shared" si="26"/>
        <v>0</v>
      </c>
      <c r="W15" s="9">
        <f t="shared" ref="U15:AJ16" si="27">W16</f>
        <v>0</v>
      </c>
      <c r="X15" s="9">
        <f t="shared" si="27"/>
        <v>0</v>
      </c>
      <c r="Y15" s="9">
        <f t="shared" si="27"/>
        <v>1506</v>
      </c>
      <c r="Z15" s="9">
        <f t="shared" si="27"/>
        <v>0</v>
      </c>
      <c r="AA15" s="9">
        <f t="shared" si="27"/>
        <v>0</v>
      </c>
      <c r="AB15" s="9">
        <f t="shared" si="27"/>
        <v>0</v>
      </c>
      <c r="AC15" s="9">
        <f t="shared" si="27"/>
        <v>0</v>
      </c>
      <c r="AD15" s="9">
        <f t="shared" si="27"/>
        <v>0</v>
      </c>
      <c r="AE15" s="9">
        <f t="shared" si="27"/>
        <v>1506</v>
      </c>
      <c r="AF15" s="9">
        <f t="shared" si="27"/>
        <v>0</v>
      </c>
      <c r="AG15" s="9">
        <f t="shared" si="27"/>
        <v>0</v>
      </c>
      <c r="AH15" s="9">
        <f t="shared" si="27"/>
        <v>0</v>
      </c>
      <c r="AI15" s="9">
        <f t="shared" si="27"/>
        <v>0</v>
      </c>
      <c r="AJ15" s="9">
        <f t="shared" si="27"/>
        <v>0</v>
      </c>
      <c r="AK15" s="9">
        <f t="shared" ref="AG15:AV16" si="28">AK16</f>
        <v>1506</v>
      </c>
      <c r="AL15" s="9">
        <f t="shared" si="28"/>
        <v>0</v>
      </c>
      <c r="AM15" s="9">
        <f t="shared" si="28"/>
        <v>0</v>
      </c>
      <c r="AN15" s="9">
        <f t="shared" si="28"/>
        <v>0</v>
      </c>
      <c r="AO15" s="9">
        <f t="shared" si="28"/>
        <v>0</v>
      </c>
      <c r="AP15" s="9">
        <f t="shared" si="28"/>
        <v>0</v>
      </c>
      <c r="AQ15" s="9">
        <f t="shared" si="28"/>
        <v>1506</v>
      </c>
      <c r="AR15" s="9">
        <f t="shared" si="28"/>
        <v>0</v>
      </c>
      <c r="AS15" s="9">
        <f t="shared" si="28"/>
        <v>0</v>
      </c>
      <c r="AT15" s="9">
        <f t="shared" si="28"/>
        <v>0</v>
      </c>
      <c r="AU15" s="9">
        <f t="shared" si="28"/>
        <v>0</v>
      </c>
      <c r="AV15" s="9">
        <f t="shared" si="28"/>
        <v>0</v>
      </c>
      <c r="AW15" s="9">
        <f t="shared" ref="AS15:AZ16" si="29">AW16</f>
        <v>1506</v>
      </c>
      <c r="AX15" s="9">
        <f t="shared" si="29"/>
        <v>0</v>
      </c>
      <c r="AY15" s="9">
        <f t="shared" si="29"/>
        <v>460</v>
      </c>
      <c r="AZ15" s="9">
        <f t="shared" si="29"/>
        <v>0</v>
      </c>
      <c r="BA15" s="92">
        <f t="shared" ref="BA15:BA78" si="30">AY15/AW15*100</f>
        <v>30.54448871181939</v>
      </c>
      <c r="BB15" s="92"/>
    </row>
    <row r="16" spans="1:54" ht="66" hidden="1">
      <c r="A16" s="24" t="s">
        <v>446</v>
      </c>
      <c r="B16" s="25">
        <f>B15</f>
        <v>900</v>
      </c>
      <c r="C16" s="25" t="s">
        <v>21</v>
      </c>
      <c r="D16" s="25" t="s">
        <v>79</v>
      </c>
      <c r="E16" s="25" t="s">
        <v>88</v>
      </c>
      <c r="F16" s="25" t="s">
        <v>84</v>
      </c>
      <c r="G16" s="9">
        <f t="shared" si="26"/>
        <v>1506</v>
      </c>
      <c r="H16" s="9">
        <f t="shared" si="26"/>
        <v>0</v>
      </c>
      <c r="I16" s="9">
        <f t="shared" si="26"/>
        <v>0</v>
      </c>
      <c r="J16" s="9">
        <f t="shared" si="26"/>
        <v>0</v>
      </c>
      <c r="K16" s="9">
        <f t="shared" si="26"/>
        <v>0</v>
      </c>
      <c r="L16" s="9">
        <f t="shared" si="26"/>
        <v>0</v>
      </c>
      <c r="M16" s="9">
        <f t="shared" si="26"/>
        <v>1506</v>
      </c>
      <c r="N16" s="9">
        <f t="shared" si="26"/>
        <v>0</v>
      </c>
      <c r="O16" s="9">
        <f t="shared" si="26"/>
        <v>0</v>
      </c>
      <c r="P16" s="9">
        <f t="shared" si="26"/>
        <v>0</v>
      </c>
      <c r="Q16" s="9">
        <f t="shared" si="26"/>
        <v>0</v>
      </c>
      <c r="R16" s="9">
        <f t="shared" si="26"/>
        <v>0</v>
      </c>
      <c r="S16" s="9">
        <f t="shared" si="26"/>
        <v>1506</v>
      </c>
      <c r="T16" s="9">
        <f t="shared" si="26"/>
        <v>0</v>
      </c>
      <c r="U16" s="9">
        <f t="shared" si="27"/>
        <v>0</v>
      </c>
      <c r="V16" s="9">
        <f t="shared" si="27"/>
        <v>0</v>
      </c>
      <c r="W16" s="9">
        <f t="shared" si="27"/>
        <v>0</v>
      </c>
      <c r="X16" s="9">
        <f t="shared" si="27"/>
        <v>0</v>
      </c>
      <c r="Y16" s="9">
        <f t="shared" si="27"/>
        <v>1506</v>
      </c>
      <c r="Z16" s="9">
        <f t="shared" si="27"/>
        <v>0</v>
      </c>
      <c r="AA16" s="9">
        <f t="shared" si="27"/>
        <v>0</v>
      </c>
      <c r="AB16" s="9">
        <f t="shared" si="27"/>
        <v>0</v>
      </c>
      <c r="AC16" s="9">
        <f t="shared" si="27"/>
        <v>0</v>
      </c>
      <c r="AD16" s="9">
        <f t="shared" si="27"/>
        <v>0</v>
      </c>
      <c r="AE16" s="9">
        <f t="shared" si="27"/>
        <v>1506</v>
      </c>
      <c r="AF16" s="9">
        <f t="shared" si="27"/>
        <v>0</v>
      </c>
      <c r="AG16" s="9">
        <f t="shared" si="28"/>
        <v>0</v>
      </c>
      <c r="AH16" s="9">
        <f t="shared" si="28"/>
        <v>0</v>
      </c>
      <c r="AI16" s="9">
        <f t="shared" si="28"/>
        <v>0</v>
      </c>
      <c r="AJ16" s="9">
        <f t="shared" si="28"/>
        <v>0</v>
      </c>
      <c r="AK16" s="9">
        <f t="shared" si="28"/>
        <v>1506</v>
      </c>
      <c r="AL16" s="9">
        <f t="shared" si="28"/>
        <v>0</v>
      </c>
      <c r="AM16" s="9">
        <f t="shared" si="28"/>
        <v>0</v>
      </c>
      <c r="AN16" s="9">
        <f t="shared" si="28"/>
        <v>0</v>
      </c>
      <c r="AO16" s="9">
        <f t="shared" si="28"/>
        <v>0</v>
      </c>
      <c r="AP16" s="9">
        <f t="shared" si="28"/>
        <v>0</v>
      </c>
      <c r="AQ16" s="9">
        <f t="shared" si="28"/>
        <v>1506</v>
      </c>
      <c r="AR16" s="9">
        <f t="shared" si="28"/>
        <v>0</v>
      </c>
      <c r="AS16" s="9">
        <f t="shared" si="29"/>
        <v>0</v>
      </c>
      <c r="AT16" s="9">
        <f t="shared" si="29"/>
        <v>0</v>
      </c>
      <c r="AU16" s="9">
        <f t="shared" si="29"/>
        <v>0</v>
      </c>
      <c r="AV16" s="9">
        <f t="shared" si="29"/>
        <v>0</v>
      </c>
      <c r="AW16" s="9">
        <f t="shared" si="29"/>
        <v>1506</v>
      </c>
      <c r="AX16" s="9">
        <f t="shared" si="29"/>
        <v>0</v>
      </c>
      <c r="AY16" s="9">
        <f t="shared" si="29"/>
        <v>460</v>
      </c>
      <c r="AZ16" s="9">
        <f t="shared" si="29"/>
        <v>0</v>
      </c>
      <c r="BA16" s="92">
        <f t="shared" si="30"/>
        <v>30.54448871181939</v>
      </c>
      <c r="BB16" s="92"/>
    </row>
    <row r="17" spans="1:54" ht="33" hidden="1">
      <c r="A17" s="24" t="s">
        <v>85</v>
      </c>
      <c r="B17" s="25">
        <f>B16</f>
        <v>900</v>
      </c>
      <c r="C17" s="25" t="s">
        <v>21</v>
      </c>
      <c r="D17" s="25" t="s">
        <v>79</v>
      </c>
      <c r="E17" s="25" t="s">
        <v>88</v>
      </c>
      <c r="F17" s="25" t="s">
        <v>86</v>
      </c>
      <c r="G17" s="9">
        <f>1363+143</f>
        <v>1506</v>
      </c>
      <c r="H17" s="10"/>
      <c r="I17" s="79"/>
      <c r="J17" s="79"/>
      <c r="K17" s="79"/>
      <c r="L17" s="79"/>
      <c r="M17" s="9">
        <f>G17+I17+J17+K17+L17</f>
        <v>1506</v>
      </c>
      <c r="N17" s="9">
        <f>H17+L17</f>
        <v>0</v>
      </c>
      <c r="O17" s="80"/>
      <c r="P17" s="80"/>
      <c r="Q17" s="80"/>
      <c r="R17" s="80"/>
      <c r="S17" s="9">
        <f>M17+O17+P17+Q17+R17</f>
        <v>1506</v>
      </c>
      <c r="T17" s="9">
        <f>N17+R17</f>
        <v>0</v>
      </c>
      <c r="U17" s="80"/>
      <c r="V17" s="80"/>
      <c r="W17" s="80"/>
      <c r="X17" s="80"/>
      <c r="Y17" s="9">
        <f>S17+U17+V17+W17+X17</f>
        <v>1506</v>
      </c>
      <c r="Z17" s="9">
        <f>T17+X17</f>
        <v>0</v>
      </c>
      <c r="AA17" s="80"/>
      <c r="AB17" s="80"/>
      <c r="AC17" s="80"/>
      <c r="AD17" s="80"/>
      <c r="AE17" s="9">
        <f>Y17+AA17+AB17+AC17+AD17</f>
        <v>1506</v>
      </c>
      <c r="AF17" s="9">
        <f>Z17+AD17</f>
        <v>0</v>
      </c>
      <c r="AG17" s="80"/>
      <c r="AH17" s="80"/>
      <c r="AI17" s="80"/>
      <c r="AJ17" s="80"/>
      <c r="AK17" s="9">
        <f>AE17+AG17+AH17+AI17+AJ17</f>
        <v>1506</v>
      </c>
      <c r="AL17" s="9">
        <f>AF17+AJ17</f>
        <v>0</v>
      </c>
      <c r="AM17" s="80"/>
      <c r="AN17" s="80"/>
      <c r="AO17" s="80"/>
      <c r="AP17" s="80"/>
      <c r="AQ17" s="9">
        <f>AK17+AM17+AN17+AO17+AP17</f>
        <v>1506</v>
      </c>
      <c r="AR17" s="9">
        <f>AL17+AP17</f>
        <v>0</v>
      </c>
      <c r="AS17" s="80"/>
      <c r="AT17" s="80"/>
      <c r="AU17" s="80"/>
      <c r="AV17" s="80"/>
      <c r="AW17" s="9">
        <f>AQ17+AS17+AT17+AU17+AV17</f>
        <v>1506</v>
      </c>
      <c r="AX17" s="9">
        <f>AR17+AV17</f>
        <v>0</v>
      </c>
      <c r="AY17" s="9">
        <v>460</v>
      </c>
      <c r="AZ17" s="79"/>
      <c r="BA17" s="92">
        <f t="shared" si="30"/>
        <v>30.54448871181939</v>
      </c>
      <c r="BB17" s="92"/>
    </row>
    <row r="18" spans="1:54" ht="17.100000000000001" hidden="1" customHeight="1">
      <c r="A18" s="24" t="s">
        <v>89</v>
      </c>
      <c r="B18" s="25">
        <f>B16</f>
        <v>900</v>
      </c>
      <c r="C18" s="25" t="s">
        <v>21</v>
      </c>
      <c r="D18" s="25" t="s">
        <v>79</v>
      </c>
      <c r="E18" s="25" t="s">
        <v>90</v>
      </c>
      <c r="F18" s="25"/>
      <c r="G18" s="8">
        <f t="shared" ref="G18" si="31">G19+G21+G25+G23</f>
        <v>66901</v>
      </c>
      <c r="H18" s="8">
        <f t="shared" ref="H18:N18" si="32">H19+H21+H25+H23</f>
        <v>0</v>
      </c>
      <c r="I18" s="8">
        <f t="shared" si="32"/>
        <v>0</v>
      </c>
      <c r="J18" s="8">
        <f t="shared" si="32"/>
        <v>0</v>
      </c>
      <c r="K18" s="8">
        <f t="shared" si="32"/>
        <v>0</v>
      </c>
      <c r="L18" s="8">
        <f t="shared" si="32"/>
        <v>0</v>
      </c>
      <c r="M18" s="8">
        <f t="shared" si="32"/>
        <v>66901</v>
      </c>
      <c r="N18" s="8">
        <f t="shared" si="32"/>
        <v>0</v>
      </c>
      <c r="O18" s="8">
        <f t="shared" ref="O18:T18" si="33">O19+O21+O25+O23</f>
        <v>0</v>
      </c>
      <c r="P18" s="8">
        <f t="shared" si="33"/>
        <v>0</v>
      </c>
      <c r="Q18" s="8">
        <f t="shared" si="33"/>
        <v>0</v>
      </c>
      <c r="R18" s="8">
        <f t="shared" si="33"/>
        <v>0</v>
      </c>
      <c r="S18" s="8">
        <f t="shared" si="33"/>
        <v>66901</v>
      </c>
      <c r="T18" s="8">
        <f t="shared" si="33"/>
        <v>0</v>
      </c>
      <c r="U18" s="8">
        <f t="shared" ref="U18:Z18" si="34">U19+U21+U25+U23</f>
        <v>0</v>
      </c>
      <c r="V18" s="8">
        <f t="shared" si="34"/>
        <v>0</v>
      </c>
      <c r="W18" s="8">
        <f t="shared" si="34"/>
        <v>0</v>
      </c>
      <c r="X18" s="8">
        <f t="shared" si="34"/>
        <v>0</v>
      </c>
      <c r="Y18" s="8">
        <f t="shared" si="34"/>
        <v>66901</v>
      </c>
      <c r="Z18" s="8">
        <f t="shared" si="34"/>
        <v>0</v>
      </c>
      <c r="AA18" s="8">
        <f t="shared" ref="AA18:AF18" si="35">AA19+AA21+AA25+AA23</f>
        <v>0</v>
      </c>
      <c r="AB18" s="8">
        <f t="shared" si="35"/>
        <v>2436</v>
      </c>
      <c r="AC18" s="8">
        <f t="shared" si="35"/>
        <v>0</v>
      </c>
      <c r="AD18" s="8">
        <f t="shared" si="35"/>
        <v>0</v>
      </c>
      <c r="AE18" s="8">
        <f t="shared" si="35"/>
        <v>69337</v>
      </c>
      <c r="AF18" s="8">
        <f t="shared" si="35"/>
        <v>0</v>
      </c>
      <c r="AG18" s="8">
        <f t="shared" ref="AG18:AL18" si="36">AG19+AG21+AG25+AG23</f>
        <v>0</v>
      </c>
      <c r="AH18" s="8">
        <f t="shared" si="36"/>
        <v>0</v>
      </c>
      <c r="AI18" s="8">
        <f t="shared" si="36"/>
        <v>0</v>
      </c>
      <c r="AJ18" s="8">
        <f t="shared" si="36"/>
        <v>0</v>
      </c>
      <c r="AK18" s="8">
        <f t="shared" si="36"/>
        <v>69337</v>
      </c>
      <c r="AL18" s="8">
        <f t="shared" si="36"/>
        <v>0</v>
      </c>
      <c r="AM18" s="8">
        <f t="shared" ref="AM18:AR18" si="37">AM19+AM21+AM25+AM23</f>
        <v>0</v>
      </c>
      <c r="AN18" s="8">
        <f t="shared" si="37"/>
        <v>0</v>
      </c>
      <c r="AO18" s="8">
        <f t="shared" si="37"/>
        <v>0</v>
      </c>
      <c r="AP18" s="8">
        <f t="shared" si="37"/>
        <v>0</v>
      </c>
      <c r="AQ18" s="8">
        <f t="shared" si="37"/>
        <v>69337</v>
      </c>
      <c r="AR18" s="8">
        <f t="shared" si="37"/>
        <v>0</v>
      </c>
      <c r="AS18" s="8">
        <f t="shared" ref="AS18:AW18" si="38">AS19+AS21+AS25+AS23</f>
        <v>0</v>
      </c>
      <c r="AT18" s="8">
        <f t="shared" si="38"/>
        <v>0</v>
      </c>
      <c r="AU18" s="8">
        <f t="shared" si="38"/>
        <v>-83</v>
      </c>
      <c r="AV18" s="8">
        <f t="shared" si="38"/>
        <v>0</v>
      </c>
      <c r="AW18" s="8">
        <f t="shared" si="38"/>
        <v>69254</v>
      </c>
      <c r="AX18" s="8">
        <f t="shared" ref="AX18:AZ18" si="39">AX19+AX21+AX25+AX23</f>
        <v>0</v>
      </c>
      <c r="AY18" s="8">
        <f t="shared" si="39"/>
        <v>30361</v>
      </c>
      <c r="AZ18" s="8">
        <f t="shared" si="39"/>
        <v>0</v>
      </c>
      <c r="BA18" s="92">
        <f t="shared" si="30"/>
        <v>43.840066999740088</v>
      </c>
      <c r="BB18" s="92"/>
    </row>
    <row r="19" spans="1:54" ht="66" hidden="1">
      <c r="A19" s="24" t="s">
        <v>446</v>
      </c>
      <c r="B19" s="25">
        <f>B18</f>
        <v>900</v>
      </c>
      <c r="C19" s="25" t="s">
        <v>21</v>
      </c>
      <c r="D19" s="25" t="s">
        <v>79</v>
      </c>
      <c r="E19" s="25" t="s">
        <v>90</v>
      </c>
      <c r="F19" s="25" t="s">
        <v>84</v>
      </c>
      <c r="G19" s="9">
        <f t="shared" ref="G19:AZ19" si="40">G20</f>
        <v>53468</v>
      </c>
      <c r="H19" s="9">
        <f t="shared" si="40"/>
        <v>0</v>
      </c>
      <c r="I19" s="9">
        <f t="shared" si="40"/>
        <v>0</v>
      </c>
      <c r="J19" s="9">
        <f t="shared" si="40"/>
        <v>0</v>
      </c>
      <c r="K19" s="9">
        <f t="shared" si="40"/>
        <v>0</v>
      </c>
      <c r="L19" s="9">
        <f t="shared" si="40"/>
        <v>0</v>
      </c>
      <c r="M19" s="9">
        <f t="shared" si="40"/>
        <v>53468</v>
      </c>
      <c r="N19" s="9">
        <f t="shared" si="40"/>
        <v>0</v>
      </c>
      <c r="O19" s="9">
        <f t="shared" si="40"/>
        <v>0</v>
      </c>
      <c r="P19" s="9">
        <f t="shared" si="40"/>
        <v>0</v>
      </c>
      <c r="Q19" s="9">
        <f t="shared" si="40"/>
        <v>0</v>
      </c>
      <c r="R19" s="9">
        <f t="shared" si="40"/>
        <v>0</v>
      </c>
      <c r="S19" s="9">
        <f t="shared" si="40"/>
        <v>53468</v>
      </c>
      <c r="T19" s="9">
        <f t="shared" si="40"/>
        <v>0</v>
      </c>
      <c r="U19" s="9">
        <f t="shared" si="40"/>
        <v>0</v>
      </c>
      <c r="V19" s="9">
        <f t="shared" si="40"/>
        <v>0</v>
      </c>
      <c r="W19" s="9">
        <f t="shared" si="40"/>
        <v>0</v>
      </c>
      <c r="X19" s="9">
        <f t="shared" si="40"/>
        <v>0</v>
      </c>
      <c r="Y19" s="9">
        <f t="shared" si="40"/>
        <v>53468</v>
      </c>
      <c r="Z19" s="9">
        <f t="shared" si="40"/>
        <v>0</v>
      </c>
      <c r="AA19" s="9">
        <f t="shared" si="40"/>
        <v>0</v>
      </c>
      <c r="AB19" s="9">
        <f t="shared" si="40"/>
        <v>2436</v>
      </c>
      <c r="AC19" s="9">
        <f t="shared" si="40"/>
        <v>0</v>
      </c>
      <c r="AD19" s="9">
        <f t="shared" si="40"/>
        <v>0</v>
      </c>
      <c r="AE19" s="9">
        <f t="shared" si="40"/>
        <v>55904</v>
      </c>
      <c r="AF19" s="9">
        <f t="shared" si="40"/>
        <v>0</v>
      </c>
      <c r="AG19" s="9">
        <f t="shared" si="40"/>
        <v>0</v>
      </c>
      <c r="AH19" s="9">
        <f t="shared" si="40"/>
        <v>0</v>
      </c>
      <c r="AI19" s="9">
        <f t="shared" si="40"/>
        <v>0</v>
      </c>
      <c r="AJ19" s="9">
        <f t="shared" si="40"/>
        <v>0</v>
      </c>
      <c r="AK19" s="9">
        <f t="shared" si="40"/>
        <v>55904</v>
      </c>
      <c r="AL19" s="9">
        <f t="shared" si="40"/>
        <v>0</v>
      </c>
      <c r="AM19" s="9">
        <f t="shared" si="40"/>
        <v>0</v>
      </c>
      <c r="AN19" s="9">
        <f t="shared" si="40"/>
        <v>0</v>
      </c>
      <c r="AO19" s="9">
        <f t="shared" si="40"/>
        <v>0</v>
      </c>
      <c r="AP19" s="9">
        <f t="shared" si="40"/>
        <v>0</v>
      </c>
      <c r="AQ19" s="9">
        <f t="shared" si="40"/>
        <v>55904</v>
      </c>
      <c r="AR19" s="9">
        <f t="shared" si="40"/>
        <v>0</v>
      </c>
      <c r="AS19" s="9">
        <f t="shared" si="40"/>
        <v>0</v>
      </c>
      <c r="AT19" s="9">
        <f t="shared" si="40"/>
        <v>0</v>
      </c>
      <c r="AU19" s="9">
        <f t="shared" si="40"/>
        <v>0</v>
      </c>
      <c r="AV19" s="9">
        <f t="shared" si="40"/>
        <v>0</v>
      </c>
      <c r="AW19" s="9">
        <f t="shared" si="40"/>
        <v>55904</v>
      </c>
      <c r="AX19" s="9">
        <f t="shared" si="40"/>
        <v>0</v>
      </c>
      <c r="AY19" s="9">
        <f t="shared" si="40"/>
        <v>25663</v>
      </c>
      <c r="AZ19" s="9">
        <f t="shared" si="40"/>
        <v>0</v>
      </c>
      <c r="BA19" s="92">
        <f t="shared" si="30"/>
        <v>45.905480824270178</v>
      </c>
      <c r="BB19" s="92"/>
    </row>
    <row r="20" spans="1:54" ht="33" hidden="1">
      <c r="A20" s="24" t="s">
        <v>85</v>
      </c>
      <c r="B20" s="25">
        <f>B19</f>
        <v>900</v>
      </c>
      <c r="C20" s="25" t="s">
        <v>21</v>
      </c>
      <c r="D20" s="25" t="s">
        <v>79</v>
      </c>
      <c r="E20" s="25" t="s">
        <v>90</v>
      </c>
      <c r="F20" s="25" t="s">
        <v>86</v>
      </c>
      <c r="G20" s="9">
        <f>51422+2046</f>
        <v>53468</v>
      </c>
      <c r="H20" s="10"/>
      <c r="I20" s="79"/>
      <c r="J20" s="79"/>
      <c r="K20" s="79"/>
      <c r="L20" s="79"/>
      <c r="M20" s="9">
        <f>G20+I20+J20+K20+L20</f>
        <v>53468</v>
      </c>
      <c r="N20" s="9">
        <f>H20+L20</f>
        <v>0</v>
      </c>
      <c r="O20" s="80"/>
      <c r="P20" s="80"/>
      <c r="Q20" s="80"/>
      <c r="R20" s="80"/>
      <c r="S20" s="9">
        <f>M20+O20+P20+Q20+R20</f>
        <v>53468</v>
      </c>
      <c r="T20" s="9">
        <f>N20+R20</f>
        <v>0</v>
      </c>
      <c r="U20" s="80"/>
      <c r="V20" s="80"/>
      <c r="W20" s="80"/>
      <c r="X20" s="80"/>
      <c r="Y20" s="9">
        <f>S20+U20+V20+W20+X20</f>
        <v>53468</v>
      </c>
      <c r="Z20" s="9">
        <f>T20+X20</f>
        <v>0</v>
      </c>
      <c r="AA20" s="80"/>
      <c r="AB20" s="9">
        <v>2436</v>
      </c>
      <c r="AC20" s="80"/>
      <c r="AD20" s="80"/>
      <c r="AE20" s="9">
        <f>Y20+AA20+AB20+AC20+AD20</f>
        <v>55904</v>
      </c>
      <c r="AF20" s="9">
        <f>Z20+AD20</f>
        <v>0</v>
      </c>
      <c r="AG20" s="80"/>
      <c r="AH20" s="9"/>
      <c r="AI20" s="80"/>
      <c r="AJ20" s="80"/>
      <c r="AK20" s="9">
        <f>AE20+AG20+AH20+AI20+AJ20</f>
        <v>55904</v>
      </c>
      <c r="AL20" s="9">
        <f>AF20+AJ20</f>
        <v>0</v>
      </c>
      <c r="AM20" s="80"/>
      <c r="AN20" s="9"/>
      <c r="AO20" s="80"/>
      <c r="AP20" s="80"/>
      <c r="AQ20" s="9">
        <f>AK20+AM20+AN20+AO20+AP20</f>
        <v>55904</v>
      </c>
      <c r="AR20" s="9">
        <f>AL20+AP20</f>
        <v>0</v>
      </c>
      <c r="AS20" s="80"/>
      <c r="AT20" s="9"/>
      <c r="AU20" s="80"/>
      <c r="AV20" s="80"/>
      <c r="AW20" s="9">
        <f>AQ20+AS20+AT20+AU20+AV20</f>
        <v>55904</v>
      </c>
      <c r="AX20" s="9">
        <f>AR20+AV20</f>
        <v>0</v>
      </c>
      <c r="AY20" s="9">
        <v>25663</v>
      </c>
      <c r="AZ20" s="79"/>
      <c r="BA20" s="92">
        <f t="shared" si="30"/>
        <v>45.905480824270178</v>
      </c>
      <c r="BB20" s="92"/>
    </row>
    <row r="21" spans="1:54" ht="33" hidden="1">
      <c r="A21" s="24" t="s">
        <v>242</v>
      </c>
      <c r="B21" s="25">
        <f>B14</f>
        <v>900</v>
      </c>
      <c r="C21" s="25" t="s">
        <v>21</v>
      </c>
      <c r="D21" s="25" t="s">
        <v>79</v>
      </c>
      <c r="E21" s="25" t="s">
        <v>90</v>
      </c>
      <c r="F21" s="25" t="s">
        <v>30</v>
      </c>
      <c r="G21" s="9">
        <f t="shared" ref="G21:AZ21" si="41">G22</f>
        <v>12954</v>
      </c>
      <c r="H21" s="9">
        <f t="shared" si="41"/>
        <v>0</v>
      </c>
      <c r="I21" s="9">
        <f t="shared" si="41"/>
        <v>0</v>
      </c>
      <c r="J21" s="9">
        <f t="shared" si="41"/>
        <v>0</v>
      </c>
      <c r="K21" s="9">
        <f t="shared" si="41"/>
        <v>0</v>
      </c>
      <c r="L21" s="9">
        <f t="shared" si="41"/>
        <v>0</v>
      </c>
      <c r="M21" s="9">
        <f t="shared" si="41"/>
        <v>12954</v>
      </c>
      <c r="N21" s="9">
        <f t="shared" si="41"/>
        <v>0</v>
      </c>
      <c r="O21" s="9">
        <f t="shared" si="41"/>
        <v>0</v>
      </c>
      <c r="P21" s="9">
        <f t="shared" si="41"/>
        <v>0</v>
      </c>
      <c r="Q21" s="9">
        <f t="shared" si="41"/>
        <v>0</v>
      </c>
      <c r="R21" s="9">
        <f t="shared" si="41"/>
        <v>0</v>
      </c>
      <c r="S21" s="9">
        <f t="shared" si="41"/>
        <v>12954</v>
      </c>
      <c r="T21" s="9">
        <f t="shared" si="41"/>
        <v>0</v>
      </c>
      <c r="U21" s="9">
        <f t="shared" si="41"/>
        <v>0</v>
      </c>
      <c r="V21" s="9">
        <f t="shared" si="41"/>
        <v>0</v>
      </c>
      <c r="W21" s="9">
        <f t="shared" si="41"/>
        <v>0</v>
      </c>
      <c r="X21" s="9">
        <f t="shared" si="41"/>
        <v>0</v>
      </c>
      <c r="Y21" s="9">
        <f t="shared" si="41"/>
        <v>12954</v>
      </c>
      <c r="Z21" s="9">
        <f t="shared" si="41"/>
        <v>0</v>
      </c>
      <c r="AA21" s="9">
        <f t="shared" si="41"/>
        <v>0</v>
      </c>
      <c r="AB21" s="9">
        <f t="shared" si="41"/>
        <v>0</v>
      </c>
      <c r="AC21" s="9">
        <f t="shared" si="41"/>
        <v>0</v>
      </c>
      <c r="AD21" s="9">
        <f t="shared" si="41"/>
        <v>0</v>
      </c>
      <c r="AE21" s="9">
        <f t="shared" si="41"/>
        <v>12954</v>
      </c>
      <c r="AF21" s="9">
        <f t="shared" si="41"/>
        <v>0</v>
      </c>
      <c r="AG21" s="9">
        <f t="shared" si="41"/>
        <v>0</v>
      </c>
      <c r="AH21" s="9">
        <f t="shared" si="41"/>
        <v>0</v>
      </c>
      <c r="AI21" s="9">
        <f t="shared" si="41"/>
        <v>0</v>
      </c>
      <c r="AJ21" s="9">
        <f t="shared" si="41"/>
        <v>0</v>
      </c>
      <c r="AK21" s="9">
        <f t="shared" si="41"/>
        <v>12954</v>
      </c>
      <c r="AL21" s="9">
        <f t="shared" si="41"/>
        <v>0</v>
      </c>
      <c r="AM21" s="9">
        <f t="shared" si="41"/>
        <v>0</v>
      </c>
      <c r="AN21" s="9">
        <f t="shared" si="41"/>
        <v>0</v>
      </c>
      <c r="AO21" s="9">
        <f t="shared" si="41"/>
        <v>0</v>
      </c>
      <c r="AP21" s="9">
        <f t="shared" si="41"/>
        <v>0</v>
      </c>
      <c r="AQ21" s="9">
        <f t="shared" si="41"/>
        <v>12954</v>
      </c>
      <c r="AR21" s="9">
        <f t="shared" si="41"/>
        <v>0</v>
      </c>
      <c r="AS21" s="9">
        <f t="shared" si="41"/>
        <v>0</v>
      </c>
      <c r="AT21" s="9">
        <f t="shared" si="41"/>
        <v>0</v>
      </c>
      <c r="AU21" s="9">
        <f t="shared" si="41"/>
        <v>-83</v>
      </c>
      <c r="AV21" s="9">
        <f t="shared" si="41"/>
        <v>0</v>
      </c>
      <c r="AW21" s="9">
        <f t="shared" si="41"/>
        <v>12871</v>
      </c>
      <c r="AX21" s="9">
        <f t="shared" si="41"/>
        <v>0</v>
      </c>
      <c r="AY21" s="9">
        <f t="shared" si="41"/>
        <v>4496</v>
      </c>
      <c r="AZ21" s="9">
        <f t="shared" si="41"/>
        <v>0</v>
      </c>
      <c r="BA21" s="92">
        <f t="shared" si="30"/>
        <v>34.931240773832641</v>
      </c>
      <c r="BB21" s="92"/>
    </row>
    <row r="22" spans="1:54" ht="33" hidden="1">
      <c r="A22" s="24" t="s">
        <v>36</v>
      </c>
      <c r="B22" s="25">
        <v>900</v>
      </c>
      <c r="C22" s="25" t="s">
        <v>21</v>
      </c>
      <c r="D22" s="25" t="s">
        <v>79</v>
      </c>
      <c r="E22" s="25" t="s">
        <v>90</v>
      </c>
      <c r="F22" s="25" t="s">
        <v>37</v>
      </c>
      <c r="G22" s="9">
        <f>9011+3943</f>
        <v>12954</v>
      </c>
      <c r="H22" s="10"/>
      <c r="I22" s="79"/>
      <c r="J22" s="79"/>
      <c r="K22" s="79"/>
      <c r="L22" s="79"/>
      <c r="M22" s="9">
        <f>G22+I22+J22+K22+L22</f>
        <v>12954</v>
      </c>
      <c r="N22" s="9">
        <f>H22+L22</f>
        <v>0</v>
      </c>
      <c r="O22" s="80"/>
      <c r="P22" s="80"/>
      <c r="Q22" s="80"/>
      <c r="R22" s="80"/>
      <c r="S22" s="9">
        <f>M22+O22+P22+Q22+R22</f>
        <v>12954</v>
      </c>
      <c r="T22" s="9">
        <f>N22+R22</f>
        <v>0</v>
      </c>
      <c r="U22" s="80"/>
      <c r="V22" s="80"/>
      <c r="W22" s="80"/>
      <c r="X22" s="80"/>
      <c r="Y22" s="9">
        <f>S22+U22+V22+W22+X22</f>
        <v>12954</v>
      </c>
      <c r="Z22" s="9">
        <f>T22+X22</f>
        <v>0</v>
      </c>
      <c r="AA22" s="80"/>
      <c r="AB22" s="80"/>
      <c r="AC22" s="80"/>
      <c r="AD22" s="80"/>
      <c r="AE22" s="9">
        <f>Y22+AA22+AB22+AC22+AD22</f>
        <v>12954</v>
      </c>
      <c r="AF22" s="9">
        <f>Z22+AD22</f>
        <v>0</v>
      </c>
      <c r="AG22" s="80"/>
      <c r="AH22" s="80"/>
      <c r="AI22" s="80"/>
      <c r="AJ22" s="80"/>
      <c r="AK22" s="9">
        <f>AE22+AG22+AH22+AI22+AJ22</f>
        <v>12954</v>
      </c>
      <c r="AL22" s="9">
        <f>AF22+AJ22</f>
        <v>0</v>
      </c>
      <c r="AM22" s="80"/>
      <c r="AN22" s="80"/>
      <c r="AO22" s="80"/>
      <c r="AP22" s="80"/>
      <c r="AQ22" s="9">
        <f>AK22+AM22+AN22+AO22+AP22</f>
        <v>12954</v>
      </c>
      <c r="AR22" s="9">
        <f>AL22+AP22</f>
        <v>0</v>
      </c>
      <c r="AS22" s="80"/>
      <c r="AT22" s="80"/>
      <c r="AU22" s="9">
        <v>-83</v>
      </c>
      <c r="AV22" s="80"/>
      <c r="AW22" s="9">
        <f>AQ22+AS22+AT22+AU22+AV22</f>
        <v>12871</v>
      </c>
      <c r="AX22" s="9">
        <f>AR22+AV22</f>
        <v>0</v>
      </c>
      <c r="AY22" s="9">
        <v>4496</v>
      </c>
      <c r="AZ22" s="79"/>
      <c r="BA22" s="92">
        <f t="shared" si="30"/>
        <v>34.931240773832641</v>
      </c>
      <c r="BB22" s="92"/>
    </row>
    <row r="23" spans="1:54" ht="17.100000000000001" hidden="1" customHeight="1">
      <c r="A23" s="24" t="s">
        <v>100</v>
      </c>
      <c r="B23" s="25">
        <v>900</v>
      </c>
      <c r="C23" s="25" t="s">
        <v>21</v>
      </c>
      <c r="D23" s="25" t="s">
        <v>79</v>
      </c>
      <c r="E23" s="25" t="s">
        <v>90</v>
      </c>
      <c r="F23" s="25" t="s">
        <v>101</v>
      </c>
      <c r="G23" s="8">
        <f t="shared" ref="G23:AZ23" si="42">G24</f>
        <v>98</v>
      </c>
      <c r="H23" s="8">
        <f t="shared" si="42"/>
        <v>0</v>
      </c>
      <c r="I23" s="8">
        <f t="shared" si="42"/>
        <v>0</v>
      </c>
      <c r="J23" s="8">
        <f t="shared" si="42"/>
        <v>0</v>
      </c>
      <c r="K23" s="8">
        <f t="shared" si="42"/>
        <v>0</v>
      </c>
      <c r="L23" s="8">
        <f t="shared" si="42"/>
        <v>0</v>
      </c>
      <c r="M23" s="8">
        <f t="shared" si="42"/>
        <v>98</v>
      </c>
      <c r="N23" s="8">
        <f t="shared" si="42"/>
        <v>0</v>
      </c>
      <c r="O23" s="8">
        <f t="shared" si="42"/>
        <v>0</v>
      </c>
      <c r="P23" s="8">
        <f t="shared" si="42"/>
        <v>0</v>
      </c>
      <c r="Q23" s="8">
        <f t="shared" si="42"/>
        <v>0</v>
      </c>
      <c r="R23" s="8">
        <f t="shared" si="42"/>
        <v>0</v>
      </c>
      <c r="S23" s="8">
        <f t="shared" si="42"/>
        <v>98</v>
      </c>
      <c r="T23" s="8">
        <f t="shared" si="42"/>
        <v>0</v>
      </c>
      <c r="U23" s="8">
        <f t="shared" si="42"/>
        <v>0</v>
      </c>
      <c r="V23" s="8">
        <f t="shared" si="42"/>
        <v>0</v>
      </c>
      <c r="W23" s="8">
        <f t="shared" si="42"/>
        <v>0</v>
      </c>
      <c r="X23" s="8">
        <f t="shared" si="42"/>
        <v>0</v>
      </c>
      <c r="Y23" s="8">
        <f t="shared" si="42"/>
        <v>98</v>
      </c>
      <c r="Z23" s="8">
        <f t="shared" si="42"/>
        <v>0</v>
      </c>
      <c r="AA23" s="8">
        <f t="shared" si="42"/>
        <v>0</v>
      </c>
      <c r="AB23" s="8">
        <f t="shared" si="42"/>
        <v>0</v>
      </c>
      <c r="AC23" s="8">
        <f t="shared" si="42"/>
        <v>0</v>
      </c>
      <c r="AD23" s="8">
        <f t="shared" si="42"/>
        <v>0</v>
      </c>
      <c r="AE23" s="8">
        <f t="shared" si="42"/>
        <v>98</v>
      </c>
      <c r="AF23" s="8">
        <f t="shared" si="42"/>
        <v>0</v>
      </c>
      <c r="AG23" s="8">
        <f t="shared" si="42"/>
        <v>0</v>
      </c>
      <c r="AH23" s="8">
        <f t="shared" si="42"/>
        <v>0</v>
      </c>
      <c r="AI23" s="8">
        <f t="shared" si="42"/>
        <v>0</v>
      </c>
      <c r="AJ23" s="8">
        <f t="shared" si="42"/>
        <v>0</v>
      </c>
      <c r="AK23" s="8">
        <f t="shared" si="42"/>
        <v>98</v>
      </c>
      <c r="AL23" s="8">
        <f t="shared" si="42"/>
        <v>0</v>
      </c>
      <c r="AM23" s="8">
        <f t="shared" si="42"/>
        <v>0</v>
      </c>
      <c r="AN23" s="8">
        <f t="shared" si="42"/>
        <v>0</v>
      </c>
      <c r="AO23" s="8">
        <f t="shared" si="42"/>
        <v>0</v>
      </c>
      <c r="AP23" s="8">
        <f t="shared" si="42"/>
        <v>0</v>
      </c>
      <c r="AQ23" s="8">
        <f t="shared" si="42"/>
        <v>98</v>
      </c>
      <c r="AR23" s="8">
        <f t="shared" si="42"/>
        <v>0</v>
      </c>
      <c r="AS23" s="8">
        <f t="shared" si="42"/>
        <v>0</v>
      </c>
      <c r="AT23" s="8">
        <f t="shared" si="42"/>
        <v>0</v>
      </c>
      <c r="AU23" s="8">
        <f t="shared" si="42"/>
        <v>0</v>
      </c>
      <c r="AV23" s="8">
        <f t="shared" si="42"/>
        <v>0</v>
      </c>
      <c r="AW23" s="8">
        <f t="shared" si="42"/>
        <v>98</v>
      </c>
      <c r="AX23" s="8">
        <f t="shared" si="42"/>
        <v>0</v>
      </c>
      <c r="AY23" s="9">
        <f t="shared" si="42"/>
        <v>30</v>
      </c>
      <c r="AZ23" s="8">
        <f t="shared" si="42"/>
        <v>0</v>
      </c>
      <c r="BA23" s="92">
        <f t="shared" si="30"/>
        <v>30.612244897959183</v>
      </c>
      <c r="BB23" s="92"/>
    </row>
    <row r="24" spans="1:54" ht="17.100000000000001" hidden="1" customHeight="1">
      <c r="A24" s="24" t="s">
        <v>102</v>
      </c>
      <c r="B24" s="25">
        <v>900</v>
      </c>
      <c r="C24" s="25" t="s">
        <v>21</v>
      </c>
      <c r="D24" s="25" t="s">
        <v>79</v>
      </c>
      <c r="E24" s="25" t="s">
        <v>90</v>
      </c>
      <c r="F24" s="25" t="s">
        <v>103</v>
      </c>
      <c r="G24" s="8">
        <v>98</v>
      </c>
      <c r="H24" s="8"/>
      <c r="I24" s="79"/>
      <c r="J24" s="79"/>
      <c r="K24" s="79"/>
      <c r="L24" s="79"/>
      <c r="M24" s="9">
        <f>G24+I24+J24+K24+L24</f>
        <v>98</v>
      </c>
      <c r="N24" s="9">
        <f>H24+L24</f>
        <v>0</v>
      </c>
      <c r="O24" s="80"/>
      <c r="P24" s="80"/>
      <c r="Q24" s="80"/>
      <c r="R24" s="80"/>
      <c r="S24" s="9">
        <f>M24+O24+P24+Q24+R24</f>
        <v>98</v>
      </c>
      <c r="T24" s="9">
        <f>N24+R24</f>
        <v>0</v>
      </c>
      <c r="U24" s="80"/>
      <c r="V24" s="80"/>
      <c r="W24" s="80"/>
      <c r="X24" s="80"/>
      <c r="Y24" s="9">
        <f>S24+U24+V24+W24+X24</f>
        <v>98</v>
      </c>
      <c r="Z24" s="9">
        <f>T24+X24</f>
        <v>0</v>
      </c>
      <c r="AA24" s="80"/>
      <c r="AB24" s="80"/>
      <c r="AC24" s="80"/>
      <c r="AD24" s="80"/>
      <c r="AE24" s="9">
        <f>Y24+AA24+AB24+AC24+AD24</f>
        <v>98</v>
      </c>
      <c r="AF24" s="9">
        <f>Z24+AD24</f>
        <v>0</v>
      </c>
      <c r="AG24" s="80"/>
      <c r="AH24" s="80"/>
      <c r="AI24" s="80"/>
      <c r="AJ24" s="80"/>
      <c r="AK24" s="9">
        <f>AE24+AG24+AH24+AI24+AJ24</f>
        <v>98</v>
      </c>
      <c r="AL24" s="9">
        <f>AF24+AJ24</f>
        <v>0</v>
      </c>
      <c r="AM24" s="80"/>
      <c r="AN24" s="80"/>
      <c r="AO24" s="80"/>
      <c r="AP24" s="80"/>
      <c r="AQ24" s="9">
        <f>AK24+AM24+AN24+AO24+AP24</f>
        <v>98</v>
      </c>
      <c r="AR24" s="9">
        <f>AL24+AP24</f>
        <v>0</v>
      </c>
      <c r="AS24" s="80"/>
      <c r="AT24" s="80"/>
      <c r="AU24" s="80"/>
      <c r="AV24" s="80"/>
      <c r="AW24" s="9">
        <f>AQ24+AS24+AT24+AU24+AV24</f>
        <v>98</v>
      </c>
      <c r="AX24" s="9">
        <f>AR24+AV24</f>
        <v>0</v>
      </c>
      <c r="AY24" s="9">
        <v>30</v>
      </c>
      <c r="AZ24" s="79"/>
      <c r="BA24" s="92">
        <f t="shared" si="30"/>
        <v>30.612244897959183</v>
      </c>
      <c r="BB24" s="92"/>
    </row>
    <row r="25" spans="1:54" ht="17.100000000000001" hidden="1" customHeight="1">
      <c r="A25" s="24" t="s">
        <v>65</v>
      </c>
      <c r="B25" s="25">
        <v>900</v>
      </c>
      <c r="C25" s="25" t="s">
        <v>21</v>
      </c>
      <c r="D25" s="25" t="s">
        <v>79</v>
      </c>
      <c r="E25" s="25" t="s">
        <v>90</v>
      </c>
      <c r="F25" s="25" t="s">
        <v>66</v>
      </c>
      <c r="G25" s="8">
        <f>G27+G26</f>
        <v>381</v>
      </c>
      <c r="H25" s="8">
        <f t="shared" ref="H25:N25" si="43">H27+H26</f>
        <v>0</v>
      </c>
      <c r="I25" s="8">
        <f t="shared" si="43"/>
        <v>0</v>
      </c>
      <c r="J25" s="8">
        <f t="shared" si="43"/>
        <v>0</v>
      </c>
      <c r="K25" s="8">
        <f t="shared" si="43"/>
        <v>0</v>
      </c>
      <c r="L25" s="8">
        <f t="shared" si="43"/>
        <v>0</v>
      </c>
      <c r="M25" s="8">
        <f t="shared" si="43"/>
        <v>381</v>
      </c>
      <c r="N25" s="8">
        <f t="shared" si="43"/>
        <v>0</v>
      </c>
      <c r="O25" s="8">
        <f t="shared" ref="O25:T25" si="44">O27+O26</f>
        <v>0</v>
      </c>
      <c r="P25" s="8">
        <f t="shared" si="44"/>
        <v>0</v>
      </c>
      <c r="Q25" s="8">
        <f t="shared" si="44"/>
        <v>0</v>
      </c>
      <c r="R25" s="8">
        <f t="shared" si="44"/>
        <v>0</v>
      </c>
      <c r="S25" s="8">
        <f t="shared" si="44"/>
        <v>381</v>
      </c>
      <c r="T25" s="8">
        <f t="shared" si="44"/>
        <v>0</v>
      </c>
      <c r="U25" s="8">
        <f t="shared" ref="U25:Z25" si="45">U27+U26</f>
        <v>0</v>
      </c>
      <c r="V25" s="8">
        <f t="shared" si="45"/>
        <v>0</v>
      </c>
      <c r="W25" s="8">
        <f t="shared" si="45"/>
        <v>0</v>
      </c>
      <c r="X25" s="8">
        <f t="shared" si="45"/>
        <v>0</v>
      </c>
      <c r="Y25" s="8">
        <f t="shared" si="45"/>
        <v>381</v>
      </c>
      <c r="Z25" s="8">
        <f t="shared" si="45"/>
        <v>0</v>
      </c>
      <c r="AA25" s="8">
        <f t="shared" ref="AA25:AF25" si="46">AA27+AA26</f>
        <v>0</v>
      </c>
      <c r="AB25" s="8">
        <f t="shared" si="46"/>
        <v>0</v>
      </c>
      <c r="AC25" s="8">
        <f t="shared" si="46"/>
        <v>0</v>
      </c>
      <c r="AD25" s="8">
        <f t="shared" si="46"/>
        <v>0</v>
      </c>
      <c r="AE25" s="8">
        <f t="shared" si="46"/>
        <v>381</v>
      </c>
      <c r="AF25" s="8">
        <f t="shared" si="46"/>
        <v>0</v>
      </c>
      <c r="AG25" s="8">
        <f t="shared" ref="AG25:AL25" si="47">AG27+AG26</f>
        <v>0</v>
      </c>
      <c r="AH25" s="8">
        <f t="shared" si="47"/>
        <v>0</v>
      </c>
      <c r="AI25" s="8">
        <f t="shared" si="47"/>
        <v>0</v>
      </c>
      <c r="AJ25" s="8">
        <f t="shared" si="47"/>
        <v>0</v>
      </c>
      <c r="AK25" s="8">
        <f t="shared" si="47"/>
        <v>381</v>
      </c>
      <c r="AL25" s="8">
        <f t="shared" si="47"/>
        <v>0</v>
      </c>
      <c r="AM25" s="8">
        <f t="shared" ref="AM25:AR25" si="48">AM27+AM26</f>
        <v>0</v>
      </c>
      <c r="AN25" s="8">
        <f t="shared" si="48"/>
        <v>0</v>
      </c>
      <c r="AO25" s="8">
        <f t="shared" si="48"/>
        <v>0</v>
      </c>
      <c r="AP25" s="8">
        <f t="shared" si="48"/>
        <v>0</v>
      </c>
      <c r="AQ25" s="8">
        <f t="shared" si="48"/>
        <v>381</v>
      </c>
      <c r="AR25" s="8">
        <f t="shared" si="48"/>
        <v>0</v>
      </c>
      <c r="AS25" s="8">
        <f t="shared" ref="AS25:AZ25" si="49">AS27+AS26</f>
        <v>0</v>
      </c>
      <c r="AT25" s="8">
        <f t="shared" si="49"/>
        <v>0</v>
      </c>
      <c r="AU25" s="8">
        <f t="shared" si="49"/>
        <v>0</v>
      </c>
      <c r="AV25" s="8">
        <f t="shared" si="49"/>
        <v>0</v>
      </c>
      <c r="AW25" s="8">
        <f t="shared" si="49"/>
        <v>381</v>
      </c>
      <c r="AX25" s="8">
        <f t="shared" si="49"/>
        <v>0</v>
      </c>
      <c r="AY25" s="9">
        <f t="shared" si="49"/>
        <v>172</v>
      </c>
      <c r="AZ25" s="8">
        <f t="shared" si="49"/>
        <v>0</v>
      </c>
      <c r="BA25" s="92">
        <f t="shared" si="30"/>
        <v>45.14435695538058</v>
      </c>
      <c r="BB25" s="92"/>
    </row>
    <row r="26" spans="1:54" ht="17.100000000000001" hidden="1" customHeight="1">
      <c r="A26" s="24" t="s">
        <v>154</v>
      </c>
      <c r="B26" s="25" t="s">
        <v>450</v>
      </c>
      <c r="C26" s="25" t="s">
        <v>21</v>
      </c>
      <c r="D26" s="25" t="s">
        <v>79</v>
      </c>
      <c r="E26" s="25" t="s">
        <v>90</v>
      </c>
      <c r="F26" s="25" t="s">
        <v>613</v>
      </c>
      <c r="G26" s="8">
        <f>10-10</f>
        <v>0</v>
      </c>
      <c r="H26" s="8"/>
      <c r="I26" s="79"/>
      <c r="J26" s="79"/>
      <c r="K26" s="79"/>
      <c r="L26" s="79"/>
      <c r="M26" s="79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9"/>
      <c r="AZ26" s="79"/>
      <c r="BA26" s="92" t="e">
        <f t="shared" si="30"/>
        <v>#DIV/0!</v>
      </c>
      <c r="BB26" s="92" t="e">
        <f t="shared" ref="BB26:BB71" si="50">AZ26/AX26*100</f>
        <v>#DIV/0!</v>
      </c>
    </row>
    <row r="27" spans="1:54" ht="17.100000000000001" hidden="1" customHeight="1">
      <c r="A27" s="24" t="s">
        <v>91</v>
      </c>
      <c r="B27" s="25">
        <v>900</v>
      </c>
      <c r="C27" s="25" t="s">
        <v>21</v>
      </c>
      <c r="D27" s="25" t="s">
        <v>79</v>
      </c>
      <c r="E27" s="25" t="s">
        <v>90</v>
      </c>
      <c r="F27" s="25" t="s">
        <v>68</v>
      </c>
      <c r="G27" s="8">
        <f>371+10</f>
        <v>381</v>
      </c>
      <c r="H27" s="8"/>
      <c r="I27" s="79"/>
      <c r="J27" s="79"/>
      <c r="K27" s="79"/>
      <c r="L27" s="79"/>
      <c r="M27" s="9">
        <f>G27+I27+J27+K27+L27</f>
        <v>381</v>
      </c>
      <c r="N27" s="9">
        <f>H27+L27</f>
        <v>0</v>
      </c>
      <c r="O27" s="80"/>
      <c r="P27" s="80"/>
      <c r="Q27" s="80"/>
      <c r="R27" s="80"/>
      <c r="S27" s="9">
        <f>M27+O27+P27+Q27+R27</f>
        <v>381</v>
      </c>
      <c r="T27" s="9">
        <f>N27+R27</f>
        <v>0</v>
      </c>
      <c r="U27" s="80"/>
      <c r="V27" s="80"/>
      <c r="W27" s="80"/>
      <c r="X27" s="80"/>
      <c r="Y27" s="9">
        <f>S27+U27+V27+W27+X27</f>
        <v>381</v>
      </c>
      <c r="Z27" s="9">
        <f>T27+X27</f>
        <v>0</v>
      </c>
      <c r="AA27" s="80"/>
      <c r="AB27" s="80"/>
      <c r="AC27" s="80"/>
      <c r="AD27" s="80"/>
      <c r="AE27" s="9">
        <f>Y27+AA27+AB27+AC27+AD27</f>
        <v>381</v>
      </c>
      <c r="AF27" s="9">
        <f>Z27+AD27</f>
        <v>0</v>
      </c>
      <c r="AG27" s="80"/>
      <c r="AH27" s="80"/>
      <c r="AI27" s="80"/>
      <c r="AJ27" s="80"/>
      <c r="AK27" s="9">
        <f>AE27+AG27+AH27+AI27+AJ27</f>
        <v>381</v>
      </c>
      <c r="AL27" s="9">
        <f>AF27+AJ27</f>
        <v>0</v>
      </c>
      <c r="AM27" s="80"/>
      <c r="AN27" s="80"/>
      <c r="AO27" s="80"/>
      <c r="AP27" s="80"/>
      <c r="AQ27" s="9">
        <f>AK27+AM27+AN27+AO27+AP27</f>
        <v>381</v>
      </c>
      <c r="AR27" s="9">
        <f>AL27+AP27</f>
        <v>0</v>
      </c>
      <c r="AS27" s="80"/>
      <c r="AT27" s="80"/>
      <c r="AU27" s="80"/>
      <c r="AV27" s="80"/>
      <c r="AW27" s="9">
        <f>AQ27+AS27+AT27+AU27+AV27</f>
        <v>381</v>
      </c>
      <c r="AX27" s="9">
        <f>AR27+AV27</f>
        <v>0</v>
      </c>
      <c r="AY27" s="9">
        <v>172</v>
      </c>
      <c r="AZ27" s="79"/>
      <c r="BA27" s="92">
        <f t="shared" si="30"/>
        <v>45.14435695538058</v>
      </c>
      <c r="BB27" s="92"/>
    </row>
    <row r="28" spans="1:54" hidden="1">
      <c r="A28" s="24"/>
      <c r="B28" s="25"/>
      <c r="C28" s="25"/>
      <c r="D28" s="25"/>
      <c r="E28" s="25"/>
      <c r="F28" s="25"/>
      <c r="G28" s="9"/>
      <c r="H28" s="10"/>
      <c r="I28" s="79"/>
      <c r="J28" s="79"/>
      <c r="K28" s="79"/>
      <c r="L28" s="79"/>
      <c r="M28" s="79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79"/>
      <c r="AZ28" s="79"/>
      <c r="BA28" s="92"/>
      <c r="BB28" s="92"/>
    </row>
    <row r="29" spans="1:54" ht="56.25" hidden="1">
      <c r="A29" s="22" t="s">
        <v>92</v>
      </c>
      <c r="B29" s="23">
        <f>B25</f>
        <v>900</v>
      </c>
      <c r="C29" s="23" t="s">
        <v>21</v>
      </c>
      <c r="D29" s="23" t="s">
        <v>16</v>
      </c>
      <c r="E29" s="23"/>
      <c r="F29" s="23"/>
      <c r="G29" s="7">
        <f t="shared" ref="G29:V31" si="51">G30</f>
        <v>16265</v>
      </c>
      <c r="H29" s="7">
        <f t="shared" si="51"/>
        <v>0</v>
      </c>
      <c r="I29" s="7">
        <f t="shared" si="51"/>
        <v>0</v>
      </c>
      <c r="J29" s="7">
        <f t="shared" si="51"/>
        <v>0</v>
      </c>
      <c r="K29" s="7">
        <f t="shared" si="51"/>
        <v>0</v>
      </c>
      <c r="L29" s="7">
        <f t="shared" si="51"/>
        <v>0</v>
      </c>
      <c r="M29" s="7">
        <f t="shared" si="51"/>
        <v>16265</v>
      </c>
      <c r="N29" s="7">
        <f t="shared" si="51"/>
        <v>0</v>
      </c>
      <c r="O29" s="7">
        <f t="shared" si="51"/>
        <v>0</v>
      </c>
      <c r="P29" s="7">
        <f t="shared" si="51"/>
        <v>0</v>
      </c>
      <c r="Q29" s="7">
        <f t="shared" si="51"/>
        <v>0</v>
      </c>
      <c r="R29" s="7">
        <f t="shared" si="51"/>
        <v>0</v>
      </c>
      <c r="S29" s="7">
        <f t="shared" si="51"/>
        <v>16265</v>
      </c>
      <c r="T29" s="7">
        <f t="shared" si="51"/>
        <v>0</v>
      </c>
      <c r="U29" s="7">
        <f t="shared" si="51"/>
        <v>0</v>
      </c>
      <c r="V29" s="7">
        <f t="shared" si="51"/>
        <v>0</v>
      </c>
      <c r="W29" s="7">
        <f t="shared" ref="U29:AJ31" si="52">W30</f>
        <v>0</v>
      </c>
      <c r="X29" s="7">
        <f t="shared" si="52"/>
        <v>0</v>
      </c>
      <c r="Y29" s="7">
        <f t="shared" si="52"/>
        <v>16265</v>
      </c>
      <c r="Z29" s="7">
        <f t="shared" si="52"/>
        <v>0</v>
      </c>
      <c r="AA29" s="7">
        <f t="shared" si="52"/>
        <v>0</v>
      </c>
      <c r="AB29" s="7">
        <f t="shared" si="52"/>
        <v>0</v>
      </c>
      <c r="AC29" s="7">
        <f t="shared" si="52"/>
        <v>0</v>
      </c>
      <c r="AD29" s="7">
        <f t="shared" si="52"/>
        <v>0</v>
      </c>
      <c r="AE29" s="7">
        <f t="shared" si="52"/>
        <v>16265</v>
      </c>
      <c r="AF29" s="7">
        <f t="shared" si="52"/>
        <v>0</v>
      </c>
      <c r="AG29" s="7">
        <f t="shared" si="52"/>
        <v>0</v>
      </c>
      <c r="AH29" s="7">
        <f t="shared" si="52"/>
        <v>0</v>
      </c>
      <c r="AI29" s="7">
        <f t="shared" si="52"/>
        <v>0</v>
      </c>
      <c r="AJ29" s="7">
        <f t="shared" si="52"/>
        <v>0</v>
      </c>
      <c r="AK29" s="7">
        <f t="shared" ref="AG29:AV31" si="53">AK30</f>
        <v>16265</v>
      </c>
      <c r="AL29" s="7">
        <f t="shared" si="53"/>
        <v>0</v>
      </c>
      <c r="AM29" s="7">
        <f t="shared" si="53"/>
        <v>0</v>
      </c>
      <c r="AN29" s="7">
        <f t="shared" si="53"/>
        <v>0</v>
      </c>
      <c r="AO29" s="7">
        <f t="shared" si="53"/>
        <v>0</v>
      </c>
      <c r="AP29" s="7">
        <f t="shared" si="53"/>
        <v>0</v>
      </c>
      <c r="AQ29" s="7">
        <f t="shared" si="53"/>
        <v>16265</v>
      </c>
      <c r="AR29" s="7">
        <f t="shared" si="53"/>
        <v>0</v>
      </c>
      <c r="AS29" s="7">
        <f t="shared" si="53"/>
        <v>0</v>
      </c>
      <c r="AT29" s="7">
        <f t="shared" si="53"/>
        <v>0</v>
      </c>
      <c r="AU29" s="7">
        <f t="shared" si="53"/>
        <v>-21</v>
      </c>
      <c r="AV29" s="7">
        <f t="shared" si="53"/>
        <v>0</v>
      </c>
      <c r="AW29" s="7">
        <f t="shared" ref="AS29:AZ31" si="54">AW30</f>
        <v>16244</v>
      </c>
      <c r="AX29" s="7">
        <f t="shared" si="54"/>
        <v>0</v>
      </c>
      <c r="AY29" s="7">
        <f t="shared" si="54"/>
        <v>6698</v>
      </c>
      <c r="AZ29" s="7">
        <f t="shared" si="54"/>
        <v>0</v>
      </c>
      <c r="BA29" s="93">
        <f t="shared" si="30"/>
        <v>41.23368628416646</v>
      </c>
      <c r="BB29" s="93"/>
    </row>
    <row r="30" spans="1:54" ht="17.100000000000001" hidden="1" customHeight="1">
      <c r="A30" s="24" t="s">
        <v>61</v>
      </c>
      <c r="B30" s="25">
        <f>B29</f>
        <v>900</v>
      </c>
      <c r="C30" s="25" t="s">
        <v>21</v>
      </c>
      <c r="D30" s="25" t="s">
        <v>16</v>
      </c>
      <c r="E30" s="25" t="s">
        <v>62</v>
      </c>
      <c r="F30" s="25"/>
      <c r="G30" s="8">
        <f t="shared" si="51"/>
        <v>16265</v>
      </c>
      <c r="H30" s="8">
        <f t="shared" si="51"/>
        <v>0</v>
      </c>
      <c r="I30" s="8">
        <f t="shared" si="51"/>
        <v>0</v>
      </c>
      <c r="J30" s="8">
        <f t="shared" si="51"/>
        <v>0</v>
      </c>
      <c r="K30" s="8">
        <f t="shared" si="51"/>
        <v>0</v>
      </c>
      <c r="L30" s="8">
        <f t="shared" si="51"/>
        <v>0</v>
      </c>
      <c r="M30" s="8">
        <f t="shared" si="51"/>
        <v>16265</v>
      </c>
      <c r="N30" s="8">
        <f t="shared" si="51"/>
        <v>0</v>
      </c>
      <c r="O30" s="8">
        <f t="shared" si="51"/>
        <v>0</v>
      </c>
      <c r="P30" s="8">
        <f t="shared" si="51"/>
        <v>0</v>
      </c>
      <c r="Q30" s="8">
        <f t="shared" si="51"/>
        <v>0</v>
      </c>
      <c r="R30" s="8">
        <f t="shared" si="51"/>
        <v>0</v>
      </c>
      <c r="S30" s="8">
        <f t="shared" si="51"/>
        <v>16265</v>
      </c>
      <c r="T30" s="8">
        <f t="shared" si="51"/>
        <v>0</v>
      </c>
      <c r="U30" s="8">
        <f t="shared" si="52"/>
        <v>0</v>
      </c>
      <c r="V30" s="8">
        <f t="shared" si="52"/>
        <v>0</v>
      </c>
      <c r="W30" s="8">
        <f t="shared" si="52"/>
        <v>0</v>
      </c>
      <c r="X30" s="8">
        <f t="shared" si="52"/>
        <v>0</v>
      </c>
      <c r="Y30" s="8">
        <f t="shared" si="52"/>
        <v>16265</v>
      </c>
      <c r="Z30" s="8">
        <f t="shared" si="52"/>
        <v>0</v>
      </c>
      <c r="AA30" s="8">
        <f t="shared" si="52"/>
        <v>0</v>
      </c>
      <c r="AB30" s="8">
        <f t="shared" si="52"/>
        <v>0</v>
      </c>
      <c r="AC30" s="8">
        <f t="shared" si="52"/>
        <v>0</v>
      </c>
      <c r="AD30" s="8">
        <f t="shared" si="52"/>
        <v>0</v>
      </c>
      <c r="AE30" s="8">
        <f t="shared" si="52"/>
        <v>16265</v>
      </c>
      <c r="AF30" s="8">
        <f t="shared" si="52"/>
        <v>0</v>
      </c>
      <c r="AG30" s="8">
        <f t="shared" si="53"/>
        <v>0</v>
      </c>
      <c r="AH30" s="8">
        <f t="shared" si="53"/>
        <v>0</v>
      </c>
      <c r="AI30" s="8">
        <f t="shared" si="53"/>
        <v>0</v>
      </c>
      <c r="AJ30" s="8">
        <f t="shared" si="53"/>
        <v>0</v>
      </c>
      <c r="AK30" s="8">
        <f t="shared" si="53"/>
        <v>16265</v>
      </c>
      <c r="AL30" s="8">
        <f t="shared" si="53"/>
        <v>0</v>
      </c>
      <c r="AM30" s="8">
        <f t="shared" si="53"/>
        <v>0</v>
      </c>
      <c r="AN30" s="8">
        <f t="shared" si="53"/>
        <v>0</v>
      </c>
      <c r="AO30" s="8">
        <f t="shared" si="53"/>
        <v>0</v>
      </c>
      <c r="AP30" s="8">
        <f t="shared" si="53"/>
        <v>0</v>
      </c>
      <c r="AQ30" s="8">
        <f t="shared" si="53"/>
        <v>16265</v>
      </c>
      <c r="AR30" s="8">
        <f t="shared" si="53"/>
        <v>0</v>
      </c>
      <c r="AS30" s="8">
        <f t="shared" si="54"/>
        <v>0</v>
      </c>
      <c r="AT30" s="8">
        <f t="shared" si="54"/>
        <v>0</v>
      </c>
      <c r="AU30" s="8">
        <f t="shared" si="54"/>
        <v>-21</v>
      </c>
      <c r="AV30" s="8">
        <f t="shared" si="54"/>
        <v>0</v>
      </c>
      <c r="AW30" s="8">
        <f t="shared" si="54"/>
        <v>16244</v>
      </c>
      <c r="AX30" s="8">
        <f t="shared" si="54"/>
        <v>0</v>
      </c>
      <c r="AY30" s="8">
        <f t="shared" si="54"/>
        <v>6698</v>
      </c>
      <c r="AZ30" s="8">
        <f t="shared" si="54"/>
        <v>0</v>
      </c>
      <c r="BA30" s="92">
        <f t="shared" si="30"/>
        <v>41.23368628416646</v>
      </c>
      <c r="BB30" s="92"/>
    </row>
    <row r="31" spans="1:54" ht="33" hidden="1">
      <c r="A31" s="24" t="s">
        <v>80</v>
      </c>
      <c r="B31" s="25">
        <f>B30</f>
        <v>900</v>
      </c>
      <c r="C31" s="25" t="s">
        <v>21</v>
      </c>
      <c r="D31" s="25" t="s">
        <v>16</v>
      </c>
      <c r="E31" s="25" t="s">
        <v>81</v>
      </c>
      <c r="F31" s="25"/>
      <c r="G31" s="11">
        <f t="shared" si="51"/>
        <v>16265</v>
      </c>
      <c r="H31" s="11">
        <f t="shared" si="51"/>
        <v>0</v>
      </c>
      <c r="I31" s="11">
        <f t="shared" si="51"/>
        <v>0</v>
      </c>
      <c r="J31" s="11">
        <f t="shared" si="51"/>
        <v>0</v>
      </c>
      <c r="K31" s="11">
        <f t="shared" si="51"/>
        <v>0</v>
      </c>
      <c r="L31" s="11">
        <f t="shared" si="51"/>
        <v>0</v>
      </c>
      <c r="M31" s="11">
        <f t="shared" si="51"/>
        <v>16265</v>
      </c>
      <c r="N31" s="11">
        <f t="shared" si="51"/>
        <v>0</v>
      </c>
      <c r="O31" s="11">
        <f t="shared" si="51"/>
        <v>0</v>
      </c>
      <c r="P31" s="11">
        <f t="shared" si="51"/>
        <v>0</v>
      </c>
      <c r="Q31" s="11">
        <f t="shared" si="51"/>
        <v>0</v>
      </c>
      <c r="R31" s="11">
        <f t="shared" si="51"/>
        <v>0</v>
      </c>
      <c r="S31" s="11">
        <f t="shared" si="51"/>
        <v>16265</v>
      </c>
      <c r="T31" s="11">
        <f t="shared" si="51"/>
        <v>0</v>
      </c>
      <c r="U31" s="11">
        <f t="shared" si="52"/>
        <v>0</v>
      </c>
      <c r="V31" s="11">
        <f t="shared" si="52"/>
        <v>0</v>
      </c>
      <c r="W31" s="11">
        <f t="shared" si="52"/>
        <v>0</v>
      </c>
      <c r="X31" s="11">
        <f t="shared" si="52"/>
        <v>0</v>
      </c>
      <c r="Y31" s="11">
        <f t="shared" si="52"/>
        <v>16265</v>
      </c>
      <c r="Z31" s="11">
        <f t="shared" si="52"/>
        <v>0</v>
      </c>
      <c r="AA31" s="11">
        <f t="shared" si="52"/>
        <v>0</v>
      </c>
      <c r="AB31" s="11">
        <f t="shared" si="52"/>
        <v>0</v>
      </c>
      <c r="AC31" s="11">
        <f t="shared" si="52"/>
        <v>0</v>
      </c>
      <c r="AD31" s="11">
        <f t="shared" si="52"/>
        <v>0</v>
      </c>
      <c r="AE31" s="11">
        <f t="shared" si="52"/>
        <v>16265</v>
      </c>
      <c r="AF31" s="11">
        <f t="shared" si="52"/>
        <v>0</v>
      </c>
      <c r="AG31" s="11">
        <f t="shared" si="53"/>
        <v>0</v>
      </c>
      <c r="AH31" s="11">
        <f t="shared" si="53"/>
        <v>0</v>
      </c>
      <c r="AI31" s="11">
        <f t="shared" si="53"/>
        <v>0</v>
      </c>
      <c r="AJ31" s="11">
        <f t="shared" si="53"/>
        <v>0</v>
      </c>
      <c r="AK31" s="11">
        <f t="shared" si="53"/>
        <v>16265</v>
      </c>
      <c r="AL31" s="11">
        <f t="shared" si="53"/>
        <v>0</v>
      </c>
      <c r="AM31" s="11">
        <f t="shared" si="53"/>
        <v>0</v>
      </c>
      <c r="AN31" s="11">
        <f t="shared" si="53"/>
        <v>0</v>
      </c>
      <c r="AO31" s="11">
        <f t="shared" si="53"/>
        <v>0</v>
      </c>
      <c r="AP31" s="11">
        <f t="shared" si="53"/>
        <v>0</v>
      </c>
      <c r="AQ31" s="11">
        <f t="shared" si="53"/>
        <v>16265</v>
      </c>
      <c r="AR31" s="11">
        <f t="shared" si="53"/>
        <v>0</v>
      </c>
      <c r="AS31" s="11">
        <f t="shared" si="54"/>
        <v>0</v>
      </c>
      <c r="AT31" s="11">
        <f t="shared" si="54"/>
        <v>0</v>
      </c>
      <c r="AU31" s="11">
        <f t="shared" si="54"/>
        <v>-21</v>
      </c>
      <c r="AV31" s="11">
        <f t="shared" si="54"/>
        <v>0</v>
      </c>
      <c r="AW31" s="11">
        <f t="shared" si="54"/>
        <v>16244</v>
      </c>
      <c r="AX31" s="11">
        <f t="shared" si="54"/>
        <v>0</v>
      </c>
      <c r="AY31" s="11">
        <f t="shared" si="54"/>
        <v>6698</v>
      </c>
      <c r="AZ31" s="11">
        <f t="shared" si="54"/>
        <v>0</v>
      </c>
      <c r="BA31" s="92">
        <f t="shared" si="30"/>
        <v>41.23368628416646</v>
      </c>
      <c r="BB31" s="92"/>
    </row>
    <row r="32" spans="1:54" ht="17.100000000000001" hidden="1" customHeight="1">
      <c r="A32" s="24" t="s">
        <v>89</v>
      </c>
      <c r="B32" s="25">
        <f>B31</f>
        <v>900</v>
      </c>
      <c r="C32" s="25" t="s">
        <v>21</v>
      </c>
      <c r="D32" s="25" t="s">
        <v>16</v>
      </c>
      <c r="E32" s="25" t="s">
        <v>90</v>
      </c>
      <c r="F32" s="25"/>
      <c r="G32" s="8">
        <f t="shared" ref="G32" si="55">G33+G35+G37</f>
        <v>16265</v>
      </c>
      <c r="H32" s="8">
        <f t="shared" ref="H32:N32" si="56">H33+H35+H37</f>
        <v>0</v>
      </c>
      <c r="I32" s="8">
        <f t="shared" si="56"/>
        <v>0</v>
      </c>
      <c r="J32" s="8">
        <f t="shared" si="56"/>
        <v>0</v>
      </c>
      <c r="K32" s="8">
        <f t="shared" si="56"/>
        <v>0</v>
      </c>
      <c r="L32" s="8">
        <f t="shared" si="56"/>
        <v>0</v>
      </c>
      <c r="M32" s="8">
        <f t="shared" si="56"/>
        <v>16265</v>
      </c>
      <c r="N32" s="8">
        <f t="shared" si="56"/>
        <v>0</v>
      </c>
      <c r="O32" s="8">
        <f t="shared" ref="O32:T32" si="57">O33+O35+O37</f>
        <v>0</v>
      </c>
      <c r="P32" s="8">
        <f t="shared" si="57"/>
        <v>0</v>
      </c>
      <c r="Q32" s="8">
        <f t="shared" si="57"/>
        <v>0</v>
      </c>
      <c r="R32" s="8">
        <f t="shared" si="57"/>
        <v>0</v>
      </c>
      <c r="S32" s="8">
        <f t="shared" si="57"/>
        <v>16265</v>
      </c>
      <c r="T32" s="8">
        <f t="shared" si="57"/>
        <v>0</v>
      </c>
      <c r="U32" s="8">
        <f t="shared" ref="U32:Z32" si="58">U33+U35+U37</f>
        <v>0</v>
      </c>
      <c r="V32" s="8">
        <f t="shared" si="58"/>
        <v>0</v>
      </c>
      <c r="W32" s="8">
        <f t="shared" si="58"/>
        <v>0</v>
      </c>
      <c r="X32" s="8">
        <f t="shared" si="58"/>
        <v>0</v>
      </c>
      <c r="Y32" s="8">
        <f t="shared" si="58"/>
        <v>16265</v>
      </c>
      <c r="Z32" s="8">
        <f t="shared" si="58"/>
        <v>0</v>
      </c>
      <c r="AA32" s="8">
        <f t="shared" ref="AA32:AF32" si="59">AA33+AA35+AA37</f>
        <v>0</v>
      </c>
      <c r="AB32" s="8">
        <f t="shared" si="59"/>
        <v>0</v>
      </c>
      <c r="AC32" s="8">
        <f t="shared" si="59"/>
        <v>0</v>
      </c>
      <c r="AD32" s="8">
        <f t="shared" si="59"/>
        <v>0</v>
      </c>
      <c r="AE32" s="8">
        <f t="shared" si="59"/>
        <v>16265</v>
      </c>
      <c r="AF32" s="8">
        <f t="shared" si="59"/>
        <v>0</v>
      </c>
      <c r="AG32" s="8">
        <f t="shared" ref="AG32:AL32" si="60">AG33+AG35+AG37</f>
        <v>0</v>
      </c>
      <c r="AH32" s="8">
        <f t="shared" si="60"/>
        <v>0</v>
      </c>
      <c r="AI32" s="8">
        <f t="shared" si="60"/>
        <v>0</v>
      </c>
      <c r="AJ32" s="8">
        <f t="shared" si="60"/>
        <v>0</v>
      </c>
      <c r="AK32" s="8">
        <f t="shared" si="60"/>
        <v>16265</v>
      </c>
      <c r="AL32" s="8">
        <f t="shared" si="60"/>
        <v>0</v>
      </c>
      <c r="AM32" s="8">
        <f t="shared" ref="AM32:AR32" si="61">AM33+AM35+AM37</f>
        <v>0</v>
      </c>
      <c r="AN32" s="8">
        <f t="shared" si="61"/>
        <v>0</v>
      </c>
      <c r="AO32" s="8">
        <f t="shared" si="61"/>
        <v>0</v>
      </c>
      <c r="AP32" s="8">
        <f t="shared" si="61"/>
        <v>0</v>
      </c>
      <c r="AQ32" s="8">
        <f t="shared" si="61"/>
        <v>16265</v>
      </c>
      <c r="AR32" s="8">
        <f t="shared" si="61"/>
        <v>0</v>
      </c>
      <c r="AS32" s="8">
        <f t="shared" ref="AS32:AW32" si="62">AS33+AS35+AS37</f>
        <v>0</v>
      </c>
      <c r="AT32" s="8">
        <f t="shared" si="62"/>
        <v>0</v>
      </c>
      <c r="AU32" s="8">
        <f t="shared" si="62"/>
        <v>-21</v>
      </c>
      <c r="AV32" s="8">
        <f t="shared" si="62"/>
        <v>0</v>
      </c>
      <c r="AW32" s="8">
        <f t="shared" si="62"/>
        <v>16244</v>
      </c>
      <c r="AX32" s="8">
        <f t="shared" ref="AX32:AZ32" si="63">AX33+AX35+AX37</f>
        <v>0</v>
      </c>
      <c r="AY32" s="8">
        <f t="shared" si="63"/>
        <v>6698</v>
      </c>
      <c r="AZ32" s="8">
        <f t="shared" si="63"/>
        <v>0</v>
      </c>
      <c r="BA32" s="92">
        <f t="shared" si="30"/>
        <v>41.23368628416646</v>
      </c>
      <c r="BB32" s="92"/>
    </row>
    <row r="33" spans="1:54" ht="66" hidden="1">
      <c r="A33" s="24" t="s">
        <v>446</v>
      </c>
      <c r="B33" s="25">
        <f>B32</f>
        <v>900</v>
      </c>
      <c r="C33" s="25" t="s">
        <v>21</v>
      </c>
      <c r="D33" s="25" t="s">
        <v>16</v>
      </c>
      <c r="E33" s="25" t="s">
        <v>90</v>
      </c>
      <c r="F33" s="25" t="s">
        <v>84</v>
      </c>
      <c r="G33" s="9">
        <f t="shared" ref="G33:AZ33" si="64">G34</f>
        <v>14849</v>
      </c>
      <c r="H33" s="9">
        <f t="shared" si="64"/>
        <v>0</v>
      </c>
      <c r="I33" s="9">
        <f t="shared" si="64"/>
        <v>0</v>
      </c>
      <c r="J33" s="9">
        <f t="shared" si="64"/>
        <v>0</v>
      </c>
      <c r="K33" s="9">
        <f t="shared" si="64"/>
        <v>0</v>
      </c>
      <c r="L33" s="9">
        <f t="shared" si="64"/>
        <v>0</v>
      </c>
      <c r="M33" s="9">
        <f t="shared" si="64"/>
        <v>14849</v>
      </c>
      <c r="N33" s="9">
        <f t="shared" si="64"/>
        <v>0</v>
      </c>
      <c r="O33" s="9">
        <f t="shared" si="64"/>
        <v>0</v>
      </c>
      <c r="P33" s="9">
        <f t="shared" si="64"/>
        <v>0</v>
      </c>
      <c r="Q33" s="9">
        <f t="shared" si="64"/>
        <v>0</v>
      </c>
      <c r="R33" s="9">
        <f t="shared" si="64"/>
        <v>0</v>
      </c>
      <c r="S33" s="9">
        <f t="shared" si="64"/>
        <v>14849</v>
      </c>
      <c r="T33" s="9">
        <f t="shared" si="64"/>
        <v>0</v>
      </c>
      <c r="U33" s="9">
        <f t="shared" si="64"/>
        <v>0</v>
      </c>
      <c r="V33" s="9">
        <f t="shared" si="64"/>
        <v>0</v>
      </c>
      <c r="W33" s="9">
        <f t="shared" si="64"/>
        <v>0</v>
      </c>
      <c r="X33" s="9">
        <f t="shared" si="64"/>
        <v>0</v>
      </c>
      <c r="Y33" s="9">
        <f t="shared" si="64"/>
        <v>14849</v>
      </c>
      <c r="Z33" s="9">
        <f t="shared" si="64"/>
        <v>0</v>
      </c>
      <c r="AA33" s="9">
        <f t="shared" si="64"/>
        <v>0</v>
      </c>
      <c r="AB33" s="9">
        <f t="shared" si="64"/>
        <v>0</v>
      </c>
      <c r="AC33" s="9">
        <f t="shared" si="64"/>
        <v>0</v>
      </c>
      <c r="AD33" s="9">
        <f t="shared" si="64"/>
        <v>0</v>
      </c>
      <c r="AE33" s="9">
        <f t="shared" si="64"/>
        <v>14849</v>
      </c>
      <c r="AF33" s="9">
        <f t="shared" si="64"/>
        <v>0</v>
      </c>
      <c r="AG33" s="9">
        <f t="shared" si="64"/>
        <v>0</v>
      </c>
      <c r="AH33" s="9">
        <f t="shared" si="64"/>
        <v>0</v>
      </c>
      <c r="AI33" s="9">
        <f t="shared" si="64"/>
        <v>0</v>
      </c>
      <c r="AJ33" s="9">
        <f t="shared" si="64"/>
        <v>0</v>
      </c>
      <c r="AK33" s="9">
        <f t="shared" si="64"/>
        <v>14849</v>
      </c>
      <c r="AL33" s="9">
        <f t="shared" si="64"/>
        <v>0</v>
      </c>
      <c r="AM33" s="9">
        <f t="shared" si="64"/>
        <v>0</v>
      </c>
      <c r="AN33" s="9">
        <f t="shared" si="64"/>
        <v>0</v>
      </c>
      <c r="AO33" s="9">
        <f t="shared" si="64"/>
        <v>0</v>
      </c>
      <c r="AP33" s="9">
        <f t="shared" si="64"/>
        <v>0</v>
      </c>
      <c r="AQ33" s="9">
        <f t="shared" si="64"/>
        <v>14849</v>
      </c>
      <c r="AR33" s="9">
        <f t="shared" si="64"/>
        <v>0</v>
      </c>
      <c r="AS33" s="9">
        <f t="shared" si="64"/>
        <v>0</v>
      </c>
      <c r="AT33" s="9">
        <f t="shared" si="64"/>
        <v>0</v>
      </c>
      <c r="AU33" s="9">
        <f t="shared" si="64"/>
        <v>0</v>
      </c>
      <c r="AV33" s="9">
        <f t="shared" si="64"/>
        <v>0</v>
      </c>
      <c r="AW33" s="9">
        <f t="shared" si="64"/>
        <v>14849</v>
      </c>
      <c r="AX33" s="9">
        <f t="shared" si="64"/>
        <v>0</v>
      </c>
      <c r="AY33" s="9">
        <f t="shared" si="64"/>
        <v>6254</v>
      </c>
      <c r="AZ33" s="9">
        <f t="shared" si="64"/>
        <v>0</v>
      </c>
      <c r="BA33" s="92">
        <f t="shared" si="30"/>
        <v>42.117314297259071</v>
      </c>
      <c r="BB33" s="92"/>
    </row>
    <row r="34" spans="1:54" ht="33" hidden="1">
      <c r="A34" s="24" t="s">
        <v>85</v>
      </c>
      <c r="B34" s="25">
        <f>B33</f>
        <v>900</v>
      </c>
      <c r="C34" s="25" t="s">
        <v>21</v>
      </c>
      <c r="D34" s="25" t="s">
        <v>16</v>
      </c>
      <c r="E34" s="25" t="s">
        <v>90</v>
      </c>
      <c r="F34" s="25" t="s">
        <v>86</v>
      </c>
      <c r="G34" s="9">
        <f>14280+569</f>
        <v>14849</v>
      </c>
      <c r="H34" s="10"/>
      <c r="I34" s="79"/>
      <c r="J34" s="79"/>
      <c r="K34" s="79"/>
      <c r="L34" s="79"/>
      <c r="M34" s="9">
        <f>G34+I34+J34+K34+L34</f>
        <v>14849</v>
      </c>
      <c r="N34" s="9">
        <f>H34+L34</f>
        <v>0</v>
      </c>
      <c r="O34" s="80"/>
      <c r="P34" s="80"/>
      <c r="Q34" s="80"/>
      <c r="R34" s="80"/>
      <c r="S34" s="9">
        <f>M34+O34+P34+Q34+R34</f>
        <v>14849</v>
      </c>
      <c r="T34" s="9">
        <f>N34+R34</f>
        <v>0</v>
      </c>
      <c r="U34" s="80"/>
      <c r="V34" s="80"/>
      <c r="W34" s="80"/>
      <c r="X34" s="80"/>
      <c r="Y34" s="9">
        <f>S34+U34+V34+W34+X34</f>
        <v>14849</v>
      </c>
      <c r="Z34" s="9">
        <f>T34+X34</f>
        <v>0</v>
      </c>
      <c r="AA34" s="80"/>
      <c r="AB34" s="80"/>
      <c r="AC34" s="80"/>
      <c r="AD34" s="80"/>
      <c r="AE34" s="9">
        <f>Y34+AA34+AB34+AC34+AD34</f>
        <v>14849</v>
      </c>
      <c r="AF34" s="9">
        <f>Z34+AD34</f>
        <v>0</v>
      </c>
      <c r="AG34" s="80"/>
      <c r="AH34" s="80"/>
      <c r="AI34" s="80"/>
      <c r="AJ34" s="80"/>
      <c r="AK34" s="9">
        <f>AE34+AG34+AH34+AI34+AJ34</f>
        <v>14849</v>
      </c>
      <c r="AL34" s="9">
        <f>AF34+AJ34</f>
        <v>0</v>
      </c>
      <c r="AM34" s="80"/>
      <c r="AN34" s="80"/>
      <c r="AO34" s="80"/>
      <c r="AP34" s="80"/>
      <c r="AQ34" s="9">
        <f>AK34+AM34+AN34+AO34+AP34</f>
        <v>14849</v>
      </c>
      <c r="AR34" s="9">
        <f>AL34+AP34</f>
        <v>0</v>
      </c>
      <c r="AS34" s="80"/>
      <c r="AT34" s="80"/>
      <c r="AU34" s="80"/>
      <c r="AV34" s="80"/>
      <c r="AW34" s="9">
        <f>AQ34+AS34+AT34+AU34+AV34</f>
        <v>14849</v>
      </c>
      <c r="AX34" s="9">
        <f>AR34+AV34</f>
        <v>0</v>
      </c>
      <c r="AY34" s="9">
        <v>6254</v>
      </c>
      <c r="AZ34" s="79"/>
      <c r="BA34" s="92">
        <f t="shared" si="30"/>
        <v>42.117314297259071</v>
      </c>
      <c r="BB34" s="92"/>
    </row>
    <row r="35" spans="1:54" ht="33" hidden="1">
      <c r="A35" s="24" t="s">
        <v>242</v>
      </c>
      <c r="B35" s="25">
        <f>B33</f>
        <v>900</v>
      </c>
      <c r="C35" s="25" t="s">
        <v>21</v>
      </c>
      <c r="D35" s="25" t="s">
        <v>16</v>
      </c>
      <c r="E35" s="25" t="s">
        <v>90</v>
      </c>
      <c r="F35" s="25" t="s">
        <v>30</v>
      </c>
      <c r="G35" s="9">
        <f t="shared" ref="G35:AZ35" si="65">G36</f>
        <v>1411</v>
      </c>
      <c r="H35" s="9">
        <f t="shared" si="65"/>
        <v>0</v>
      </c>
      <c r="I35" s="9">
        <f t="shared" si="65"/>
        <v>0</v>
      </c>
      <c r="J35" s="9">
        <f t="shared" si="65"/>
        <v>0</v>
      </c>
      <c r="K35" s="9">
        <f t="shared" si="65"/>
        <v>0</v>
      </c>
      <c r="L35" s="9">
        <f t="shared" si="65"/>
        <v>0</v>
      </c>
      <c r="M35" s="9">
        <f t="shared" si="65"/>
        <v>1411</v>
      </c>
      <c r="N35" s="9">
        <f t="shared" si="65"/>
        <v>0</v>
      </c>
      <c r="O35" s="9">
        <f t="shared" si="65"/>
        <v>0</v>
      </c>
      <c r="P35" s="9">
        <f t="shared" si="65"/>
        <v>0</v>
      </c>
      <c r="Q35" s="9">
        <f t="shared" si="65"/>
        <v>0</v>
      </c>
      <c r="R35" s="9">
        <f t="shared" si="65"/>
        <v>0</v>
      </c>
      <c r="S35" s="9">
        <f t="shared" si="65"/>
        <v>1411</v>
      </c>
      <c r="T35" s="9">
        <f t="shared" si="65"/>
        <v>0</v>
      </c>
      <c r="U35" s="9">
        <f t="shared" si="65"/>
        <v>0</v>
      </c>
      <c r="V35" s="9">
        <f t="shared" si="65"/>
        <v>0</v>
      </c>
      <c r="W35" s="9">
        <f t="shared" si="65"/>
        <v>0</v>
      </c>
      <c r="X35" s="9">
        <f t="shared" si="65"/>
        <v>0</v>
      </c>
      <c r="Y35" s="9">
        <f t="shared" si="65"/>
        <v>1411</v>
      </c>
      <c r="Z35" s="9">
        <f t="shared" si="65"/>
        <v>0</v>
      </c>
      <c r="AA35" s="9">
        <f t="shared" si="65"/>
        <v>0</v>
      </c>
      <c r="AB35" s="9">
        <f t="shared" si="65"/>
        <v>0</v>
      </c>
      <c r="AC35" s="9">
        <f t="shared" si="65"/>
        <v>0</v>
      </c>
      <c r="AD35" s="9">
        <f t="shared" si="65"/>
        <v>0</v>
      </c>
      <c r="AE35" s="9">
        <f t="shared" si="65"/>
        <v>1411</v>
      </c>
      <c r="AF35" s="9">
        <f t="shared" si="65"/>
        <v>0</v>
      </c>
      <c r="AG35" s="9">
        <f t="shared" si="65"/>
        <v>0</v>
      </c>
      <c r="AH35" s="9">
        <f t="shared" si="65"/>
        <v>0</v>
      </c>
      <c r="AI35" s="9">
        <f t="shared" si="65"/>
        <v>0</v>
      </c>
      <c r="AJ35" s="9">
        <f t="shared" si="65"/>
        <v>0</v>
      </c>
      <c r="AK35" s="9">
        <f t="shared" si="65"/>
        <v>1411</v>
      </c>
      <c r="AL35" s="9">
        <f t="shared" si="65"/>
        <v>0</v>
      </c>
      <c r="AM35" s="9">
        <f t="shared" si="65"/>
        <v>0</v>
      </c>
      <c r="AN35" s="9">
        <f t="shared" si="65"/>
        <v>0</v>
      </c>
      <c r="AO35" s="9">
        <f t="shared" si="65"/>
        <v>0</v>
      </c>
      <c r="AP35" s="9">
        <f t="shared" si="65"/>
        <v>0</v>
      </c>
      <c r="AQ35" s="9">
        <f t="shared" si="65"/>
        <v>1411</v>
      </c>
      <c r="AR35" s="9">
        <f t="shared" si="65"/>
        <v>0</v>
      </c>
      <c r="AS35" s="9">
        <f t="shared" si="65"/>
        <v>0</v>
      </c>
      <c r="AT35" s="9">
        <f t="shared" si="65"/>
        <v>0</v>
      </c>
      <c r="AU35" s="9">
        <f t="shared" si="65"/>
        <v>-21</v>
      </c>
      <c r="AV35" s="9">
        <f t="shared" si="65"/>
        <v>0</v>
      </c>
      <c r="AW35" s="9">
        <f t="shared" si="65"/>
        <v>1390</v>
      </c>
      <c r="AX35" s="9">
        <f t="shared" si="65"/>
        <v>0</v>
      </c>
      <c r="AY35" s="9">
        <f t="shared" si="65"/>
        <v>443</v>
      </c>
      <c r="AZ35" s="9">
        <f t="shared" si="65"/>
        <v>0</v>
      </c>
      <c r="BA35" s="92">
        <f t="shared" si="30"/>
        <v>31.870503597122301</v>
      </c>
      <c r="BB35" s="92"/>
    </row>
    <row r="36" spans="1:54" ht="33" hidden="1">
      <c r="A36" s="24" t="s">
        <v>36</v>
      </c>
      <c r="B36" s="25">
        <f>B34</f>
        <v>900</v>
      </c>
      <c r="C36" s="25" t="s">
        <v>21</v>
      </c>
      <c r="D36" s="25" t="s">
        <v>16</v>
      </c>
      <c r="E36" s="25" t="s">
        <v>90</v>
      </c>
      <c r="F36" s="25" t="s">
        <v>37</v>
      </c>
      <c r="G36" s="9">
        <v>1411</v>
      </c>
      <c r="H36" s="10"/>
      <c r="I36" s="79"/>
      <c r="J36" s="79"/>
      <c r="K36" s="79"/>
      <c r="L36" s="79"/>
      <c r="M36" s="9">
        <f>G36+I36+J36+K36+L36</f>
        <v>1411</v>
      </c>
      <c r="N36" s="9">
        <f>H36+L36</f>
        <v>0</v>
      </c>
      <c r="O36" s="80"/>
      <c r="P36" s="80"/>
      <c r="Q36" s="80"/>
      <c r="R36" s="80"/>
      <c r="S36" s="9">
        <f>M36+O36+P36+Q36+R36</f>
        <v>1411</v>
      </c>
      <c r="T36" s="9">
        <f>N36+R36</f>
        <v>0</v>
      </c>
      <c r="U36" s="80"/>
      <c r="V36" s="80"/>
      <c r="W36" s="80"/>
      <c r="X36" s="80"/>
      <c r="Y36" s="9">
        <f>S36+U36+V36+W36+X36</f>
        <v>1411</v>
      </c>
      <c r="Z36" s="9">
        <f>T36+X36</f>
        <v>0</v>
      </c>
      <c r="AA36" s="80"/>
      <c r="AB36" s="80"/>
      <c r="AC36" s="80"/>
      <c r="AD36" s="80"/>
      <c r="AE36" s="9">
        <f>Y36+AA36+AB36+AC36+AD36</f>
        <v>1411</v>
      </c>
      <c r="AF36" s="9">
        <f>Z36+AD36</f>
        <v>0</v>
      </c>
      <c r="AG36" s="80"/>
      <c r="AH36" s="80"/>
      <c r="AI36" s="80"/>
      <c r="AJ36" s="80"/>
      <c r="AK36" s="9">
        <f>AE36+AG36+AH36+AI36+AJ36</f>
        <v>1411</v>
      </c>
      <c r="AL36" s="9">
        <f>AF36+AJ36</f>
        <v>0</v>
      </c>
      <c r="AM36" s="80"/>
      <c r="AN36" s="80"/>
      <c r="AO36" s="80"/>
      <c r="AP36" s="80"/>
      <c r="AQ36" s="9">
        <f>AK36+AM36+AN36+AO36+AP36</f>
        <v>1411</v>
      </c>
      <c r="AR36" s="9">
        <f>AL36+AP36</f>
        <v>0</v>
      </c>
      <c r="AS36" s="80"/>
      <c r="AT36" s="80"/>
      <c r="AU36" s="9">
        <v>-21</v>
      </c>
      <c r="AV36" s="80"/>
      <c r="AW36" s="9">
        <f>AQ36+AS36+AT36+AU36+AV36</f>
        <v>1390</v>
      </c>
      <c r="AX36" s="9">
        <f>AR36+AV36</f>
        <v>0</v>
      </c>
      <c r="AY36" s="9">
        <v>443</v>
      </c>
      <c r="AZ36" s="79"/>
      <c r="BA36" s="92">
        <f t="shared" si="30"/>
        <v>31.870503597122301</v>
      </c>
      <c r="BB36" s="92"/>
    </row>
    <row r="37" spans="1:54" ht="17.100000000000001" hidden="1" customHeight="1">
      <c r="A37" s="24" t="s">
        <v>65</v>
      </c>
      <c r="B37" s="25">
        <f>B35</f>
        <v>900</v>
      </c>
      <c r="C37" s="25" t="s">
        <v>21</v>
      </c>
      <c r="D37" s="25" t="s">
        <v>16</v>
      </c>
      <c r="E37" s="25" t="s">
        <v>90</v>
      </c>
      <c r="F37" s="25" t="s">
        <v>66</v>
      </c>
      <c r="G37" s="8">
        <f t="shared" ref="G37:N37" si="66">G38+G39</f>
        <v>5</v>
      </c>
      <c r="H37" s="8">
        <f t="shared" si="66"/>
        <v>0</v>
      </c>
      <c r="I37" s="8">
        <f t="shared" si="66"/>
        <v>0</v>
      </c>
      <c r="J37" s="8">
        <f t="shared" si="66"/>
        <v>0</v>
      </c>
      <c r="K37" s="8">
        <f t="shared" si="66"/>
        <v>0</v>
      </c>
      <c r="L37" s="8">
        <f t="shared" si="66"/>
        <v>0</v>
      </c>
      <c r="M37" s="8">
        <f t="shared" si="66"/>
        <v>5</v>
      </c>
      <c r="N37" s="8">
        <f t="shared" si="66"/>
        <v>0</v>
      </c>
      <c r="O37" s="8">
        <f t="shared" ref="O37:T37" si="67">O38+O39</f>
        <v>0</v>
      </c>
      <c r="P37" s="8">
        <f t="shared" si="67"/>
        <v>0</v>
      </c>
      <c r="Q37" s="8">
        <f t="shared" si="67"/>
        <v>0</v>
      </c>
      <c r="R37" s="8">
        <f t="shared" si="67"/>
        <v>0</v>
      </c>
      <c r="S37" s="8">
        <f t="shared" si="67"/>
        <v>5</v>
      </c>
      <c r="T37" s="8">
        <f t="shared" si="67"/>
        <v>0</v>
      </c>
      <c r="U37" s="8">
        <f t="shared" ref="U37:Z37" si="68">U38+U39</f>
        <v>0</v>
      </c>
      <c r="V37" s="8">
        <f t="shared" si="68"/>
        <v>0</v>
      </c>
      <c r="W37" s="8">
        <f t="shared" si="68"/>
        <v>0</v>
      </c>
      <c r="X37" s="8">
        <f t="shared" si="68"/>
        <v>0</v>
      </c>
      <c r="Y37" s="8">
        <f t="shared" si="68"/>
        <v>5</v>
      </c>
      <c r="Z37" s="8">
        <f t="shared" si="68"/>
        <v>0</v>
      </c>
      <c r="AA37" s="8">
        <f t="shared" ref="AA37:AF37" si="69">AA38+AA39</f>
        <v>0</v>
      </c>
      <c r="AB37" s="8">
        <f t="shared" si="69"/>
        <v>0</v>
      </c>
      <c r="AC37" s="8">
        <f t="shared" si="69"/>
        <v>0</v>
      </c>
      <c r="AD37" s="8">
        <f t="shared" si="69"/>
        <v>0</v>
      </c>
      <c r="AE37" s="8">
        <f t="shared" si="69"/>
        <v>5</v>
      </c>
      <c r="AF37" s="8">
        <f t="shared" si="69"/>
        <v>0</v>
      </c>
      <c r="AG37" s="8">
        <f t="shared" ref="AG37:AL37" si="70">AG38+AG39</f>
        <v>0</v>
      </c>
      <c r="AH37" s="8">
        <f t="shared" si="70"/>
        <v>0</v>
      </c>
      <c r="AI37" s="8">
        <f t="shared" si="70"/>
        <v>0</v>
      </c>
      <c r="AJ37" s="8">
        <f t="shared" si="70"/>
        <v>0</v>
      </c>
      <c r="AK37" s="8">
        <f t="shared" si="70"/>
        <v>5</v>
      </c>
      <c r="AL37" s="8">
        <f t="shared" si="70"/>
        <v>0</v>
      </c>
      <c r="AM37" s="8">
        <f t="shared" ref="AM37:AR37" si="71">AM38+AM39</f>
        <v>0</v>
      </c>
      <c r="AN37" s="8">
        <f t="shared" si="71"/>
        <v>0</v>
      </c>
      <c r="AO37" s="8">
        <f t="shared" si="71"/>
        <v>0</v>
      </c>
      <c r="AP37" s="8">
        <f t="shared" si="71"/>
        <v>0</v>
      </c>
      <c r="AQ37" s="8">
        <f t="shared" si="71"/>
        <v>5</v>
      </c>
      <c r="AR37" s="8">
        <f t="shared" si="71"/>
        <v>0</v>
      </c>
      <c r="AS37" s="8">
        <f t="shared" ref="AS37:AZ37" si="72">AS38+AS39</f>
        <v>0</v>
      </c>
      <c r="AT37" s="8">
        <f t="shared" si="72"/>
        <v>0</v>
      </c>
      <c r="AU37" s="8">
        <f t="shared" si="72"/>
        <v>0</v>
      </c>
      <c r="AV37" s="8">
        <f t="shared" si="72"/>
        <v>0</v>
      </c>
      <c r="AW37" s="8">
        <f t="shared" si="72"/>
        <v>5</v>
      </c>
      <c r="AX37" s="8">
        <f t="shared" si="72"/>
        <v>0</v>
      </c>
      <c r="AY37" s="9">
        <f t="shared" si="72"/>
        <v>1</v>
      </c>
      <c r="AZ37" s="8">
        <f t="shared" si="72"/>
        <v>0</v>
      </c>
      <c r="BA37" s="92">
        <f t="shared" si="30"/>
        <v>20</v>
      </c>
      <c r="BB37" s="92"/>
    </row>
    <row r="38" spans="1:54" ht="17.100000000000001" hidden="1" customHeight="1">
      <c r="A38" s="24" t="s">
        <v>154</v>
      </c>
      <c r="B38" s="25">
        <f>B36</f>
        <v>900</v>
      </c>
      <c r="C38" s="25" t="s">
        <v>21</v>
      </c>
      <c r="D38" s="25" t="s">
        <v>16</v>
      </c>
      <c r="E38" s="25" t="s">
        <v>90</v>
      </c>
      <c r="F38" s="25" t="s">
        <v>613</v>
      </c>
      <c r="G38" s="8"/>
      <c r="H38" s="8"/>
      <c r="I38" s="79"/>
      <c r="J38" s="79"/>
      <c r="K38" s="79"/>
      <c r="L38" s="79"/>
      <c r="M38" s="79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9"/>
      <c r="AZ38" s="79"/>
      <c r="BA38" s="92" t="e">
        <f t="shared" si="30"/>
        <v>#DIV/0!</v>
      </c>
      <c r="BB38" s="92"/>
    </row>
    <row r="39" spans="1:54" ht="17.100000000000001" hidden="1" customHeight="1">
      <c r="A39" s="24" t="s">
        <v>91</v>
      </c>
      <c r="B39" s="25">
        <v>900</v>
      </c>
      <c r="C39" s="25" t="s">
        <v>21</v>
      </c>
      <c r="D39" s="25" t="s">
        <v>16</v>
      </c>
      <c r="E39" s="25" t="s">
        <v>90</v>
      </c>
      <c r="F39" s="25" t="s">
        <v>68</v>
      </c>
      <c r="G39" s="8">
        <v>5</v>
      </c>
      <c r="H39" s="8"/>
      <c r="I39" s="79"/>
      <c r="J39" s="79"/>
      <c r="K39" s="79"/>
      <c r="L39" s="79"/>
      <c r="M39" s="9">
        <f>G39+I39+J39+K39+L39</f>
        <v>5</v>
      </c>
      <c r="N39" s="9">
        <f>H39+L39</f>
        <v>0</v>
      </c>
      <c r="O39" s="80"/>
      <c r="P39" s="80"/>
      <c r="Q39" s="80"/>
      <c r="R39" s="80"/>
      <c r="S39" s="9">
        <f>M39+O39+P39+Q39+R39</f>
        <v>5</v>
      </c>
      <c r="T39" s="9">
        <f>N39+R39</f>
        <v>0</v>
      </c>
      <c r="U39" s="80"/>
      <c r="V39" s="80"/>
      <c r="W39" s="80"/>
      <c r="X39" s="80"/>
      <c r="Y39" s="9">
        <f>S39+U39+V39+W39+X39</f>
        <v>5</v>
      </c>
      <c r="Z39" s="9">
        <f>T39+X39</f>
        <v>0</v>
      </c>
      <c r="AA39" s="80"/>
      <c r="AB39" s="80"/>
      <c r="AC39" s="80"/>
      <c r="AD39" s="80"/>
      <c r="AE39" s="9">
        <f>Y39+AA39+AB39+AC39+AD39</f>
        <v>5</v>
      </c>
      <c r="AF39" s="9">
        <f>Z39+AD39</f>
        <v>0</v>
      </c>
      <c r="AG39" s="80"/>
      <c r="AH39" s="80"/>
      <c r="AI39" s="80"/>
      <c r="AJ39" s="80"/>
      <c r="AK39" s="9">
        <f>AE39+AG39+AH39+AI39+AJ39</f>
        <v>5</v>
      </c>
      <c r="AL39" s="9">
        <f>AF39+AJ39</f>
        <v>0</v>
      </c>
      <c r="AM39" s="80"/>
      <c r="AN39" s="80"/>
      <c r="AO39" s="80"/>
      <c r="AP39" s="80"/>
      <c r="AQ39" s="9">
        <f>AK39+AM39+AN39+AO39+AP39</f>
        <v>5</v>
      </c>
      <c r="AR39" s="9">
        <f>AL39+AP39</f>
        <v>0</v>
      </c>
      <c r="AS39" s="80"/>
      <c r="AT39" s="80"/>
      <c r="AU39" s="80"/>
      <c r="AV39" s="80"/>
      <c r="AW39" s="9">
        <f>AQ39+AS39+AT39+AU39+AV39</f>
        <v>5</v>
      </c>
      <c r="AX39" s="9">
        <f>AR39+AV39</f>
        <v>0</v>
      </c>
      <c r="AY39" s="9">
        <v>1</v>
      </c>
      <c r="AZ39" s="79"/>
      <c r="BA39" s="92">
        <f t="shared" si="30"/>
        <v>20</v>
      </c>
      <c r="BB39" s="92"/>
    </row>
    <row r="40" spans="1:54" hidden="1">
      <c r="A40" s="24"/>
      <c r="B40" s="25"/>
      <c r="C40" s="25"/>
      <c r="D40" s="25"/>
      <c r="E40" s="25"/>
      <c r="F40" s="25"/>
      <c r="G40" s="9"/>
      <c r="H40" s="10"/>
      <c r="I40" s="79"/>
      <c r="J40" s="79"/>
      <c r="K40" s="79"/>
      <c r="L40" s="79"/>
      <c r="M40" s="79"/>
      <c r="N40" s="79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79"/>
      <c r="AZ40" s="79"/>
      <c r="BA40" s="92"/>
      <c r="BB40" s="92"/>
    </row>
    <row r="41" spans="1:54" ht="18.75" hidden="1">
      <c r="A41" s="22" t="s">
        <v>58</v>
      </c>
      <c r="B41" s="23">
        <f>B25</f>
        <v>900</v>
      </c>
      <c r="C41" s="23" t="s">
        <v>21</v>
      </c>
      <c r="D41" s="23" t="s">
        <v>59</v>
      </c>
      <c r="E41" s="23"/>
      <c r="F41" s="23"/>
      <c r="G41" s="7">
        <f t="shared" ref="G41" si="73">G48+G42</f>
        <v>34101</v>
      </c>
      <c r="H41" s="7">
        <f t="shared" ref="H41:N41" si="74">H48+H42</f>
        <v>0</v>
      </c>
      <c r="I41" s="7">
        <f t="shared" si="74"/>
        <v>0</v>
      </c>
      <c r="J41" s="7">
        <f t="shared" si="74"/>
        <v>0</v>
      </c>
      <c r="K41" s="7">
        <f t="shared" si="74"/>
        <v>0</v>
      </c>
      <c r="L41" s="7">
        <f t="shared" si="74"/>
        <v>0</v>
      </c>
      <c r="M41" s="7">
        <f t="shared" si="74"/>
        <v>34101</v>
      </c>
      <c r="N41" s="7">
        <f t="shared" si="74"/>
        <v>0</v>
      </c>
      <c r="O41" s="7">
        <f t="shared" ref="O41:T41" si="75">O48+O42</f>
        <v>0</v>
      </c>
      <c r="P41" s="7">
        <f t="shared" si="75"/>
        <v>0</v>
      </c>
      <c r="Q41" s="7">
        <f t="shared" si="75"/>
        <v>0</v>
      </c>
      <c r="R41" s="7">
        <f t="shared" si="75"/>
        <v>0</v>
      </c>
      <c r="S41" s="7">
        <f t="shared" si="75"/>
        <v>34101</v>
      </c>
      <c r="T41" s="7">
        <f t="shared" si="75"/>
        <v>0</v>
      </c>
      <c r="U41" s="7">
        <f t="shared" ref="U41:Z41" si="76">U48+U42</f>
        <v>0</v>
      </c>
      <c r="V41" s="7">
        <f t="shared" si="76"/>
        <v>0</v>
      </c>
      <c r="W41" s="7">
        <f t="shared" si="76"/>
        <v>0</v>
      </c>
      <c r="X41" s="7">
        <f t="shared" si="76"/>
        <v>0</v>
      </c>
      <c r="Y41" s="7">
        <f t="shared" si="76"/>
        <v>34101</v>
      </c>
      <c r="Z41" s="7">
        <f t="shared" si="76"/>
        <v>0</v>
      </c>
      <c r="AA41" s="7">
        <f t="shared" ref="AA41:AF41" si="77">AA48+AA42</f>
        <v>0</v>
      </c>
      <c r="AB41" s="7">
        <f t="shared" si="77"/>
        <v>0</v>
      </c>
      <c r="AC41" s="7">
        <f t="shared" si="77"/>
        <v>0</v>
      </c>
      <c r="AD41" s="7">
        <f t="shared" si="77"/>
        <v>0</v>
      </c>
      <c r="AE41" s="7">
        <f t="shared" si="77"/>
        <v>34101</v>
      </c>
      <c r="AF41" s="7">
        <f t="shared" si="77"/>
        <v>0</v>
      </c>
      <c r="AG41" s="7">
        <f t="shared" ref="AG41:AL41" si="78">AG48+AG42</f>
        <v>0</v>
      </c>
      <c r="AH41" s="7">
        <f t="shared" si="78"/>
        <v>0</v>
      </c>
      <c r="AI41" s="7">
        <f t="shared" si="78"/>
        <v>0</v>
      </c>
      <c r="AJ41" s="7">
        <f t="shared" si="78"/>
        <v>0</v>
      </c>
      <c r="AK41" s="7">
        <f t="shared" si="78"/>
        <v>34101</v>
      </c>
      <c r="AL41" s="7">
        <f t="shared" si="78"/>
        <v>0</v>
      </c>
      <c r="AM41" s="7">
        <f t="shared" ref="AM41:AR41" si="79">AM48+AM42</f>
        <v>0</v>
      </c>
      <c r="AN41" s="7">
        <f t="shared" si="79"/>
        <v>0</v>
      </c>
      <c r="AO41" s="7">
        <f t="shared" si="79"/>
        <v>0</v>
      </c>
      <c r="AP41" s="7">
        <f t="shared" si="79"/>
        <v>0</v>
      </c>
      <c r="AQ41" s="7">
        <f t="shared" si="79"/>
        <v>34101</v>
      </c>
      <c r="AR41" s="7">
        <f t="shared" si="79"/>
        <v>0</v>
      </c>
      <c r="AS41" s="7">
        <f t="shared" ref="AS41:AW41" si="80">AS48+AS42</f>
        <v>0</v>
      </c>
      <c r="AT41" s="7">
        <f t="shared" si="80"/>
        <v>0</v>
      </c>
      <c r="AU41" s="7">
        <f t="shared" si="80"/>
        <v>-33</v>
      </c>
      <c r="AV41" s="7">
        <f t="shared" si="80"/>
        <v>0</v>
      </c>
      <c r="AW41" s="7">
        <f t="shared" si="80"/>
        <v>34068</v>
      </c>
      <c r="AX41" s="7">
        <f t="shared" ref="AX41:AZ41" si="81">AX48+AX42</f>
        <v>0</v>
      </c>
      <c r="AY41" s="7">
        <f t="shared" si="81"/>
        <v>13882</v>
      </c>
      <c r="AZ41" s="7">
        <f t="shared" si="81"/>
        <v>0</v>
      </c>
      <c r="BA41" s="93">
        <f t="shared" si="30"/>
        <v>40.747915932840201</v>
      </c>
      <c r="BB41" s="93"/>
    </row>
    <row r="42" spans="1:54" ht="49.5" hidden="1">
      <c r="A42" s="27" t="s">
        <v>425</v>
      </c>
      <c r="B42" s="25">
        <f t="shared" ref="B42:B47" si="82">B41</f>
        <v>900</v>
      </c>
      <c r="C42" s="25" t="s">
        <v>21</v>
      </c>
      <c r="D42" s="25" t="s">
        <v>59</v>
      </c>
      <c r="E42" s="25" t="s">
        <v>73</v>
      </c>
      <c r="F42" s="25"/>
      <c r="G42" s="11">
        <f t="shared" ref="G42:V46" si="83">G43</f>
        <v>129</v>
      </c>
      <c r="H42" s="11">
        <f t="shared" si="83"/>
        <v>0</v>
      </c>
      <c r="I42" s="11">
        <f t="shared" si="83"/>
        <v>0</v>
      </c>
      <c r="J42" s="11">
        <f t="shared" si="83"/>
        <v>0</v>
      </c>
      <c r="K42" s="11">
        <f t="shared" si="83"/>
        <v>0</v>
      </c>
      <c r="L42" s="11">
        <f t="shared" si="83"/>
        <v>0</v>
      </c>
      <c r="M42" s="11">
        <f t="shared" si="83"/>
        <v>129</v>
      </c>
      <c r="N42" s="11">
        <f t="shared" si="83"/>
        <v>0</v>
      </c>
      <c r="O42" s="11">
        <f t="shared" si="83"/>
        <v>0</v>
      </c>
      <c r="P42" s="11">
        <f t="shared" si="83"/>
        <v>0</v>
      </c>
      <c r="Q42" s="11">
        <f t="shared" si="83"/>
        <v>0</v>
      </c>
      <c r="R42" s="11">
        <f t="shared" si="83"/>
        <v>0</v>
      </c>
      <c r="S42" s="11">
        <f t="shared" si="83"/>
        <v>129</v>
      </c>
      <c r="T42" s="11">
        <f t="shared" si="83"/>
        <v>0</v>
      </c>
      <c r="U42" s="11">
        <f t="shared" si="83"/>
        <v>0</v>
      </c>
      <c r="V42" s="11">
        <f t="shared" si="83"/>
        <v>0</v>
      </c>
      <c r="W42" s="11">
        <f t="shared" ref="U42:AJ46" si="84">W43</f>
        <v>0</v>
      </c>
      <c r="X42" s="11">
        <f t="shared" si="84"/>
        <v>0</v>
      </c>
      <c r="Y42" s="11">
        <f t="shared" si="84"/>
        <v>129</v>
      </c>
      <c r="Z42" s="11">
        <f t="shared" si="84"/>
        <v>0</v>
      </c>
      <c r="AA42" s="11">
        <f t="shared" si="84"/>
        <v>0</v>
      </c>
      <c r="AB42" s="11">
        <f t="shared" si="84"/>
        <v>0</v>
      </c>
      <c r="AC42" s="11">
        <f t="shared" si="84"/>
        <v>0</v>
      </c>
      <c r="AD42" s="11">
        <f t="shared" si="84"/>
        <v>0</v>
      </c>
      <c r="AE42" s="11">
        <f t="shared" si="84"/>
        <v>129</v>
      </c>
      <c r="AF42" s="11">
        <f t="shared" si="84"/>
        <v>0</v>
      </c>
      <c r="AG42" s="11">
        <f t="shared" si="84"/>
        <v>0</v>
      </c>
      <c r="AH42" s="11">
        <f t="shared" si="84"/>
        <v>0</v>
      </c>
      <c r="AI42" s="11">
        <f t="shared" si="84"/>
        <v>0</v>
      </c>
      <c r="AJ42" s="11">
        <f t="shared" si="84"/>
        <v>0</v>
      </c>
      <c r="AK42" s="11">
        <f t="shared" ref="AG42:AV46" si="85">AK43</f>
        <v>129</v>
      </c>
      <c r="AL42" s="11">
        <f t="shared" si="85"/>
        <v>0</v>
      </c>
      <c r="AM42" s="11">
        <f t="shared" si="85"/>
        <v>0</v>
      </c>
      <c r="AN42" s="11">
        <f t="shared" si="85"/>
        <v>0</v>
      </c>
      <c r="AO42" s="11">
        <f t="shared" si="85"/>
        <v>0</v>
      </c>
      <c r="AP42" s="11">
        <f t="shared" si="85"/>
        <v>0</v>
      </c>
      <c r="AQ42" s="11">
        <f t="shared" si="85"/>
        <v>129</v>
      </c>
      <c r="AR42" s="11">
        <f t="shared" si="85"/>
        <v>0</v>
      </c>
      <c r="AS42" s="11">
        <f t="shared" si="85"/>
        <v>0</v>
      </c>
      <c r="AT42" s="11">
        <f t="shared" si="85"/>
        <v>0</v>
      </c>
      <c r="AU42" s="11">
        <f t="shared" si="85"/>
        <v>0</v>
      </c>
      <c r="AV42" s="11">
        <f t="shared" si="85"/>
        <v>0</v>
      </c>
      <c r="AW42" s="11">
        <f t="shared" ref="AS42:AZ46" si="86">AW43</f>
        <v>129</v>
      </c>
      <c r="AX42" s="11">
        <f t="shared" si="86"/>
        <v>0</v>
      </c>
      <c r="AY42" s="11">
        <f t="shared" si="86"/>
        <v>0</v>
      </c>
      <c r="AZ42" s="11">
        <f t="shared" si="86"/>
        <v>0</v>
      </c>
      <c r="BA42" s="92">
        <f t="shared" si="30"/>
        <v>0</v>
      </c>
      <c r="BB42" s="92"/>
    </row>
    <row r="43" spans="1:54" ht="33" hidden="1">
      <c r="A43" s="24" t="s">
        <v>444</v>
      </c>
      <c r="B43" s="25">
        <f t="shared" si="82"/>
        <v>900</v>
      </c>
      <c r="C43" s="25" t="s">
        <v>21</v>
      </c>
      <c r="D43" s="25" t="s">
        <v>59</v>
      </c>
      <c r="E43" s="25" t="s">
        <v>436</v>
      </c>
      <c r="F43" s="25"/>
      <c r="G43" s="11">
        <f t="shared" si="83"/>
        <v>129</v>
      </c>
      <c r="H43" s="11">
        <f t="shared" si="83"/>
        <v>0</v>
      </c>
      <c r="I43" s="11">
        <f t="shared" si="83"/>
        <v>0</v>
      </c>
      <c r="J43" s="11">
        <f t="shared" si="83"/>
        <v>0</v>
      </c>
      <c r="K43" s="11">
        <f t="shared" si="83"/>
        <v>0</v>
      </c>
      <c r="L43" s="11">
        <f t="shared" si="83"/>
        <v>0</v>
      </c>
      <c r="M43" s="11">
        <f t="shared" si="83"/>
        <v>129</v>
      </c>
      <c r="N43" s="11">
        <f t="shared" si="83"/>
        <v>0</v>
      </c>
      <c r="O43" s="11">
        <f t="shared" si="83"/>
        <v>0</v>
      </c>
      <c r="P43" s="11">
        <f t="shared" si="83"/>
        <v>0</v>
      </c>
      <c r="Q43" s="11">
        <f t="shared" si="83"/>
        <v>0</v>
      </c>
      <c r="R43" s="11">
        <f t="shared" si="83"/>
        <v>0</v>
      </c>
      <c r="S43" s="11">
        <f t="shared" si="83"/>
        <v>129</v>
      </c>
      <c r="T43" s="11">
        <f t="shared" si="83"/>
        <v>0</v>
      </c>
      <c r="U43" s="11">
        <f t="shared" si="84"/>
        <v>0</v>
      </c>
      <c r="V43" s="11">
        <f t="shared" si="84"/>
        <v>0</v>
      </c>
      <c r="W43" s="11">
        <f t="shared" si="84"/>
        <v>0</v>
      </c>
      <c r="X43" s="11">
        <f t="shared" si="84"/>
        <v>0</v>
      </c>
      <c r="Y43" s="11">
        <f t="shared" si="84"/>
        <v>129</v>
      </c>
      <c r="Z43" s="11">
        <f t="shared" si="84"/>
        <v>0</v>
      </c>
      <c r="AA43" s="11">
        <f t="shared" si="84"/>
        <v>0</v>
      </c>
      <c r="AB43" s="11">
        <f t="shared" si="84"/>
        <v>0</v>
      </c>
      <c r="AC43" s="11">
        <f t="shared" si="84"/>
        <v>0</v>
      </c>
      <c r="AD43" s="11">
        <f t="shared" si="84"/>
        <v>0</v>
      </c>
      <c r="AE43" s="11">
        <f t="shared" si="84"/>
        <v>129</v>
      </c>
      <c r="AF43" s="11">
        <f t="shared" si="84"/>
        <v>0</v>
      </c>
      <c r="AG43" s="11">
        <f t="shared" si="85"/>
        <v>0</v>
      </c>
      <c r="AH43" s="11">
        <f t="shared" si="85"/>
        <v>0</v>
      </c>
      <c r="AI43" s="11">
        <f t="shared" si="85"/>
        <v>0</v>
      </c>
      <c r="AJ43" s="11">
        <f t="shared" si="85"/>
        <v>0</v>
      </c>
      <c r="AK43" s="11">
        <f t="shared" si="85"/>
        <v>129</v>
      </c>
      <c r="AL43" s="11">
        <f t="shared" si="85"/>
        <v>0</v>
      </c>
      <c r="AM43" s="11">
        <f t="shared" si="85"/>
        <v>0</v>
      </c>
      <c r="AN43" s="11">
        <f t="shared" si="85"/>
        <v>0</v>
      </c>
      <c r="AO43" s="11">
        <f t="shared" si="85"/>
        <v>0</v>
      </c>
      <c r="AP43" s="11">
        <f t="shared" si="85"/>
        <v>0</v>
      </c>
      <c r="AQ43" s="11">
        <f t="shared" si="85"/>
        <v>129</v>
      </c>
      <c r="AR43" s="11">
        <f t="shared" si="85"/>
        <v>0</v>
      </c>
      <c r="AS43" s="11">
        <f t="shared" si="86"/>
        <v>0</v>
      </c>
      <c r="AT43" s="11">
        <f t="shared" si="86"/>
        <v>0</v>
      </c>
      <c r="AU43" s="11">
        <f t="shared" si="86"/>
        <v>0</v>
      </c>
      <c r="AV43" s="11">
        <f t="shared" si="86"/>
        <v>0</v>
      </c>
      <c r="AW43" s="11">
        <f t="shared" si="86"/>
        <v>129</v>
      </c>
      <c r="AX43" s="11">
        <f t="shared" si="86"/>
        <v>0</v>
      </c>
      <c r="AY43" s="11">
        <f t="shared" si="86"/>
        <v>0</v>
      </c>
      <c r="AZ43" s="11">
        <f t="shared" si="86"/>
        <v>0</v>
      </c>
      <c r="BA43" s="92">
        <f t="shared" si="30"/>
        <v>0</v>
      </c>
      <c r="BB43" s="92"/>
    </row>
    <row r="44" spans="1:54" ht="17.100000000000001" hidden="1" customHeight="1">
      <c r="A44" s="24" t="s">
        <v>14</v>
      </c>
      <c r="B44" s="25">
        <f t="shared" si="82"/>
        <v>900</v>
      </c>
      <c r="C44" s="25" t="s">
        <v>21</v>
      </c>
      <c r="D44" s="25" t="s">
        <v>59</v>
      </c>
      <c r="E44" s="25" t="s">
        <v>434</v>
      </c>
      <c r="F44" s="25"/>
      <c r="G44" s="8">
        <f t="shared" si="83"/>
        <v>129</v>
      </c>
      <c r="H44" s="8">
        <f t="shared" si="83"/>
        <v>0</v>
      </c>
      <c r="I44" s="8">
        <f t="shared" si="83"/>
        <v>0</v>
      </c>
      <c r="J44" s="8">
        <f t="shared" si="83"/>
        <v>0</v>
      </c>
      <c r="K44" s="8">
        <f t="shared" si="83"/>
        <v>0</v>
      </c>
      <c r="L44" s="8">
        <f t="shared" si="83"/>
        <v>0</v>
      </c>
      <c r="M44" s="8">
        <f t="shared" si="83"/>
        <v>129</v>
      </c>
      <c r="N44" s="8">
        <f t="shared" si="83"/>
        <v>0</v>
      </c>
      <c r="O44" s="8">
        <f t="shared" si="83"/>
        <v>0</v>
      </c>
      <c r="P44" s="8">
        <f t="shared" si="83"/>
        <v>0</v>
      </c>
      <c r="Q44" s="8">
        <f t="shared" si="83"/>
        <v>0</v>
      </c>
      <c r="R44" s="8">
        <f t="shared" si="83"/>
        <v>0</v>
      </c>
      <c r="S44" s="8">
        <f t="shared" si="83"/>
        <v>129</v>
      </c>
      <c r="T44" s="8">
        <f t="shared" si="83"/>
        <v>0</v>
      </c>
      <c r="U44" s="8">
        <f t="shared" si="84"/>
        <v>0</v>
      </c>
      <c r="V44" s="8">
        <f t="shared" si="84"/>
        <v>0</v>
      </c>
      <c r="W44" s="8">
        <f t="shared" si="84"/>
        <v>0</v>
      </c>
      <c r="X44" s="8">
        <f t="shared" si="84"/>
        <v>0</v>
      </c>
      <c r="Y44" s="8">
        <f t="shared" si="84"/>
        <v>129</v>
      </c>
      <c r="Z44" s="8">
        <f t="shared" si="84"/>
        <v>0</v>
      </c>
      <c r="AA44" s="8">
        <f t="shared" si="84"/>
        <v>0</v>
      </c>
      <c r="AB44" s="8">
        <f t="shared" si="84"/>
        <v>0</v>
      </c>
      <c r="AC44" s="8">
        <f t="shared" si="84"/>
        <v>0</v>
      </c>
      <c r="AD44" s="8">
        <f t="shared" si="84"/>
        <v>0</v>
      </c>
      <c r="AE44" s="8">
        <f t="shared" si="84"/>
        <v>129</v>
      </c>
      <c r="AF44" s="8">
        <f t="shared" si="84"/>
        <v>0</v>
      </c>
      <c r="AG44" s="8">
        <f t="shared" si="85"/>
        <v>0</v>
      </c>
      <c r="AH44" s="8">
        <f t="shared" si="85"/>
        <v>0</v>
      </c>
      <c r="AI44" s="8">
        <f t="shared" si="85"/>
        <v>0</v>
      </c>
      <c r="AJ44" s="8">
        <f t="shared" si="85"/>
        <v>0</v>
      </c>
      <c r="AK44" s="8">
        <f t="shared" si="85"/>
        <v>129</v>
      </c>
      <c r="AL44" s="8">
        <f t="shared" si="85"/>
        <v>0</v>
      </c>
      <c r="AM44" s="8">
        <f t="shared" si="85"/>
        <v>0</v>
      </c>
      <c r="AN44" s="8">
        <f t="shared" si="85"/>
        <v>0</v>
      </c>
      <c r="AO44" s="8">
        <f t="shared" si="85"/>
        <v>0</v>
      </c>
      <c r="AP44" s="8">
        <f t="shared" si="85"/>
        <v>0</v>
      </c>
      <c r="AQ44" s="8">
        <f t="shared" si="85"/>
        <v>129</v>
      </c>
      <c r="AR44" s="8">
        <f t="shared" si="85"/>
        <v>0</v>
      </c>
      <c r="AS44" s="8">
        <f t="shared" si="86"/>
        <v>0</v>
      </c>
      <c r="AT44" s="8">
        <f t="shared" si="86"/>
        <v>0</v>
      </c>
      <c r="AU44" s="8">
        <f t="shared" si="86"/>
        <v>0</v>
      </c>
      <c r="AV44" s="8">
        <f t="shared" si="86"/>
        <v>0</v>
      </c>
      <c r="AW44" s="8">
        <f t="shared" si="86"/>
        <v>129</v>
      </c>
      <c r="AX44" s="8">
        <f t="shared" si="86"/>
        <v>0</v>
      </c>
      <c r="AY44" s="8">
        <f t="shared" si="86"/>
        <v>0</v>
      </c>
      <c r="AZ44" s="8">
        <f t="shared" si="86"/>
        <v>0</v>
      </c>
      <c r="BA44" s="92">
        <f t="shared" si="30"/>
        <v>0</v>
      </c>
      <c r="BB44" s="92"/>
    </row>
    <row r="45" spans="1:54" ht="33" hidden="1">
      <c r="A45" s="64" t="s">
        <v>93</v>
      </c>
      <c r="B45" s="25">
        <f t="shared" si="82"/>
        <v>900</v>
      </c>
      <c r="C45" s="25" t="s">
        <v>21</v>
      </c>
      <c r="D45" s="25" t="s">
        <v>59</v>
      </c>
      <c r="E45" s="25" t="s">
        <v>435</v>
      </c>
      <c r="F45" s="25"/>
      <c r="G45" s="11">
        <f t="shared" si="83"/>
        <v>129</v>
      </c>
      <c r="H45" s="11">
        <f t="shared" si="83"/>
        <v>0</v>
      </c>
      <c r="I45" s="11">
        <f t="shared" si="83"/>
        <v>0</v>
      </c>
      <c r="J45" s="11">
        <f t="shared" si="83"/>
        <v>0</v>
      </c>
      <c r="K45" s="11">
        <f t="shared" si="83"/>
        <v>0</v>
      </c>
      <c r="L45" s="11">
        <f t="shared" si="83"/>
        <v>0</v>
      </c>
      <c r="M45" s="11">
        <f t="shared" si="83"/>
        <v>129</v>
      </c>
      <c r="N45" s="11">
        <f t="shared" si="83"/>
        <v>0</v>
      </c>
      <c r="O45" s="11">
        <f t="shared" si="83"/>
        <v>0</v>
      </c>
      <c r="P45" s="11">
        <f t="shared" si="83"/>
        <v>0</v>
      </c>
      <c r="Q45" s="11">
        <f t="shared" si="83"/>
        <v>0</v>
      </c>
      <c r="R45" s="11">
        <f t="shared" si="83"/>
        <v>0</v>
      </c>
      <c r="S45" s="11">
        <f t="shared" si="83"/>
        <v>129</v>
      </c>
      <c r="T45" s="11">
        <f t="shared" si="83"/>
        <v>0</v>
      </c>
      <c r="U45" s="11">
        <f t="shared" si="84"/>
        <v>0</v>
      </c>
      <c r="V45" s="11">
        <f t="shared" si="84"/>
        <v>0</v>
      </c>
      <c r="W45" s="11">
        <f t="shared" si="84"/>
        <v>0</v>
      </c>
      <c r="X45" s="11">
        <f t="shared" si="84"/>
        <v>0</v>
      </c>
      <c r="Y45" s="11">
        <f t="shared" si="84"/>
        <v>129</v>
      </c>
      <c r="Z45" s="11">
        <f t="shared" si="84"/>
        <v>0</v>
      </c>
      <c r="AA45" s="11">
        <f t="shared" si="84"/>
        <v>0</v>
      </c>
      <c r="AB45" s="11">
        <f t="shared" si="84"/>
        <v>0</v>
      </c>
      <c r="AC45" s="11">
        <f t="shared" si="84"/>
        <v>0</v>
      </c>
      <c r="AD45" s="11">
        <f t="shared" si="84"/>
        <v>0</v>
      </c>
      <c r="AE45" s="11">
        <f t="shared" si="84"/>
        <v>129</v>
      </c>
      <c r="AF45" s="11">
        <f t="shared" si="84"/>
        <v>0</v>
      </c>
      <c r="AG45" s="11">
        <f t="shared" si="85"/>
        <v>0</v>
      </c>
      <c r="AH45" s="11">
        <f t="shared" si="85"/>
        <v>0</v>
      </c>
      <c r="AI45" s="11">
        <f t="shared" si="85"/>
        <v>0</v>
      </c>
      <c r="AJ45" s="11">
        <f t="shared" si="85"/>
        <v>0</v>
      </c>
      <c r="AK45" s="11">
        <f t="shared" si="85"/>
        <v>129</v>
      </c>
      <c r="AL45" s="11">
        <f t="shared" si="85"/>
        <v>0</v>
      </c>
      <c r="AM45" s="11">
        <f t="shared" si="85"/>
        <v>0</v>
      </c>
      <c r="AN45" s="11">
        <f t="shared" si="85"/>
        <v>0</v>
      </c>
      <c r="AO45" s="11">
        <f t="shared" si="85"/>
        <v>0</v>
      </c>
      <c r="AP45" s="11">
        <f t="shared" si="85"/>
        <v>0</v>
      </c>
      <c r="AQ45" s="11">
        <f t="shared" si="85"/>
        <v>129</v>
      </c>
      <c r="AR45" s="11">
        <f t="shared" si="85"/>
        <v>0</v>
      </c>
      <c r="AS45" s="11">
        <f t="shared" si="86"/>
        <v>0</v>
      </c>
      <c r="AT45" s="11">
        <f t="shared" si="86"/>
        <v>0</v>
      </c>
      <c r="AU45" s="11">
        <f t="shared" si="86"/>
        <v>0</v>
      </c>
      <c r="AV45" s="11">
        <f t="shared" si="86"/>
        <v>0</v>
      </c>
      <c r="AW45" s="11">
        <f t="shared" si="86"/>
        <v>129</v>
      </c>
      <c r="AX45" s="11">
        <f t="shared" si="86"/>
        <v>0</v>
      </c>
      <c r="AY45" s="11">
        <f t="shared" si="86"/>
        <v>0</v>
      </c>
      <c r="AZ45" s="11">
        <f t="shared" si="86"/>
        <v>0</v>
      </c>
      <c r="BA45" s="92">
        <f t="shared" si="30"/>
        <v>0</v>
      </c>
      <c r="BB45" s="92"/>
    </row>
    <row r="46" spans="1:54" ht="33" hidden="1">
      <c r="A46" s="24" t="s">
        <v>242</v>
      </c>
      <c r="B46" s="25">
        <f t="shared" si="82"/>
        <v>900</v>
      </c>
      <c r="C46" s="25" t="s">
        <v>21</v>
      </c>
      <c r="D46" s="25" t="s">
        <v>59</v>
      </c>
      <c r="E46" s="25" t="s">
        <v>435</v>
      </c>
      <c r="F46" s="25" t="s">
        <v>30</v>
      </c>
      <c r="G46" s="9">
        <f t="shared" si="83"/>
        <v>129</v>
      </c>
      <c r="H46" s="9">
        <f t="shared" si="83"/>
        <v>0</v>
      </c>
      <c r="I46" s="9">
        <f t="shared" si="83"/>
        <v>0</v>
      </c>
      <c r="J46" s="9">
        <f t="shared" si="83"/>
        <v>0</v>
      </c>
      <c r="K46" s="9">
        <f t="shared" si="83"/>
        <v>0</v>
      </c>
      <c r="L46" s="9">
        <f t="shared" si="83"/>
        <v>0</v>
      </c>
      <c r="M46" s="9">
        <f t="shared" si="83"/>
        <v>129</v>
      </c>
      <c r="N46" s="9">
        <f t="shared" si="83"/>
        <v>0</v>
      </c>
      <c r="O46" s="9">
        <f t="shared" si="83"/>
        <v>0</v>
      </c>
      <c r="P46" s="9">
        <f t="shared" si="83"/>
        <v>0</v>
      </c>
      <c r="Q46" s="9">
        <f t="shared" si="83"/>
        <v>0</v>
      </c>
      <c r="R46" s="9">
        <f t="shared" si="83"/>
        <v>0</v>
      </c>
      <c r="S46" s="9">
        <f t="shared" si="83"/>
        <v>129</v>
      </c>
      <c r="T46" s="9">
        <f t="shared" si="83"/>
        <v>0</v>
      </c>
      <c r="U46" s="9">
        <f t="shared" si="84"/>
        <v>0</v>
      </c>
      <c r="V46" s="9">
        <f t="shared" si="84"/>
        <v>0</v>
      </c>
      <c r="W46" s="9">
        <f t="shared" si="84"/>
        <v>0</v>
      </c>
      <c r="X46" s="9">
        <f t="shared" si="84"/>
        <v>0</v>
      </c>
      <c r="Y46" s="9">
        <f t="shared" si="84"/>
        <v>129</v>
      </c>
      <c r="Z46" s="9">
        <f t="shared" si="84"/>
        <v>0</v>
      </c>
      <c r="AA46" s="9">
        <f t="shared" si="84"/>
        <v>0</v>
      </c>
      <c r="AB46" s="9">
        <f t="shared" si="84"/>
        <v>0</v>
      </c>
      <c r="AC46" s="9">
        <f t="shared" si="84"/>
        <v>0</v>
      </c>
      <c r="AD46" s="9">
        <f t="shared" si="84"/>
        <v>0</v>
      </c>
      <c r="AE46" s="9">
        <f t="shared" si="84"/>
        <v>129</v>
      </c>
      <c r="AF46" s="9">
        <f t="shared" si="84"/>
        <v>0</v>
      </c>
      <c r="AG46" s="9">
        <f t="shared" si="85"/>
        <v>0</v>
      </c>
      <c r="AH46" s="9">
        <f t="shared" si="85"/>
        <v>0</v>
      </c>
      <c r="AI46" s="9">
        <f t="shared" si="85"/>
        <v>0</v>
      </c>
      <c r="AJ46" s="9">
        <f t="shared" si="85"/>
        <v>0</v>
      </c>
      <c r="AK46" s="9">
        <f t="shared" si="85"/>
        <v>129</v>
      </c>
      <c r="AL46" s="9">
        <f t="shared" si="85"/>
        <v>0</v>
      </c>
      <c r="AM46" s="9">
        <f t="shared" si="85"/>
        <v>0</v>
      </c>
      <c r="AN46" s="9">
        <f t="shared" si="85"/>
        <v>0</v>
      </c>
      <c r="AO46" s="9">
        <f t="shared" si="85"/>
        <v>0</v>
      </c>
      <c r="AP46" s="9">
        <f t="shared" si="85"/>
        <v>0</v>
      </c>
      <c r="AQ46" s="9">
        <f t="shared" si="85"/>
        <v>129</v>
      </c>
      <c r="AR46" s="9">
        <f t="shared" si="85"/>
        <v>0</v>
      </c>
      <c r="AS46" s="9">
        <f t="shared" si="86"/>
        <v>0</v>
      </c>
      <c r="AT46" s="9">
        <f t="shared" si="86"/>
        <v>0</v>
      </c>
      <c r="AU46" s="9">
        <f t="shared" si="86"/>
        <v>0</v>
      </c>
      <c r="AV46" s="9">
        <f t="shared" si="86"/>
        <v>0</v>
      </c>
      <c r="AW46" s="9">
        <f t="shared" si="86"/>
        <v>129</v>
      </c>
      <c r="AX46" s="9">
        <f t="shared" si="86"/>
        <v>0</v>
      </c>
      <c r="AY46" s="9">
        <f t="shared" si="86"/>
        <v>0</v>
      </c>
      <c r="AZ46" s="9">
        <f t="shared" si="86"/>
        <v>0</v>
      </c>
      <c r="BA46" s="92">
        <f t="shared" si="30"/>
        <v>0</v>
      </c>
      <c r="BB46" s="92"/>
    </row>
    <row r="47" spans="1:54" ht="33" hidden="1">
      <c r="A47" s="24" t="s">
        <v>36</v>
      </c>
      <c r="B47" s="25">
        <f t="shared" si="82"/>
        <v>900</v>
      </c>
      <c r="C47" s="25" t="s">
        <v>21</v>
      </c>
      <c r="D47" s="25" t="s">
        <v>59</v>
      </c>
      <c r="E47" s="25" t="s">
        <v>435</v>
      </c>
      <c r="F47" s="25" t="s">
        <v>37</v>
      </c>
      <c r="G47" s="9">
        <v>129</v>
      </c>
      <c r="H47" s="10"/>
      <c r="I47" s="79"/>
      <c r="J47" s="79"/>
      <c r="K47" s="79"/>
      <c r="L47" s="79"/>
      <c r="M47" s="9">
        <f>G47+I47+J47+K47+L47</f>
        <v>129</v>
      </c>
      <c r="N47" s="9">
        <f>H47+L47</f>
        <v>0</v>
      </c>
      <c r="O47" s="80"/>
      <c r="P47" s="80"/>
      <c r="Q47" s="80"/>
      <c r="R47" s="80"/>
      <c r="S47" s="9">
        <f>M47+O47+P47+Q47+R47</f>
        <v>129</v>
      </c>
      <c r="T47" s="9">
        <f>N47+R47</f>
        <v>0</v>
      </c>
      <c r="U47" s="80"/>
      <c r="V47" s="80"/>
      <c r="W47" s="80"/>
      <c r="X47" s="80"/>
      <c r="Y47" s="9">
        <f>S47+U47+V47+W47+X47</f>
        <v>129</v>
      </c>
      <c r="Z47" s="9">
        <f>T47+X47</f>
        <v>0</v>
      </c>
      <c r="AA47" s="80"/>
      <c r="AB47" s="80"/>
      <c r="AC47" s="80"/>
      <c r="AD47" s="80"/>
      <c r="AE47" s="9">
        <f>Y47+AA47+AB47+AC47+AD47</f>
        <v>129</v>
      </c>
      <c r="AF47" s="9">
        <f>Z47+AD47</f>
        <v>0</v>
      </c>
      <c r="AG47" s="80"/>
      <c r="AH47" s="80"/>
      <c r="AI47" s="80"/>
      <c r="AJ47" s="80"/>
      <c r="AK47" s="9">
        <f>AE47+AG47+AH47+AI47+AJ47</f>
        <v>129</v>
      </c>
      <c r="AL47" s="9">
        <f>AF47+AJ47</f>
        <v>0</v>
      </c>
      <c r="AM47" s="80"/>
      <c r="AN47" s="80"/>
      <c r="AO47" s="80"/>
      <c r="AP47" s="80"/>
      <c r="AQ47" s="9">
        <f>AK47+AM47+AN47+AO47+AP47</f>
        <v>129</v>
      </c>
      <c r="AR47" s="9">
        <f>AL47+AP47</f>
        <v>0</v>
      </c>
      <c r="AS47" s="80"/>
      <c r="AT47" s="80"/>
      <c r="AU47" s="80"/>
      <c r="AV47" s="80"/>
      <c r="AW47" s="9">
        <f>AQ47+AS47+AT47+AU47+AV47</f>
        <v>129</v>
      </c>
      <c r="AX47" s="9">
        <f>AR47+AV47</f>
        <v>0</v>
      </c>
      <c r="AY47" s="79"/>
      <c r="AZ47" s="79"/>
      <c r="BA47" s="92">
        <f t="shared" si="30"/>
        <v>0</v>
      </c>
      <c r="BB47" s="92"/>
    </row>
    <row r="48" spans="1:54" ht="17.100000000000001" hidden="1" customHeight="1">
      <c r="A48" s="24" t="s">
        <v>61</v>
      </c>
      <c r="B48" s="25">
        <f>B41</f>
        <v>900</v>
      </c>
      <c r="C48" s="25" t="s">
        <v>21</v>
      </c>
      <c r="D48" s="25" t="s">
        <v>59</v>
      </c>
      <c r="E48" s="25" t="s">
        <v>62</v>
      </c>
      <c r="F48" s="25"/>
      <c r="G48" s="8">
        <f t="shared" ref="G48:AZ48" si="87">G49</f>
        <v>33972</v>
      </c>
      <c r="H48" s="8">
        <f t="shared" si="87"/>
        <v>0</v>
      </c>
      <c r="I48" s="8">
        <f t="shared" si="87"/>
        <v>0</v>
      </c>
      <c r="J48" s="8">
        <f t="shared" si="87"/>
        <v>0</v>
      </c>
      <c r="K48" s="8">
        <f t="shared" si="87"/>
        <v>0</v>
      </c>
      <c r="L48" s="8">
        <f t="shared" si="87"/>
        <v>0</v>
      </c>
      <c r="M48" s="8">
        <f t="shared" si="87"/>
        <v>33972</v>
      </c>
      <c r="N48" s="8">
        <f t="shared" si="87"/>
        <v>0</v>
      </c>
      <c r="O48" s="8">
        <f t="shared" si="87"/>
        <v>0</v>
      </c>
      <c r="P48" s="8">
        <f t="shared" si="87"/>
        <v>0</v>
      </c>
      <c r="Q48" s="8">
        <f t="shared" si="87"/>
        <v>0</v>
      </c>
      <c r="R48" s="8">
        <f t="shared" si="87"/>
        <v>0</v>
      </c>
      <c r="S48" s="8">
        <f t="shared" si="87"/>
        <v>33972</v>
      </c>
      <c r="T48" s="8">
        <f t="shared" si="87"/>
        <v>0</v>
      </c>
      <c r="U48" s="8">
        <f t="shared" si="87"/>
        <v>0</v>
      </c>
      <c r="V48" s="8">
        <f t="shared" si="87"/>
        <v>0</v>
      </c>
      <c r="W48" s="8">
        <f t="shared" si="87"/>
        <v>0</v>
      </c>
      <c r="X48" s="8">
        <f t="shared" si="87"/>
        <v>0</v>
      </c>
      <c r="Y48" s="8">
        <f t="shared" si="87"/>
        <v>33972</v>
      </c>
      <c r="Z48" s="8">
        <f t="shared" si="87"/>
        <v>0</v>
      </c>
      <c r="AA48" s="8">
        <f t="shared" si="87"/>
        <v>0</v>
      </c>
      <c r="AB48" s="8">
        <f t="shared" si="87"/>
        <v>0</v>
      </c>
      <c r="AC48" s="8">
        <f t="shared" si="87"/>
        <v>0</v>
      </c>
      <c r="AD48" s="8">
        <f t="shared" si="87"/>
        <v>0</v>
      </c>
      <c r="AE48" s="8">
        <f t="shared" si="87"/>
        <v>33972</v>
      </c>
      <c r="AF48" s="8">
        <f t="shared" si="87"/>
        <v>0</v>
      </c>
      <c r="AG48" s="8">
        <f t="shared" si="87"/>
        <v>0</v>
      </c>
      <c r="AH48" s="8">
        <f t="shared" si="87"/>
        <v>0</v>
      </c>
      <c r="AI48" s="8">
        <f t="shared" si="87"/>
        <v>0</v>
      </c>
      <c r="AJ48" s="8">
        <f t="shared" si="87"/>
        <v>0</v>
      </c>
      <c r="AK48" s="8">
        <f t="shared" si="87"/>
        <v>33972</v>
      </c>
      <c r="AL48" s="8">
        <f t="shared" si="87"/>
        <v>0</v>
      </c>
      <c r="AM48" s="8">
        <f t="shared" si="87"/>
        <v>0</v>
      </c>
      <c r="AN48" s="8">
        <f t="shared" si="87"/>
        <v>0</v>
      </c>
      <c r="AO48" s="8">
        <f t="shared" si="87"/>
        <v>0</v>
      </c>
      <c r="AP48" s="8">
        <f t="shared" si="87"/>
        <v>0</v>
      </c>
      <c r="AQ48" s="8">
        <f t="shared" si="87"/>
        <v>33972</v>
      </c>
      <c r="AR48" s="8">
        <f t="shared" si="87"/>
        <v>0</v>
      </c>
      <c r="AS48" s="8">
        <f t="shared" si="87"/>
        <v>0</v>
      </c>
      <c r="AT48" s="8">
        <f t="shared" si="87"/>
        <v>0</v>
      </c>
      <c r="AU48" s="8">
        <f t="shared" si="87"/>
        <v>-33</v>
      </c>
      <c r="AV48" s="8">
        <f t="shared" si="87"/>
        <v>0</v>
      </c>
      <c r="AW48" s="8">
        <f t="shared" si="87"/>
        <v>33939</v>
      </c>
      <c r="AX48" s="8">
        <f t="shared" si="87"/>
        <v>0</v>
      </c>
      <c r="AY48" s="8">
        <f t="shared" si="87"/>
        <v>13882</v>
      </c>
      <c r="AZ48" s="8">
        <f t="shared" si="87"/>
        <v>0</v>
      </c>
      <c r="BA48" s="92">
        <f t="shared" si="30"/>
        <v>40.902796193170097</v>
      </c>
      <c r="BB48" s="92"/>
    </row>
    <row r="49" spans="1:54" ht="17.100000000000001" hidden="1" customHeight="1">
      <c r="A49" s="24" t="s">
        <v>14</v>
      </c>
      <c r="B49" s="25">
        <f>B48</f>
        <v>900</v>
      </c>
      <c r="C49" s="25" t="s">
        <v>21</v>
      </c>
      <c r="D49" s="25" t="s">
        <v>59</v>
      </c>
      <c r="E49" s="25" t="s">
        <v>63</v>
      </c>
      <c r="F49" s="25"/>
      <c r="G49" s="8">
        <f t="shared" ref="G49" si="88">G50+G57</f>
        <v>33972</v>
      </c>
      <c r="H49" s="8">
        <f t="shared" ref="H49:N49" si="89">H50+H57</f>
        <v>0</v>
      </c>
      <c r="I49" s="8">
        <f t="shared" si="89"/>
        <v>0</v>
      </c>
      <c r="J49" s="8">
        <f t="shared" si="89"/>
        <v>0</v>
      </c>
      <c r="K49" s="8">
        <f t="shared" si="89"/>
        <v>0</v>
      </c>
      <c r="L49" s="8">
        <f t="shared" si="89"/>
        <v>0</v>
      </c>
      <c r="M49" s="8">
        <f t="shared" si="89"/>
        <v>33972</v>
      </c>
      <c r="N49" s="8">
        <f t="shared" si="89"/>
        <v>0</v>
      </c>
      <c r="O49" s="8">
        <f t="shared" ref="O49:T49" si="90">O50+O57</f>
        <v>0</v>
      </c>
      <c r="P49" s="8">
        <f t="shared" si="90"/>
        <v>0</v>
      </c>
      <c r="Q49" s="8">
        <f t="shared" si="90"/>
        <v>0</v>
      </c>
      <c r="R49" s="8">
        <f t="shared" si="90"/>
        <v>0</v>
      </c>
      <c r="S49" s="8">
        <f t="shared" si="90"/>
        <v>33972</v>
      </c>
      <c r="T49" s="8">
        <f t="shared" si="90"/>
        <v>0</v>
      </c>
      <c r="U49" s="8">
        <f t="shared" ref="U49:Z49" si="91">U50+U57</f>
        <v>0</v>
      </c>
      <c r="V49" s="8">
        <f t="shared" si="91"/>
        <v>0</v>
      </c>
      <c r="W49" s="8">
        <f t="shared" si="91"/>
        <v>0</v>
      </c>
      <c r="X49" s="8">
        <f t="shared" si="91"/>
        <v>0</v>
      </c>
      <c r="Y49" s="8">
        <f t="shared" si="91"/>
        <v>33972</v>
      </c>
      <c r="Z49" s="8">
        <f t="shared" si="91"/>
        <v>0</v>
      </c>
      <c r="AA49" s="8">
        <f t="shared" ref="AA49:AF49" si="92">AA50+AA57</f>
        <v>0</v>
      </c>
      <c r="AB49" s="8">
        <f t="shared" si="92"/>
        <v>0</v>
      </c>
      <c r="AC49" s="8">
        <f t="shared" si="92"/>
        <v>0</v>
      </c>
      <c r="AD49" s="8">
        <f t="shared" si="92"/>
        <v>0</v>
      </c>
      <c r="AE49" s="8">
        <f t="shared" si="92"/>
        <v>33972</v>
      </c>
      <c r="AF49" s="8">
        <f t="shared" si="92"/>
        <v>0</v>
      </c>
      <c r="AG49" s="8">
        <f t="shared" ref="AG49:AL49" si="93">AG50+AG57</f>
        <v>0</v>
      </c>
      <c r="AH49" s="8">
        <f t="shared" si="93"/>
        <v>0</v>
      </c>
      <c r="AI49" s="8">
        <f t="shared" si="93"/>
        <v>0</v>
      </c>
      <c r="AJ49" s="8">
        <f t="shared" si="93"/>
        <v>0</v>
      </c>
      <c r="AK49" s="8">
        <f t="shared" si="93"/>
        <v>33972</v>
      </c>
      <c r="AL49" s="8">
        <f t="shared" si="93"/>
        <v>0</v>
      </c>
      <c r="AM49" s="8">
        <f t="shared" ref="AM49:AR49" si="94">AM50+AM57</f>
        <v>0</v>
      </c>
      <c r="AN49" s="8">
        <f t="shared" si="94"/>
        <v>0</v>
      </c>
      <c r="AO49" s="8">
        <f t="shared" si="94"/>
        <v>0</v>
      </c>
      <c r="AP49" s="8">
        <f t="shared" si="94"/>
        <v>0</v>
      </c>
      <c r="AQ49" s="8">
        <f t="shared" si="94"/>
        <v>33972</v>
      </c>
      <c r="AR49" s="8">
        <f t="shared" si="94"/>
        <v>0</v>
      </c>
      <c r="AS49" s="8">
        <f t="shared" ref="AS49:AW49" si="95">AS50+AS57</f>
        <v>0</v>
      </c>
      <c r="AT49" s="8">
        <f t="shared" si="95"/>
        <v>0</v>
      </c>
      <c r="AU49" s="8">
        <f t="shared" si="95"/>
        <v>-33</v>
      </c>
      <c r="AV49" s="8">
        <f t="shared" si="95"/>
        <v>0</v>
      </c>
      <c r="AW49" s="8">
        <f t="shared" si="95"/>
        <v>33939</v>
      </c>
      <c r="AX49" s="8">
        <f t="shared" ref="AX49:AZ49" si="96">AX50+AX57</f>
        <v>0</v>
      </c>
      <c r="AY49" s="8">
        <f t="shared" si="96"/>
        <v>13882</v>
      </c>
      <c r="AZ49" s="8">
        <f t="shared" si="96"/>
        <v>0</v>
      </c>
      <c r="BA49" s="92">
        <f t="shared" si="30"/>
        <v>40.902796193170097</v>
      </c>
      <c r="BB49" s="92"/>
    </row>
    <row r="50" spans="1:54" ht="17.100000000000001" hidden="1" customHeight="1">
      <c r="A50" s="24" t="s">
        <v>60</v>
      </c>
      <c r="B50" s="25">
        <f>B49</f>
        <v>900</v>
      </c>
      <c r="C50" s="25" t="s">
        <v>21</v>
      </c>
      <c r="D50" s="25" t="s">
        <v>59</v>
      </c>
      <c r="E50" s="25" t="s">
        <v>64</v>
      </c>
      <c r="F50" s="25"/>
      <c r="G50" s="8">
        <f t="shared" ref="G50" si="97">G53+G51+G55</f>
        <v>33819</v>
      </c>
      <c r="H50" s="8">
        <f t="shared" ref="H50:N50" si="98">H53+H51+H55</f>
        <v>0</v>
      </c>
      <c r="I50" s="8">
        <f t="shared" si="98"/>
        <v>0</v>
      </c>
      <c r="J50" s="8">
        <f t="shared" si="98"/>
        <v>0</v>
      </c>
      <c r="K50" s="8">
        <f t="shared" si="98"/>
        <v>0</v>
      </c>
      <c r="L50" s="8">
        <f t="shared" si="98"/>
        <v>0</v>
      </c>
      <c r="M50" s="8">
        <f t="shared" si="98"/>
        <v>33819</v>
      </c>
      <c r="N50" s="8">
        <f t="shared" si="98"/>
        <v>0</v>
      </c>
      <c r="O50" s="8">
        <f t="shared" ref="O50:T50" si="99">O53+O51+O55</f>
        <v>0</v>
      </c>
      <c r="P50" s="8">
        <f t="shared" si="99"/>
        <v>0</v>
      </c>
      <c r="Q50" s="8">
        <f t="shared" si="99"/>
        <v>0</v>
      </c>
      <c r="R50" s="8">
        <f t="shared" si="99"/>
        <v>0</v>
      </c>
      <c r="S50" s="8">
        <f t="shared" si="99"/>
        <v>33819</v>
      </c>
      <c r="T50" s="8">
        <f t="shared" si="99"/>
        <v>0</v>
      </c>
      <c r="U50" s="8">
        <f t="shared" ref="U50:Z50" si="100">U53+U51+U55</f>
        <v>0</v>
      </c>
      <c r="V50" s="8">
        <f t="shared" si="100"/>
        <v>0</v>
      </c>
      <c r="W50" s="8">
        <f t="shared" si="100"/>
        <v>0</v>
      </c>
      <c r="X50" s="8">
        <f t="shared" si="100"/>
        <v>0</v>
      </c>
      <c r="Y50" s="8">
        <f t="shared" si="100"/>
        <v>33819</v>
      </c>
      <c r="Z50" s="8">
        <f t="shared" si="100"/>
        <v>0</v>
      </c>
      <c r="AA50" s="8">
        <f t="shared" ref="AA50:AF50" si="101">AA53+AA51+AA55</f>
        <v>0</v>
      </c>
      <c r="AB50" s="8">
        <f t="shared" si="101"/>
        <v>0</v>
      </c>
      <c r="AC50" s="8">
        <f t="shared" si="101"/>
        <v>0</v>
      </c>
      <c r="AD50" s="8">
        <f t="shared" si="101"/>
        <v>0</v>
      </c>
      <c r="AE50" s="8">
        <f t="shared" si="101"/>
        <v>33819</v>
      </c>
      <c r="AF50" s="8">
        <f t="shared" si="101"/>
        <v>0</v>
      </c>
      <c r="AG50" s="8">
        <f t="shared" ref="AG50:AL50" si="102">AG53+AG51+AG55</f>
        <v>0</v>
      </c>
      <c r="AH50" s="8">
        <f t="shared" si="102"/>
        <v>0</v>
      </c>
      <c r="AI50" s="8">
        <f t="shared" si="102"/>
        <v>0</v>
      </c>
      <c r="AJ50" s="8">
        <f t="shared" si="102"/>
        <v>0</v>
      </c>
      <c r="AK50" s="8">
        <f t="shared" si="102"/>
        <v>33819</v>
      </c>
      <c r="AL50" s="8">
        <f t="shared" si="102"/>
        <v>0</v>
      </c>
      <c r="AM50" s="8">
        <f t="shared" ref="AM50:AR50" si="103">AM53+AM51+AM55</f>
        <v>0</v>
      </c>
      <c r="AN50" s="8">
        <f t="shared" si="103"/>
        <v>0</v>
      </c>
      <c r="AO50" s="8">
        <f t="shared" si="103"/>
        <v>0</v>
      </c>
      <c r="AP50" s="8">
        <f t="shared" si="103"/>
        <v>0</v>
      </c>
      <c r="AQ50" s="8">
        <f t="shared" si="103"/>
        <v>33819</v>
      </c>
      <c r="AR50" s="8">
        <f t="shared" si="103"/>
        <v>0</v>
      </c>
      <c r="AS50" s="8">
        <f t="shared" ref="AS50:AW50" si="104">AS53+AS51+AS55</f>
        <v>0</v>
      </c>
      <c r="AT50" s="8">
        <f t="shared" si="104"/>
        <v>0</v>
      </c>
      <c r="AU50" s="8">
        <f t="shared" si="104"/>
        <v>-33</v>
      </c>
      <c r="AV50" s="8">
        <f t="shared" si="104"/>
        <v>0</v>
      </c>
      <c r="AW50" s="8">
        <f t="shared" si="104"/>
        <v>33786</v>
      </c>
      <c r="AX50" s="8">
        <f t="shared" ref="AX50:AZ50" si="105">AX53+AX51+AX55</f>
        <v>0</v>
      </c>
      <c r="AY50" s="8">
        <f t="shared" si="105"/>
        <v>13869</v>
      </c>
      <c r="AZ50" s="8">
        <f t="shared" si="105"/>
        <v>0</v>
      </c>
      <c r="BA50" s="92">
        <f t="shared" si="30"/>
        <v>41.049547149706974</v>
      </c>
      <c r="BB50" s="92"/>
    </row>
    <row r="51" spans="1:54" ht="66" hidden="1">
      <c r="A51" s="24" t="s">
        <v>446</v>
      </c>
      <c r="B51" s="25">
        <f>B50</f>
        <v>900</v>
      </c>
      <c r="C51" s="25" t="s">
        <v>21</v>
      </c>
      <c r="D51" s="25" t="s">
        <v>59</v>
      </c>
      <c r="E51" s="25" t="s">
        <v>64</v>
      </c>
      <c r="F51" s="25" t="s">
        <v>84</v>
      </c>
      <c r="G51" s="9">
        <f t="shared" ref="G51:AZ51" si="106">G52</f>
        <v>27072</v>
      </c>
      <c r="H51" s="9">
        <f t="shared" si="106"/>
        <v>0</v>
      </c>
      <c r="I51" s="9">
        <f t="shared" si="106"/>
        <v>0</v>
      </c>
      <c r="J51" s="9">
        <f t="shared" si="106"/>
        <v>0</v>
      </c>
      <c r="K51" s="9">
        <f t="shared" si="106"/>
        <v>0</v>
      </c>
      <c r="L51" s="9">
        <f t="shared" si="106"/>
        <v>0</v>
      </c>
      <c r="M51" s="9">
        <f t="shared" si="106"/>
        <v>27072</v>
      </c>
      <c r="N51" s="9">
        <f t="shared" si="106"/>
        <v>0</v>
      </c>
      <c r="O51" s="9">
        <f t="shared" si="106"/>
        <v>0</v>
      </c>
      <c r="P51" s="9">
        <f t="shared" si="106"/>
        <v>0</v>
      </c>
      <c r="Q51" s="9">
        <f t="shared" si="106"/>
        <v>0</v>
      </c>
      <c r="R51" s="9">
        <f t="shared" si="106"/>
        <v>0</v>
      </c>
      <c r="S51" s="9">
        <f t="shared" si="106"/>
        <v>27072</v>
      </c>
      <c r="T51" s="9">
        <f t="shared" si="106"/>
        <v>0</v>
      </c>
      <c r="U51" s="9">
        <f t="shared" si="106"/>
        <v>0</v>
      </c>
      <c r="V51" s="9">
        <f t="shared" si="106"/>
        <v>0</v>
      </c>
      <c r="W51" s="9">
        <f t="shared" si="106"/>
        <v>0</v>
      </c>
      <c r="X51" s="9">
        <f t="shared" si="106"/>
        <v>0</v>
      </c>
      <c r="Y51" s="9">
        <f t="shared" si="106"/>
        <v>27072</v>
      </c>
      <c r="Z51" s="9">
        <f t="shared" si="106"/>
        <v>0</v>
      </c>
      <c r="AA51" s="9">
        <f t="shared" si="106"/>
        <v>0</v>
      </c>
      <c r="AB51" s="9">
        <f t="shared" si="106"/>
        <v>0</v>
      </c>
      <c r="AC51" s="9">
        <f t="shared" si="106"/>
        <v>0</v>
      </c>
      <c r="AD51" s="9">
        <f t="shared" si="106"/>
        <v>0</v>
      </c>
      <c r="AE51" s="9">
        <f t="shared" si="106"/>
        <v>27072</v>
      </c>
      <c r="AF51" s="9">
        <f t="shared" si="106"/>
        <v>0</v>
      </c>
      <c r="AG51" s="9">
        <f t="shared" si="106"/>
        <v>0</v>
      </c>
      <c r="AH51" s="9">
        <f t="shared" si="106"/>
        <v>0</v>
      </c>
      <c r="AI51" s="9">
        <f t="shared" si="106"/>
        <v>0</v>
      </c>
      <c r="AJ51" s="9">
        <f t="shared" si="106"/>
        <v>0</v>
      </c>
      <c r="AK51" s="9">
        <f t="shared" si="106"/>
        <v>27072</v>
      </c>
      <c r="AL51" s="9">
        <f t="shared" si="106"/>
        <v>0</v>
      </c>
      <c r="AM51" s="9">
        <f t="shared" si="106"/>
        <v>0</v>
      </c>
      <c r="AN51" s="9">
        <f t="shared" si="106"/>
        <v>0</v>
      </c>
      <c r="AO51" s="9">
        <f t="shared" si="106"/>
        <v>0</v>
      </c>
      <c r="AP51" s="9">
        <f t="shared" si="106"/>
        <v>0</v>
      </c>
      <c r="AQ51" s="9">
        <f t="shared" si="106"/>
        <v>27072</v>
      </c>
      <c r="AR51" s="9">
        <f t="shared" si="106"/>
        <v>0</v>
      </c>
      <c r="AS51" s="9">
        <f t="shared" si="106"/>
        <v>0</v>
      </c>
      <c r="AT51" s="9">
        <f t="shared" si="106"/>
        <v>0</v>
      </c>
      <c r="AU51" s="9">
        <f t="shared" si="106"/>
        <v>0</v>
      </c>
      <c r="AV51" s="9">
        <f t="shared" si="106"/>
        <v>0</v>
      </c>
      <c r="AW51" s="9">
        <f t="shared" si="106"/>
        <v>27072</v>
      </c>
      <c r="AX51" s="9">
        <f t="shared" si="106"/>
        <v>0</v>
      </c>
      <c r="AY51" s="9">
        <f t="shared" si="106"/>
        <v>11154</v>
      </c>
      <c r="AZ51" s="9">
        <f t="shared" si="106"/>
        <v>0</v>
      </c>
      <c r="BA51" s="92">
        <f t="shared" si="30"/>
        <v>41.201241134751768</v>
      </c>
      <c r="BB51" s="92"/>
    </row>
    <row r="52" spans="1:54" ht="33" hidden="1">
      <c r="A52" s="24" t="s">
        <v>85</v>
      </c>
      <c r="B52" s="25">
        <f>B51</f>
        <v>900</v>
      </c>
      <c r="C52" s="25" t="s">
        <v>21</v>
      </c>
      <c r="D52" s="25" t="s">
        <v>59</v>
      </c>
      <c r="E52" s="25" t="s">
        <v>64</v>
      </c>
      <c r="F52" s="25" t="s">
        <v>86</v>
      </c>
      <c r="G52" s="9">
        <f>20259+6813</f>
        <v>27072</v>
      </c>
      <c r="H52" s="10"/>
      <c r="I52" s="79"/>
      <c r="J52" s="79"/>
      <c r="K52" s="79"/>
      <c r="L52" s="79"/>
      <c r="M52" s="9">
        <f>G52+I52+J52+K52+L52</f>
        <v>27072</v>
      </c>
      <c r="N52" s="9">
        <f>H52+L52</f>
        <v>0</v>
      </c>
      <c r="O52" s="80"/>
      <c r="P52" s="80"/>
      <c r="Q52" s="80"/>
      <c r="R52" s="80"/>
      <c r="S52" s="9">
        <f>M52+O52+P52+Q52+R52</f>
        <v>27072</v>
      </c>
      <c r="T52" s="9">
        <f>N52+R52</f>
        <v>0</v>
      </c>
      <c r="U52" s="80"/>
      <c r="V52" s="80"/>
      <c r="W52" s="80"/>
      <c r="X52" s="80"/>
      <c r="Y52" s="9">
        <f>S52+U52+V52+W52+X52</f>
        <v>27072</v>
      </c>
      <c r="Z52" s="9">
        <f>T52+X52</f>
        <v>0</v>
      </c>
      <c r="AA52" s="80"/>
      <c r="AB52" s="80"/>
      <c r="AC52" s="80"/>
      <c r="AD52" s="80"/>
      <c r="AE52" s="9">
        <f>Y52+AA52+AB52+AC52+AD52</f>
        <v>27072</v>
      </c>
      <c r="AF52" s="9">
        <f>Z52+AD52</f>
        <v>0</v>
      </c>
      <c r="AG52" s="80"/>
      <c r="AH52" s="80"/>
      <c r="AI52" s="80"/>
      <c r="AJ52" s="80"/>
      <c r="AK52" s="9">
        <f>AE52+AG52+AH52+AI52+AJ52</f>
        <v>27072</v>
      </c>
      <c r="AL52" s="9">
        <f>AF52+AJ52</f>
        <v>0</v>
      </c>
      <c r="AM52" s="80"/>
      <c r="AN52" s="80"/>
      <c r="AO52" s="80"/>
      <c r="AP52" s="80"/>
      <c r="AQ52" s="9">
        <f>AK52+AM52+AN52+AO52+AP52</f>
        <v>27072</v>
      </c>
      <c r="AR52" s="9">
        <f>AL52+AP52</f>
        <v>0</v>
      </c>
      <c r="AS52" s="80"/>
      <c r="AT52" s="80"/>
      <c r="AU52" s="80"/>
      <c r="AV52" s="80"/>
      <c r="AW52" s="9">
        <f>AQ52+AS52+AT52+AU52+AV52</f>
        <v>27072</v>
      </c>
      <c r="AX52" s="9">
        <f>AR52+AV52</f>
        <v>0</v>
      </c>
      <c r="AY52" s="9">
        <v>11154</v>
      </c>
      <c r="AZ52" s="79"/>
      <c r="BA52" s="92">
        <f t="shared" si="30"/>
        <v>41.201241134751768</v>
      </c>
      <c r="BB52" s="92"/>
    </row>
    <row r="53" spans="1:54" ht="33" hidden="1">
      <c r="A53" s="24" t="s">
        <v>242</v>
      </c>
      <c r="B53" s="25">
        <f>B50</f>
        <v>900</v>
      </c>
      <c r="C53" s="25" t="s">
        <v>21</v>
      </c>
      <c r="D53" s="25" t="s">
        <v>59</v>
      </c>
      <c r="E53" s="25" t="s">
        <v>64</v>
      </c>
      <c r="F53" s="25" t="s">
        <v>30</v>
      </c>
      <c r="G53" s="9">
        <f t="shared" ref="G53:AZ53" si="107">G54</f>
        <v>6747</v>
      </c>
      <c r="H53" s="9">
        <f t="shared" si="107"/>
        <v>0</v>
      </c>
      <c r="I53" s="9">
        <f t="shared" si="107"/>
        <v>0</v>
      </c>
      <c r="J53" s="9">
        <f t="shared" si="107"/>
        <v>0</v>
      </c>
      <c r="K53" s="9">
        <f t="shared" si="107"/>
        <v>0</v>
      </c>
      <c r="L53" s="9">
        <f t="shared" si="107"/>
        <v>0</v>
      </c>
      <c r="M53" s="9">
        <f t="shared" si="107"/>
        <v>6747</v>
      </c>
      <c r="N53" s="9">
        <f t="shared" si="107"/>
        <v>0</v>
      </c>
      <c r="O53" s="9">
        <f t="shared" si="107"/>
        <v>0</v>
      </c>
      <c r="P53" s="9">
        <f t="shared" si="107"/>
        <v>0</v>
      </c>
      <c r="Q53" s="9">
        <f t="shared" si="107"/>
        <v>0</v>
      </c>
      <c r="R53" s="9">
        <f t="shared" si="107"/>
        <v>0</v>
      </c>
      <c r="S53" s="9">
        <f t="shared" si="107"/>
        <v>6747</v>
      </c>
      <c r="T53" s="9">
        <f t="shared" si="107"/>
        <v>0</v>
      </c>
      <c r="U53" s="9">
        <f t="shared" si="107"/>
        <v>0</v>
      </c>
      <c r="V53" s="9">
        <f t="shared" si="107"/>
        <v>0</v>
      </c>
      <c r="W53" s="9">
        <f t="shared" si="107"/>
        <v>0</v>
      </c>
      <c r="X53" s="9">
        <f t="shared" si="107"/>
        <v>0</v>
      </c>
      <c r="Y53" s="9">
        <f t="shared" si="107"/>
        <v>6747</v>
      </c>
      <c r="Z53" s="9">
        <f t="shared" si="107"/>
        <v>0</v>
      </c>
      <c r="AA53" s="9">
        <f t="shared" si="107"/>
        <v>0</v>
      </c>
      <c r="AB53" s="9">
        <f t="shared" si="107"/>
        <v>0</v>
      </c>
      <c r="AC53" s="9">
        <f t="shared" si="107"/>
        <v>0</v>
      </c>
      <c r="AD53" s="9">
        <f t="shared" si="107"/>
        <v>0</v>
      </c>
      <c r="AE53" s="9">
        <f t="shared" si="107"/>
        <v>6747</v>
      </c>
      <c r="AF53" s="9">
        <f t="shared" si="107"/>
        <v>0</v>
      </c>
      <c r="AG53" s="9">
        <f t="shared" si="107"/>
        <v>0</v>
      </c>
      <c r="AH53" s="9">
        <f t="shared" si="107"/>
        <v>0</v>
      </c>
      <c r="AI53" s="9">
        <f t="shared" si="107"/>
        <v>0</v>
      </c>
      <c r="AJ53" s="9">
        <f t="shared" si="107"/>
        <v>0</v>
      </c>
      <c r="AK53" s="9">
        <f t="shared" si="107"/>
        <v>6747</v>
      </c>
      <c r="AL53" s="9">
        <f t="shared" si="107"/>
        <v>0</v>
      </c>
      <c r="AM53" s="9">
        <f t="shared" si="107"/>
        <v>0</v>
      </c>
      <c r="AN53" s="9">
        <f t="shared" si="107"/>
        <v>0</v>
      </c>
      <c r="AO53" s="9">
        <f t="shared" si="107"/>
        <v>0</v>
      </c>
      <c r="AP53" s="9">
        <f t="shared" si="107"/>
        <v>0</v>
      </c>
      <c r="AQ53" s="9">
        <f t="shared" si="107"/>
        <v>6747</v>
      </c>
      <c r="AR53" s="9">
        <f t="shared" si="107"/>
        <v>0</v>
      </c>
      <c r="AS53" s="9">
        <f t="shared" si="107"/>
        <v>0</v>
      </c>
      <c r="AT53" s="9">
        <f t="shared" si="107"/>
        <v>0</v>
      </c>
      <c r="AU53" s="9">
        <f t="shared" si="107"/>
        <v>-33</v>
      </c>
      <c r="AV53" s="9">
        <f t="shared" si="107"/>
        <v>0</v>
      </c>
      <c r="AW53" s="9">
        <f t="shared" si="107"/>
        <v>6714</v>
      </c>
      <c r="AX53" s="9">
        <f t="shared" si="107"/>
        <v>0</v>
      </c>
      <c r="AY53" s="9">
        <f t="shared" si="107"/>
        <v>2715</v>
      </c>
      <c r="AZ53" s="9">
        <f t="shared" si="107"/>
        <v>0</v>
      </c>
      <c r="BA53" s="92">
        <f t="shared" si="30"/>
        <v>40.437890974083999</v>
      </c>
      <c r="BB53" s="92"/>
    </row>
    <row r="54" spans="1:54" ht="33" hidden="1">
      <c r="A54" s="24" t="s">
        <v>36</v>
      </c>
      <c r="B54" s="25">
        <f>B51</f>
        <v>900</v>
      </c>
      <c r="C54" s="25" t="s">
        <v>21</v>
      </c>
      <c r="D54" s="25" t="s">
        <v>59</v>
      </c>
      <c r="E54" s="25" t="s">
        <v>64</v>
      </c>
      <c r="F54" s="25" t="s">
        <v>37</v>
      </c>
      <c r="G54" s="9">
        <f>7192-445</f>
        <v>6747</v>
      </c>
      <c r="H54" s="10"/>
      <c r="I54" s="79"/>
      <c r="J54" s="79"/>
      <c r="K54" s="79"/>
      <c r="L54" s="79"/>
      <c r="M54" s="9">
        <f>G54+I54+J54+K54+L54</f>
        <v>6747</v>
      </c>
      <c r="N54" s="9">
        <f>H54+L54</f>
        <v>0</v>
      </c>
      <c r="O54" s="80"/>
      <c r="P54" s="80"/>
      <c r="Q54" s="80"/>
      <c r="R54" s="80"/>
      <c r="S54" s="9">
        <f>M54+O54+P54+Q54+R54</f>
        <v>6747</v>
      </c>
      <c r="T54" s="9">
        <f>N54+R54</f>
        <v>0</v>
      </c>
      <c r="U54" s="80"/>
      <c r="V54" s="80"/>
      <c r="W54" s="80"/>
      <c r="X54" s="80"/>
      <c r="Y54" s="9">
        <f>S54+U54+V54+W54+X54</f>
        <v>6747</v>
      </c>
      <c r="Z54" s="9">
        <f>T54+X54</f>
        <v>0</v>
      </c>
      <c r="AA54" s="80"/>
      <c r="AB54" s="80"/>
      <c r="AC54" s="80"/>
      <c r="AD54" s="80"/>
      <c r="AE54" s="9">
        <f>Y54+AA54+AB54+AC54+AD54</f>
        <v>6747</v>
      </c>
      <c r="AF54" s="9">
        <f>Z54+AD54</f>
        <v>0</v>
      </c>
      <c r="AG54" s="80"/>
      <c r="AH54" s="80"/>
      <c r="AI54" s="80"/>
      <c r="AJ54" s="80"/>
      <c r="AK54" s="9">
        <f>AE54+AG54+AH54+AI54+AJ54</f>
        <v>6747</v>
      </c>
      <c r="AL54" s="9">
        <f>AF54+AJ54</f>
        <v>0</v>
      </c>
      <c r="AM54" s="80"/>
      <c r="AN54" s="80"/>
      <c r="AO54" s="80"/>
      <c r="AP54" s="80"/>
      <c r="AQ54" s="9">
        <f>AK54+AM54+AN54+AO54+AP54</f>
        <v>6747</v>
      </c>
      <c r="AR54" s="9">
        <f>AL54+AP54</f>
        <v>0</v>
      </c>
      <c r="AS54" s="80"/>
      <c r="AT54" s="80"/>
      <c r="AU54" s="8">
        <v>-33</v>
      </c>
      <c r="AV54" s="80"/>
      <c r="AW54" s="9">
        <f>AQ54+AS54+AT54+AU54+AV54</f>
        <v>6714</v>
      </c>
      <c r="AX54" s="9">
        <f>AR54+AV54</f>
        <v>0</v>
      </c>
      <c r="AY54" s="9">
        <v>2715</v>
      </c>
      <c r="AZ54" s="79"/>
      <c r="BA54" s="92">
        <f t="shared" si="30"/>
        <v>40.437890974083999</v>
      </c>
      <c r="BB54" s="92"/>
    </row>
    <row r="55" spans="1:54" ht="17.100000000000001" hidden="1" customHeight="1">
      <c r="A55" s="24" t="s">
        <v>65</v>
      </c>
      <c r="B55" s="25">
        <f>B52</f>
        <v>900</v>
      </c>
      <c r="C55" s="25" t="s">
        <v>21</v>
      </c>
      <c r="D55" s="25" t="s">
        <v>59</v>
      </c>
      <c r="E55" s="25" t="s">
        <v>64</v>
      </c>
      <c r="F55" s="25" t="s">
        <v>66</v>
      </c>
      <c r="G55" s="8">
        <f t="shared" ref="G55:H55" si="108">G56</f>
        <v>0</v>
      </c>
      <c r="H55" s="8">
        <f t="shared" si="108"/>
        <v>0</v>
      </c>
      <c r="I55" s="79"/>
      <c r="J55" s="79"/>
      <c r="K55" s="79"/>
      <c r="L55" s="79"/>
      <c r="M55" s="79"/>
      <c r="N55" s="79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>
        <f>AA56</f>
        <v>0</v>
      </c>
      <c r="AB55" s="11">
        <f t="shared" ref="AB55:AX55" si="109">AB56</f>
        <v>0</v>
      </c>
      <c r="AC55" s="11">
        <f t="shared" si="109"/>
        <v>0</v>
      </c>
      <c r="AD55" s="11">
        <f t="shared" si="109"/>
        <v>0</v>
      </c>
      <c r="AE55" s="11">
        <f t="shared" si="109"/>
        <v>0</v>
      </c>
      <c r="AF55" s="11">
        <f t="shared" si="109"/>
        <v>0</v>
      </c>
      <c r="AG55" s="80">
        <f>AG56</f>
        <v>0</v>
      </c>
      <c r="AH55" s="11">
        <f t="shared" si="109"/>
        <v>0</v>
      </c>
      <c r="AI55" s="11">
        <f t="shared" si="109"/>
        <v>0</v>
      </c>
      <c r="AJ55" s="11">
        <f t="shared" si="109"/>
        <v>0</v>
      </c>
      <c r="AK55" s="11">
        <f t="shared" si="109"/>
        <v>0</v>
      </c>
      <c r="AL55" s="11">
        <f t="shared" si="109"/>
        <v>0</v>
      </c>
      <c r="AM55" s="80">
        <f>AM56</f>
        <v>0</v>
      </c>
      <c r="AN55" s="11">
        <f t="shared" si="109"/>
        <v>0</v>
      </c>
      <c r="AO55" s="11">
        <f t="shared" si="109"/>
        <v>0</v>
      </c>
      <c r="AP55" s="11">
        <f t="shared" si="109"/>
        <v>0</v>
      </c>
      <c r="AQ55" s="11">
        <f t="shared" si="109"/>
        <v>0</v>
      </c>
      <c r="AR55" s="11">
        <f t="shared" si="109"/>
        <v>0</v>
      </c>
      <c r="AS55" s="80">
        <f>AS56</f>
        <v>0</v>
      </c>
      <c r="AT55" s="11">
        <f t="shared" si="109"/>
        <v>0</v>
      </c>
      <c r="AU55" s="11">
        <f t="shared" si="109"/>
        <v>0</v>
      </c>
      <c r="AV55" s="11">
        <f t="shared" si="109"/>
        <v>0</v>
      </c>
      <c r="AW55" s="11">
        <f t="shared" si="109"/>
        <v>0</v>
      </c>
      <c r="AX55" s="11">
        <f t="shared" si="109"/>
        <v>0</v>
      </c>
      <c r="AY55" s="79"/>
      <c r="AZ55" s="79"/>
      <c r="BA55" s="92" t="e">
        <f t="shared" si="30"/>
        <v>#DIV/0!</v>
      </c>
      <c r="BB55" s="92" t="e">
        <f t="shared" si="50"/>
        <v>#DIV/0!</v>
      </c>
    </row>
    <row r="56" spans="1:54" ht="17.100000000000001" hidden="1" customHeight="1">
      <c r="A56" s="24" t="s">
        <v>154</v>
      </c>
      <c r="B56" s="25">
        <f>B53</f>
        <v>900</v>
      </c>
      <c r="C56" s="25" t="s">
        <v>21</v>
      </c>
      <c r="D56" s="25" t="s">
        <v>59</v>
      </c>
      <c r="E56" s="25" t="s">
        <v>64</v>
      </c>
      <c r="F56" s="25" t="s">
        <v>613</v>
      </c>
      <c r="G56" s="8"/>
      <c r="H56" s="8"/>
      <c r="I56" s="79"/>
      <c r="J56" s="79"/>
      <c r="K56" s="79"/>
      <c r="L56" s="79"/>
      <c r="M56" s="79"/>
      <c r="N56" s="79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11"/>
      <c r="AC56" s="11"/>
      <c r="AD56" s="11"/>
      <c r="AE56" s="9">
        <f>Y56+AA56+AB56+AC56+AD56</f>
        <v>0</v>
      </c>
      <c r="AF56" s="9">
        <f>Z56+AD56</f>
        <v>0</v>
      </c>
      <c r="AG56" s="80"/>
      <c r="AH56" s="11"/>
      <c r="AI56" s="11"/>
      <c r="AJ56" s="11"/>
      <c r="AK56" s="9">
        <f>AE56+AG56+AH56+AI56+AJ56</f>
        <v>0</v>
      </c>
      <c r="AL56" s="9">
        <f>AF56+AJ56</f>
        <v>0</v>
      </c>
      <c r="AM56" s="80"/>
      <c r="AN56" s="11"/>
      <c r="AO56" s="11"/>
      <c r="AP56" s="11"/>
      <c r="AQ56" s="9">
        <f>AK56+AM56+AN56+AO56+AP56</f>
        <v>0</v>
      </c>
      <c r="AR56" s="9">
        <f>AL56+AP56</f>
        <v>0</v>
      </c>
      <c r="AS56" s="80"/>
      <c r="AT56" s="11"/>
      <c r="AU56" s="11"/>
      <c r="AV56" s="11"/>
      <c r="AW56" s="9">
        <f>AQ56+AS56+AT56+AU56+AV56</f>
        <v>0</v>
      </c>
      <c r="AX56" s="9">
        <f>AR56+AV56</f>
        <v>0</v>
      </c>
      <c r="AY56" s="79"/>
      <c r="AZ56" s="79"/>
      <c r="BA56" s="92" t="e">
        <f t="shared" si="30"/>
        <v>#DIV/0!</v>
      </c>
      <c r="BB56" s="92" t="e">
        <f t="shared" si="50"/>
        <v>#DIV/0!</v>
      </c>
    </row>
    <row r="57" spans="1:54" ht="33" hidden="1">
      <c r="A57" s="24" t="s">
        <v>471</v>
      </c>
      <c r="B57" s="25">
        <f>B54</f>
        <v>900</v>
      </c>
      <c r="C57" s="25" t="s">
        <v>21</v>
      </c>
      <c r="D57" s="25" t="s">
        <v>59</v>
      </c>
      <c r="E57" s="25" t="s">
        <v>449</v>
      </c>
      <c r="F57" s="25"/>
      <c r="G57" s="8">
        <f t="shared" ref="G57:V58" si="110">G58</f>
        <v>153</v>
      </c>
      <c r="H57" s="8">
        <f t="shared" si="110"/>
        <v>0</v>
      </c>
      <c r="I57" s="8">
        <f t="shared" si="110"/>
        <v>0</v>
      </c>
      <c r="J57" s="8">
        <f t="shared" si="110"/>
        <v>0</v>
      </c>
      <c r="K57" s="8">
        <f t="shared" si="110"/>
        <v>0</v>
      </c>
      <c r="L57" s="8">
        <f t="shared" si="110"/>
        <v>0</v>
      </c>
      <c r="M57" s="8">
        <f t="shared" si="110"/>
        <v>153</v>
      </c>
      <c r="N57" s="8">
        <f t="shared" si="110"/>
        <v>0</v>
      </c>
      <c r="O57" s="8">
        <f t="shared" si="110"/>
        <v>0</v>
      </c>
      <c r="P57" s="8">
        <f t="shared" si="110"/>
        <v>0</v>
      </c>
      <c r="Q57" s="8">
        <f t="shared" si="110"/>
        <v>0</v>
      </c>
      <c r="R57" s="8">
        <f t="shared" si="110"/>
        <v>0</v>
      </c>
      <c r="S57" s="8">
        <f t="shared" si="110"/>
        <v>153</v>
      </c>
      <c r="T57" s="8">
        <f t="shared" si="110"/>
        <v>0</v>
      </c>
      <c r="U57" s="8">
        <f t="shared" si="110"/>
        <v>0</v>
      </c>
      <c r="V57" s="8">
        <f t="shared" si="110"/>
        <v>0</v>
      </c>
      <c r="W57" s="8">
        <f t="shared" ref="U57:AJ58" si="111">W58</f>
        <v>0</v>
      </c>
      <c r="X57" s="8">
        <f t="shared" si="111"/>
        <v>0</v>
      </c>
      <c r="Y57" s="8">
        <f t="shared" si="111"/>
        <v>153</v>
      </c>
      <c r="Z57" s="8">
        <f t="shared" si="111"/>
        <v>0</v>
      </c>
      <c r="AA57" s="8">
        <f t="shared" si="111"/>
        <v>0</v>
      </c>
      <c r="AB57" s="8">
        <f t="shared" si="111"/>
        <v>0</v>
      </c>
      <c r="AC57" s="8">
        <f t="shared" si="111"/>
        <v>0</v>
      </c>
      <c r="AD57" s="8">
        <f t="shared" si="111"/>
        <v>0</v>
      </c>
      <c r="AE57" s="8">
        <f t="shared" si="111"/>
        <v>153</v>
      </c>
      <c r="AF57" s="8">
        <f t="shared" si="111"/>
        <v>0</v>
      </c>
      <c r="AG57" s="8">
        <f t="shared" si="111"/>
        <v>0</v>
      </c>
      <c r="AH57" s="8">
        <f t="shared" si="111"/>
        <v>0</v>
      </c>
      <c r="AI57" s="8">
        <f t="shared" si="111"/>
        <v>0</v>
      </c>
      <c r="AJ57" s="8">
        <f t="shared" si="111"/>
        <v>0</v>
      </c>
      <c r="AK57" s="8">
        <f t="shared" ref="AG57:AV58" si="112">AK58</f>
        <v>153</v>
      </c>
      <c r="AL57" s="8">
        <f t="shared" si="112"/>
        <v>0</v>
      </c>
      <c r="AM57" s="8">
        <f t="shared" si="112"/>
        <v>0</v>
      </c>
      <c r="AN57" s="8">
        <f t="shared" si="112"/>
        <v>0</v>
      </c>
      <c r="AO57" s="8">
        <f t="shared" si="112"/>
        <v>0</v>
      </c>
      <c r="AP57" s="8">
        <f t="shared" si="112"/>
        <v>0</v>
      </c>
      <c r="AQ57" s="8">
        <f t="shared" si="112"/>
        <v>153</v>
      </c>
      <c r="AR57" s="8">
        <f t="shared" si="112"/>
        <v>0</v>
      </c>
      <c r="AS57" s="8">
        <f t="shared" si="112"/>
        <v>0</v>
      </c>
      <c r="AT57" s="8">
        <f t="shared" si="112"/>
        <v>0</v>
      </c>
      <c r="AU57" s="8">
        <f t="shared" si="112"/>
        <v>0</v>
      </c>
      <c r="AV57" s="8">
        <f t="shared" si="112"/>
        <v>0</v>
      </c>
      <c r="AW57" s="8">
        <f t="shared" ref="AS57:AZ58" si="113">AW58</f>
        <v>153</v>
      </c>
      <c r="AX57" s="8">
        <f t="shared" si="113"/>
        <v>0</v>
      </c>
      <c r="AY57" s="8">
        <f t="shared" si="113"/>
        <v>13</v>
      </c>
      <c r="AZ57" s="8">
        <f t="shared" si="113"/>
        <v>0</v>
      </c>
      <c r="BA57" s="92">
        <f t="shared" si="30"/>
        <v>8.4967320261437909</v>
      </c>
      <c r="BB57" s="92"/>
    </row>
    <row r="58" spans="1:54" ht="33" hidden="1">
      <c r="A58" s="24" t="s">
        <v>242</v>
      </c>
      <c r="B58" s="25">
        <f>B57</f>
        <v>900</v>
      </c>
      <c r="C58" s="25" t="s">
        <v>21</v>
      </c>
      <c r="D58" s="25" t="s">
        <v>59</v>
      </c>
      <c r="E58" s="25" t="s">
        <v>449</v>
      </c>
      <c r="F58" s="25" t="s">
        <v>30</v>
      </c>
      <c r="G58" s="9">
        <f t="shared" si="110"/>
        <v>153</v>
      </c>
      <c r="H58" s="9">
        <f t="shared" si="110"/>
        <v>0</v>
      </c>
      <c r="I58" s="9">
        <f t="shared" si="110"/>
        <v>0</v>
      </c>
      <c r="J58" s="9">
        <f t="shared" si="110"/>
        <v>0</v>
      </c>
      <c r="K58" s="9">
        <f t="shared" si="110"/>
        <v>0</v>
      </c>
      <c r="L58" s="9">
        <f t="shared" si="110"/>
        <v>0</v>
      </c>
      <c r="M58" s="9">
        <f t="shared" si="110"/>
        <v>153</v>
      </c>
      <c r="N58" s="9">
        <f t="shared" si="110"/>
        <v>0</v>
      </c>
      <c r="O58" s="9">
        <f t="shared" si="110"/>
        <v>0</v>
      </c>
      <c r="P58" s="9">
        <f t="shared" si="110"/>
        <v>0</v>
      </c>
      <c r="Q58" s="9">
        <f t="shared" si="110"/>
        <v>0</v>
      </c>
      <c r="R58" s="9">
        <f t="shared" si="110"/>
        <v>0</v>
      </c>
      <c r="S58" s="9">
        <f t="shared" si="110"/>
        <v>153</v>
      </c>
      <c r="T58" s="9">
        <f t="shared" si="110"/>
        <v>0</v>
      </c>
      <c r="U58" s="9">
        <f t="shared" si="111"/>
        <v>0</v>
      </c>
      <c r="V58" s="9">
        <f t="shared" si="111"/>
        <v>0</v>
      </c>
      <c r="W58" s="9">
        <f t="shared" si="111"/>
        <v>0</v>
      </c>
      <c r="X58" s="9">
        <f t="shared" si="111"/>
        <v>0</v>
      </c>
      <c r="Y58" s="9">
        <f t="shared" si="111"/>
        <v>153</v>
      </c>
      <c r="Z58" s="9">
        <f t="shared" si="111"/>
        <v>0</v>
      </c>
      <c r="AA58" s="9">
        <f t="shared" si="111"/>
        <v>0</v>
      </c>
      <c r="AB58" s="9">
        <f t="shared" si="111"/>
        <v>0</v>
      </c>
      <c r="AC58" s="9">
        <f t="shared" si="111"/>
        <v>0</v>
      </c>
      <c r="AD58" s="9">
        <f t="shared" si="111"/>
        <v>0</v>
      </c>
      <c r="AE58" s="9">
        <f t="shared" si="111"/>
        <v>153</v>
      </c>
      <c r="AF58" s="9">
        <f t="shared" si="111"/>
        <v>0</v>
      </c>
      <c r="AG58" s="9">
        <f t="shared" si="112"/>
        <v>0</v>
      </c>
      <c r="AH58" s="9">
        <f t="shared" si="112"/>
        <v>0</v>
      </c>
      <c r="AI58" s="9">
        <f t="shared" si="112"/>
        <v>0</v>
      </c>
      <c r="AJ58" s="9">
        <f t="shared" si="112"/>
        <v>0</v>
      </c>
      <c r="AK58" s="9">
        <f t="shared" si="112"/>
        <v>153</v>
      </c>
      <c r="AL58" s="9">
        <f t="shared" si="112"/>
        <v>0</v>
      </c>
      <c r="AM58" s="9">
        <f t="shared" si="112"/>
        <v>0</v>
      </c>
      <c r="AN58" s="9">
        <f t="shared" si="112"/>
        <v>0</v>
      </c>
      <c r="AO58" s="9">
        <f t="shared" si="112"/>
        <v>0</v>
      </c>
      <c r="AP58" s="9">
        <f t="shared" si="112"/>
        <v>0</v>
      </c>
      <c r="AQ58" s="9">
        <f t="shared" si="112"/>
        <v>153</v>
      </c>
      <c r="AR58" s="9">
        <f t="shared" si="112"/>
        <v>0</v>
      </c>
      <c r="AS58" s="9">
        <f t="shared" si="113"/>
        <v>0</v>
      </c>
      <c r="AT58" s="9">
        <f t="shared" si="113"/>
        <v>0</v>
      </c>
      <c r="AU58" s="9">
        <f t="shared" si="113"/>
        <v>0</v>
      </c>
      <c r="AV58" s="9">
        <f t="shared" si="113"/>
        <v>0</v>
      </c>
      <c r="AW58" s="9">
        <f t="shared" si="113"/>
        <v>153</v>
      </c>
      <c r="AX58" s="9">
        <f t="shared" si="113"/>
        <v>0</v>
      </c>
      <c r="AY58" s="9">
        <f t="shared" si="113"/>
        <v>13</v>
      </c>
      <c r="AZ58" s="9">
        <f t="shared" si="113"/>
        <v>0</v>
      </c>
      <c r="BA58" s="92">
        <f t="shared" si="30"/>
        <v>8.4967320261437909</v>
      </c>
      <c r="BB58" s="92"/>
    </row>
    <row r="59" spans="1:54" ht="33" hidden="1">
      <c r="A59" s="24" t="s">
        <v>36</v>
      </c>
      <c r="B59" s="25" t="s">
        <v>450</v>
      </c>
      <c r="C59" s="25" t="s">
        <v>21</v>
      </c>
      <c r="D59" s="25" t="s">
        <v>59</v>
      </c>
      <c r="E59" s="25" t="s">
        <v>449</v>
      </c>
      <c r="F59" s="25" t="s">
        <v>37</v>
      </c>
      <c r="G59" s="9">
        <v>153</v>
      </c>
      <c r="H59" s="10"/>
      <c r="I59" s="79"/>
      <c r="J59" s="79"/>
      <c r="K59" s="79"/>
      <c r="L59" s="79"/>
      <c r="M59" s="9">
        <f>G59+I59+J59+K59+L59</f>
        <v>153</v>
      </c>
      <c r="N59" s="9">
        <f>H59+L59</f>
        <v>0</v>
      </c>
      <c r="O59" s="80"/>
      <c r="P59" s="80"/>
      <c r="Q59" s="80"/>
      <c r="R59" s="80"/>
      <c r="S59" s="9">
        <f>M59+O59+P59+Q59+R59</f>
        <v>153</v>
      </c>
      <c r="T59" s="9">
        <f>N59+R59</f>
        <v>0</v>
      </c>
      <c r="U59" s="80"/>
      <c r="V59" s="80"/>
      <c r="W59" s="80"/>
      <c r="X59" s="80"/>
      <c r="Y59" s="9">
        <f>S59+U59+V59+W59+X59</f>
        <v>153</v>
      </c>
      <c r="Z59" s="9">
        <f>T59+X59</f>
        <v>0</v>
      </c>
      <c r="AA59" s="80"/>
      <c r="AB59" s="80"/>
      <c r="AC59" s="80"/>
      <c r="AD59" s="80"/>
      <c r="AE59" s="9">
        <f>Y59+AA59+AB59+AC59+AD59</f>
        <v>153</v>
      </c>
      <c r="AF59" s="9">
        <f>Z59+AD59</f>
        <v>0</v>
      </c>
      <c r="AG59" s="80"/>
      <c r="AH59" s="80"/>
      <c r="AI59" s="80"/>
      <c r="AJ59" s="80"/>
      <c r="AK59" s="9">
        <f>AE59+AG59+AH59+AI59+AJ59</f>
        <v>153</v>
      </c>
      <c r="AL59" s="9">
        <f>AF59+AJ59</f>
        <v>0</v>
      </c>
      <c r="AM59" s="80"/>
      <c r="AN59" s="80"/>
      <c r="AO59" s="80"/>
      <c r="AP59" s="80"/>
      <c r="AQ59" s="9">
        <f>AK59+AM59+AN59+AO59+AP59</f>
        <v>153</v>
      </c>
      <c r="AR59" s="9">
        <f>AL59+AP59</f>
        <v>0</v>
      </c>
      <c r="AS59" s="80"/>
      <c r="AT59" s="80"/>
      <c r="AU59" s="80"/>
      <c r="AV59" s="80"/>
      <c r="AW59" s="9">
        <f>AQ59+AS59+AT59+AU59+AV59</f>
        <v>153</v>
      </c>
      <c r="AX59" s="9">
        <f>AR59+AV59</f>
        <v>0</v>
      </c>
      <c r="AY59" s="9">
        <v>13</v>
      </c>
      <c r="AZ59" s="79"/>
      <c r="BA59" s="92">
        <f t="shared" si="30"/>
        <v>8.4967320261437909</v>
      </c>
      <c r="BB59" s="92"/>
    </row>
    <row r="60" spans="1:54" hidden="1">
      <c r="A60" s="24"/>
      <c r="B60" s="25"/>
      <c r="C60" s="25"/>
      <c r="D60" s="25"/>
      <c r="E60" s="25"/>
      <c r="F60" s="25"/>
      <c r="G60" s="9"/>
      <c r="H60" s="10"/>
      <c r="I60" s="79"/>
      <c r="J60" s="79"/>
      <c r="K60" s="79"/>
      <c r="L60" s="79"/>
      <c r="M60" s="79"/>
      <c r="N60" s="79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79"/>
      <c r="AZ60" s="79"/>
      <c r="BA60" s="92"/>
      <c r="BB60" s="92"/>
    </row>
    <row r="61" spans="1:54" s="100" customFormat="1" ht="20.25" hidden="1">
      <c r="A61" s="95" t="s">
        <v>472</v>
      </c>
      <c r="B61" s="101">
        <v>901</v>
      </c>
      <c r="C61" s="97"/>
      <c r="D61" s="97"/>
      <c r="E61" s="96"/>
      <c r="F61" s="96"/>
      <c r="G61" s="102">
        <f t="shared" ref="G61" si="114">G63+G70+G114</f>
        <v>579813</v>
      </c>
      <c r="H61" s="102">
        <f t="shared" ref="H61:N61" si="115">H63+H70+H114</f>
        <v>53700</v>
      </c>
      <c r="I61" s="102">
        <f t="shared" si="115"/>
        <v>0</v>
      </c>
      <c r="J61" s="102">
        <f t="shared" si="115"/>
        <v>0</v>
      </c>
      <c r="K61" s="102">
        <f t="shared" si="115"/>
        <v>0</v>
      </c>
      <c r="L61" s="102">
        <f t="shared" si="115"/>
        <v>0</v>
      </c>
      <c r="M61" s="102">
        <f t="shared" si="115"/>
        <v>579813</v>
      </c>
      <c r="N61" s="102">
        <f t="shared" si="115"/>
        <v>53700</v>
      </c>
      <c r="O61" s="102">
        <f t="shared" ref="O61:T61" si="116">O63+O70+O114</f>
        <v>0</v>
      </c>
      <c r="P61" s="102">
        <f t="shared" si="116"/>
        <v>340</v>
      </c>
      <c r="Q61" s="102">
        <f t="shared" si="116"/>
        <v>0</v>
      </c>
      <c r="R61" s="102">
        <f t="shared" si="116"/>
        <v>25</v>
      </c>
      <c r="S61" s="102">
        <f t="shared" si="116"/>
        <v>580178</v>
      </c>
      <c r="T61" s="102">
        <f t="shared" si="116"/>
        <v>53725</v>
      </c>
      <c r="U61" s="102">
        <f t="shared" ref="U61:Z61" si="117">U63+U70+U114</f>
        <v>0</v>
      </c>
      <c r="V61" s="102">
        <f t="shared" si="117"/>
        <v>0</v>
      </c>
      <c r="W61" s="102">
        <f t="shared" si="117"/>
        <v>0</v>
      </c>
      <c r="X61" s="102">
        <f t="shared" si="117"/>
        <v>7</v>
      </c>
      <c r="Y61" s="102">
        <f t="shared" si="117"/>
        <v>580185</v>
      </c>
      <c r="Z61" s="102">
        <f t="shared" si="117"/>
        <v>53732</v>
      </c>
      <c r="AA61" s="102">
        <f t="shared" ref="AA61:AF61" si="118">AA63+AA70+AA114</f>
        <v>0</v>
      </c>
      <c r="AB61" s="102">
        <f t="shared" si="118"/>
        <v>1136</v>
      </c>
      <c r="AC61" s="102">
        <f t="shared" si="118"/>
        <v>0</v>
      </c>
      <c r="AD61" s="102">
        <f t="shared" si="118"/>
        <v>0</v>
      </c>
      <c r="AE61" s="102">
        <f t="shared" si="118"/>
        <v>581321</v>
      </c>
      <c r="AF61" s="102">
        <f t="shared" si="118"/>
        <v>53732</v>
      </c>
      <c r="AG61" s="102">
        <f t="shared" ref="AG61:AL61" si="119">AG63+AG70+AG114</f>
        <v>0</v>
      </c>
      <c r="AH61" s="102">
        <f t="shared" si="119"/>
        <v>0</v>
      </c>
      <c r="AI61" s="102">
        <f t="shared" si="119"/>
        <v>0</v>
      </c>
      <c r="AJ61" s="102">
        <f t="shared" si="119"/>
        <v>0</v>
      </c>
      <c r="AK61" s="102">
        <f t="shared" si="119"/>
        <v>581321</v>
      </c>
      <c r="AL61" s="102">
        <f t="shared" si="119"/>
        <v>53732</v>
      </c>
      <c r="AM61" s="102">
        <f t="shared" ref="AM61:AR61" si="120">AM63+AM70+AM114</f>
        <v>0</v>
      </c>
      <c r="AN61" s="102">
        <f t="shared" si="120"/>
        <v>0</v>
      </c>
      <c r="AO61" s="102">
        <f t="shared" si="120"/>
        <v>0</v>
      </c>
      <c r="AP61" s="102">
        <f t="shared" si="120"/>
        <v>0</v>
      </c>
      <c r="AQ61" s="102">
        <f t="shared" si="120"/>
        <v>581321</v>
      </c>
      <c r="AR61" s="102">
        <f t="shared" si="120"/>
        <v>53732</v>
      </c>
      <c r="AS61" s="102">
        <f t="shared" ref="AS61:AX61" si="121">AS63+AS70+AS114</f>
        <v>-161</v>
      </c>
      <c r="AT61" s="102">
        <f t="shared" si="121"/>
        <v>330</v>
      </c>
      <c r="AU61" s="102">
        <f t="shared" si="121"/>
        <v>0</v>
      </c>
      <c r="AV61" s="102">
        <f t="shared" si="121"/>
        <v>-1072</v>
      </c>
      <c r="AW61" s="102">
        <f t="shared" si="121"/>
        <v>580418</v>
      </c>
      <c r="AX61" s="102">
        <f t="shared" si="121"/>
        <v>52660</v>
      </c>
      <c r="AY61" s="102">
        <f t="shared" ref="AY61:AZ61" si="122">AY63+AY70+AY114</f>
        <v>241734</v>
      </c>
      <c r="AZ61" s="102">
        <f t="shared" si="122"/>
        <v>20436</v>
      </c>
      <c r="BA61" s="99">
        <f t="shared" si="30"/>
        <v>41.648260391648776</v>
      </c>
      <c r="BB61" s="99">
        <f t="shared" si="50"/>
        <v>38.807443980250667</v>
      </c>
    </row>
    <row r="62" spans="1:54" s="67" customFormat="1" hidden="1">
      <c r="A62" s="68"/>
      <c r="B62" s="69"/>
      <c r="C62" s="53"/>
      <c r="D62" s="53"/>
      <c r="E62" s="26"/>
      <c r="F62" s="2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92"/>
      <c r="BB62" s="92"/>
    </row>
    <row r="63" spans="1:54" ht="56.25" hidden="1">
      <c r="A63" s="22" t="s">
        <v>94</v>
      </c>
      <c r="B63" s="23">
        <f>B61</f>
        <v>901</v>
      </c>
      <c r="C63" s="23" t="s">
        <v>21</v>
      </c>
      <c r="D63" s="23" t="s">
        <v>8</v>
      </c>
      <c r="E63" s="23"/>
      <c r="F63" s="23"/>
      <c r="G63" s="13">
        <f t="shared" ref="G63:V67" si="123">G64</f>
        <v>4183</v>
      </c>
      <c r="H63" s="13">
        <f t="shared" si="123"/>
        <v>0</v>
      </c>
      <c r="I63" s="13">
        <f t="shared" si="123"/>
        <v>0</v>
      </c>
      <c r="J63" s="13">
        <f t="shared" si="123"/>
        <v>0</v>
      </c>
      <c r="K63" s="13">
        <f t="shared" si="123"/>
        <v>0</v>
      </c>
      <c r="L63" s="13">
        <f t="shared" si="123"/>
        <v>0</v>
      </c>
      <c r="M63" s="13">
        <f t="shared" si="123"/>
        <v>4183</v>
      </c>
      <c r="N63" s="13">
        <f t="shared" si="123"/>
        <v>0</v>
      </c>
      <c r="O63" s="13">
        <f t="shared" si="123"/>
        <v>0</v>
      </c>
      <c r="P63" s="13">
        <f t="shared" si="123"/>
        <v>0</v>
      </c>
      <c r="Q63" s="13">
        <f t="shared" si="123"/>
        <v>0</v>
      </c>
      <c r="R63" s="13">
        <f t="shared" si="123"/>
        <v>0</v>
      </c>
      <c r="S63" s="13">
        <f t="shared" si="123"/>
        <v>4183</v>
      </c>
      <c r="T63" s="13">
        <f t="shared" si="123"/>
        <v>0</v>
      </c>
      <c r="U63" s="13">
        <f t="shared" si="123"/>
        <v>0</v>
      </c>
      <c r="V63" s="13">
        <f t="shared" si="123"/>
        <v>0</v>
      </c>
      <c r="W63" s="13">
        <f t="shared" ref="U63:AJ67" si="124">W64</f>
        <v>0</v>
      </c>
      <c r="X63" s="13">
        <f t="shared" si="124"/>
        <v>0</v>
      </c>
      <c r="Y63" s="13">
        <f t="shared" si="124"/>
        <v>4183</v>
      </c>
      <c r="Z63" s="13">
        <f t="shared" si="124"/>
        <v>0</v>
      </c>
      <c r="AA63" s="13">
        <f t="shared" si="124"/>
        <v>0</v>
      </c>
      <c r="AB63" s="13">
        <f t="shared" si="124"/>
        <v>0</v>
      </c>
      <c r="AC63" s="13">
        <f t="shared" si="124"/>
        <v>0</v>
      </c>
      <c r="AD63" s="13">
        <f t="shared" si="124"/>
        <v>0</v>
      </c>
      <c r="AE63" s="13">
        <f t="shared" si="124"/>
        <v>4183</v>
      </c>
      <c r="AF63" s="13">
        <f t="shared" si="124"/>
        <v>0</v>
      </c>
      <c r="AG63" s="13">
        <f t="shared" si="124"/>
        <v>0</v>
      </c>
      <c r="AH63" s="13">
        <f t="shared" si="124"/>
        <v>0</v>
      </c>
      <c r="AI63" s="13">
        <f t="shared" si="124"/>
        <v>0</v>
      </c>
      <c r="AJ63" s="13">
        <f t="shared" si="124"/>
        <v>0</v>
      </c>
      <c r="AK63" s="13">
        <f t="shared" ref="AG63:AV67" si="125">AK64</f>
        <v>4183</v>
      </c>
      <c r="AL63" s="13">
        <f t="shared" si="125"/>
        <v>0</v>
      </c>
      <c r="AM63" s="13">
        <f t="shared" si="125"/>
        <v>0</v>
      </c>
      <c r="AN63" s="13">
        <f t="shared" si="125"/>
        <v>0</v>
      </c>
      <c r="AO63" s="13">
        <f t="shared" si="125"/>
        <v>0</v>
      </c>
      <c r="AP63" s="13">
        <f t="shared" si="125"/>
        <v>0</v>
      </c>
      <c r="AQ63" s="13">
        <f t="shared" si="125"/>
        <v>4183</v>
      </c>
      <c r="AR63" s="13">
        <f t="shared" si="125"/>
        <v>0</v>
      </c>
      <c r="AS63" s="13">
        <f t="shared" si="125"/>
        <v>-161</v>
      </c>
      <c r="AT63" s="13">
        <f t="shared" si="125"/>
        <v>0</v>
      </c>
      <c r="AU63" s="13">
        <f t="shared" si="125"/>
        <v>0</v>
      </c>
      <c r="AV63" s="13">
        <f t="shared" si="125"/>
        <v>0</v>
      </c>
      <c r="AW63" s="13">
        <f t="shared" ref="AS63:AZ67" si="126">AW64</f>
        <v>4022</v>
      </c>
      <c r="AX63" s="13">
        <f t="shared" si="126"/>
        <v>0</v>
      </c>
      <c r="AY63" s="13">
        <f t="shared" si="126"/>
        <v>1981</v>
      </c>
      <c r="AZ63" s="13">
        <f t="shared" si="126"/>
        <v>0</v>
      </c>
      <c r="BA63" s="93">
        <f t="shared" si="30"/>
        <v>49.254102436598707</v>
      </c>
      <c r="BB63" s="93"/>
    </row>
    <row r="64" spans="1:54" ht="49.5" hidden="1">
      <c r="A64" s="27" t="s">
        <v>425</v>
      </c>
      <c r="B64" s="25">
        <f>B63</f>
        <v>901</v>
      </c>
      <c r="C64" s="25" t="s">
        <v>21</v>
      </c>
      <c r="D64" s="25" t="s">
        <v>8</v>
      </c>
      <c r="E64" s="25" t="s">
        <v>73</v>
      </c>
      <c r="F64" s="25"/>
      <c r="G64" s="11">
        <f t="shared" si="123"/>
        <v>4183</v>
      </c>
      <c r="H64" s="11">
        <f t="shared" si="123"/>
        <v>0</v>
      </c>
      <c r="I64" s="11">
        <f t="shared" si="123"/>
        <v>0</v>
      </c>
      <c r="J64" s="11">
        <f t="shared" si="123"/>
        <v>0</v>
      </c>
      <c r="K64" s="11">
        <f t="shared" si="123"/>
        <v>0</v>
      </c>
      <c r="L64" s="11">
        <f t="shared" si="123"/>
        <v>0</v>
      </c>
      <c r="M64" s="11">
        <f t="shared" si="123"/>
        <v>4183</v>
      </c>
      <c r="N64" s="11">
        <f t="shared" si="123"/>
        <v>0</v>
      </c>
      <c r="O64" s="11">
        <f t="shared" si="123"/>
        <v>0</v>
      </c>
      <c r="P64" s="11">
        <f t="shared" si="123"/>
        <v>0</v>
      </c>
      <c r="Q64" s="11">
        <f t="shared" si="123"/>
        <v>0</v>
      </c>
      <c r="R64" s="11">
        <f t="shared" si="123"/>
        <v>0</v>
      </c>
      <c r="S64" s="11">
        <f t="shared" si="123"/>
        <v>4183</v>
      </c>
      <c r="T64" s="11">
        <f t="shared" si="123"/>
        <v>0</v>
      </c>
      <c r="U64" s="11">
        <f t="shared" si="124"/>
        <v>0</v>
      </c>
      <c r="V64" s="11">
        <f t="shared" si="124"/>
        <v>0</v>
      </c>
      <c r="W64" s="11">
        <f t="shared" si="124"/>
        <v>0</v>
      </c>
      <c r="X64" s="11">
        <f t="shared" si="124"/>
        <v>0</v>
      </c>
      <c r="Y64" s="11">
        <f t="shared" si="124"/>
        <v>4183</v>
      </c>
      <c r="Z64" s="11">
        <f t="shared" si="124"/>
        <v>0</v>
      </c>
      <c r="AA64" s="11">
        <f t="shared" si="124"/>
        <v>0</v>
      </c>
      <c r="AB64" s="11">
        <f t="shared" si="124"/>
        <v>0</v>
      </c>
      <c r="AC64" s="11">
        <f t="shared" si="124"/>
        <v>0</v>
      </c>
      <c r="AD64" s="11">
        <f t="shared" si="124"/>
        <v>0</v>
      </c>
      <c r="AE64" s="11">
        <f t="shared" si="124"/>
        <v>4183</v>
      </c>
      <c r="AF64" s="11">
        <f t="shared" si="124"/>
        <v>0</v>
      </c>
      <c r="AG64" s="11">
        <f t="shared" si="125"/>
        <v>0</v>
      </c>
      <c r="AH64" s="11">
        <f t="shared" si="125"/>
        <v>0</v>
      </c>
      <c r="AI64" s="11">
        <f t="shared" si="125"/>
        <v>0</v>
      </c>
      <c r="AJ64" s="11">
        <f t="shared" si="125"/>
        <v>0</v>
      </c>
      <c r="AK64" s="11">
        <f t="shared" si="125"/>
        <v>4183</v>
      </c>
      <c r="AL64" s="11">
        <f t="shared" si="125"/>
        <v>0</v>
      </c>
      <c r="AM64" s="11">
        <f t="shared" si="125"/>
        <v>0</v>
      </c>
      <c r="AN64" s="11">
        <f t="shared" si="125"/>
        <v>0</v>
      </c>
      <c r="AO64" s="11">
        <f t="shared" si="125"/>
        <v>0</v>
      </c>
      <c r="AP64" s="11">
        <f t="shared" si="125"/>
        <v>0</v>
      </c>
      <c r="AQ64" s="11">
        <f t="shared" si="125"/>
        <v>4183</v>
      </c>
      <c r="AR64" s="11">
        <f t="shared" si="125"/>
        <v>0</v>
      </c>
      <c r="AS64" s="11">
        <f t="shared" si="126"/>
        <v>-161</v>
      </c>
      <c r="AT64" s="11">
        <f t="shared" si="126"/>
        <v>0</v>
      </c>
      <c r="AU64" s="11">
        <f t="shared" si="126"/>
        <v>0</v>
      </c>
      <c r="AV64" s="11">
        <f t="shared" si="126"/>
        <v>0</v>
      </c>
      <c r="AW64" s="11">
        <f t="shared" si="126"/>
        <v>4022</v>
      </c>
      <c r="AX64" s="11">
        <f t="shared" si="126"/>
        <v>0</v>
      </c>
      <c r="AY64" s="11">
        <f t="shared" si="126"/>
        <v>1981</v>
      </c>
      <c r="AZ64" s="11">
        <f t="shared" si="126"/>
        <v>0</v>
      </c>
      <c r="BA64" s="92">
        <f t="shared" si="30"/>
        <v>49.254102436598707</v>
      </c>
      <c r="BB64" s="92"/>
    </row>
    <row r="65" spans="1:54" ht="33" hidden="1">
      <c r="A65" s="24" t="s">
        <v>80</v>
      </c>
      <c r="B65" s="25">
        <f>B64</f>
        <v>901</v>
      </c>
      <c r="C65" s="25" t="s">
        <v>21</v>
      </c>
      <c r="D65" s="25" t="s">
        <v>8</v>
      </c>
      <c r="E65" s="25" t="s">
        <v>537</v>
      </c>
      <c r="F65" s="25"/>
      <c r="G65" s="11">
        <f t="shared" si="123"/>
        <v>4183</v>
      </c>
      <c r="H65" s="11">
        <f t="shared" si="123"/>
        <v>0</v>
      </c>
      <c r="I65" s="11">
        <f t="shared" si="123"/>
        <v>0</v>
      </c>
      <c r="J65" s="11">
        <f t="shared" si="123"/>
        <v>0</v>
      </c>
      <c r="K65" s="11">
        <f t="shared" si="123"/>
        <v>0</v>
      </c>
      <c r="L65" s="11">
        <f t="shared" si="123"/>
        <v>0</v>
      </c>
      <c r="M65" s="11">
        <f t="shared" si="123"/>
        <v>4183</v>
      </c>
      <c r="N65" s="11">
        <f t="shared" si="123"/>
        <v>0</v>
      </c>
      <c r="O65" s="11">
        <f t="shared" si="123"/>
        <v>0</v>
      </c>
      <c r="P65" s="11">
        <f t="shared" si="123"/>
        <v>0</v>
      </c>
      <c r="Q65" s="11">
        <f t="shared" si="123"/>
        <v>0</v>
      </c>
      <c r="R65" s="11">
        <f t="shared" si="123"/>
        <v>0</v>
      </c>
      <c r="S65" s="11">
        <f t="shared" si="123"/>
        <v>4183</v>
      </c>
      <c r="T65" s="11">
        <f t="shared" si="123"/>
        <v>0</v>
      </c>
      <c r="U65" s="11">
        <f t="shared" si="124"/>
        <v>0</v>
      </c>
      <c r="V65" s="11">
        <f t="shared" si="124"/>
        <v>0</v>
      </c>
      <c r="W65" s="11">
        <f t="shared" si="124"/>
        <v>0</v>
      </c>
      <c r="X65" s="11">
        <f t="shared" si="124"/>
        <v>0</v>
      </c>
      <c r="Y65" s="11">
        <f t="shared" si="124"/>
        <v>4183</v>
      </c>
      <c r="Z65" s="11">
        <f t="shared" si="124"/>
        <v>0</v>
      </c>
      <c r="AA65" s="11">
        <f t="shared" si="124"/>
        <v>0</v>
      </c>
      <c r="AB65" s="11">
        <f t="shared" si="124"/>
        <v>0</v>
      </c>
      <c r="AC65" s="11">
        <f t="shared" si="124"/>
        <v>0</v>
      </c>
      <c r="AD65" s="11">
        <f t="shared" si="124"/>
        <v>0</v>
      </c>
      <c r="AE65" s="11">
        <f t="shared" si="124"/>
        <v>4183</v>
      </c>
      <c r="AF65" s="11">
        <f t="shared" si="124"/>
        <v>0</v>
      </c>
      <c r="AG65" s="11">
        <f t="shared" si="125"/>
        <v>0</v>
      </c>
      <c r="AH65" s="11">
        <f t="shared" si="125"/>
        <v>0</v>
      </c>
      <c r="AI65" s="11">
        <f t="shared" si="125"/>
        <v>0</v>
      </c>
      <c r="AJ65" s="11">
        <f t="shared" si="125"/>
        <v>0</v>
      </c>
      <c r="AK65" s="11">
        <f t="shared" si="125"/>
        <v>4183</v>
      </c>
      <c r="AL65" s="11">
        <f t="shared" si="125"/>
        <v>0</v>
      </c>
      <c r="AM65" s="11">
        <f t="shared" si="125"/>
        <v>0</v>
      </c>
      <c r="AN65" s="11">
        <f t="shared" si="125"/>
        <v>0</v>
      </c>
      <c r="AO65" s="11">
        <f t="shared" si="125"/>
        <v>0</v>
      </c>
      <c r="AP65" s="11">
        <f t="shared" si="125"/>
        <v>0</v>
      </c>
      <c r="AQ65" s="11">
        <f t="shared" si="125"/>
        <v>4183</v>
      </c>
      <c r="AR65" s="11">
        <f t="shared" si="125"/>
        <v>0</v>
      </c>
      <c r="AS65" s="11">
        <f t="shared" si="126"/>
        <v>-161</v>
      </c>
      <c r="AT65" s="11">
        <f t="shared" si="126"/>
        <v>0</v>
      </c>
      <c r="AU65" s="11">
        <f t="shared" si="126"/>
        <v>0</v>
      </c>
      <c r="AV65" s="11">
        <f t="shared" si="126"/>
        <v>0</v>
      </c>
      <c r="AW65" s="11">
        <f t="shared" si="126"/>
        <v>4022</v>
      </c>
      <c r="AX65" s="11">
        <f t="shared" si="126"/>
        <v>0</v>
      </c>
      <c r="AY65" s="11">
        <f t="shared" si="126"/>
        <v>1981</v>
      </c>
      <c r="AZ65" s="11">
        <f t="shared" si="126"/>
        <v>0</v>
      </c>
      <c r="BA65" s="92">
        <f t="shared" si="30"/>
        <v>49.254102436598707</v>
      </c>
      <c r="BB65" s="92"/>
    </row>
    <row r="66" spans="1:54" ht="17.100000000000001" hidden="1" customHeight="1">
      <c r="A66" s="24" t="s">
        <v>95</v>
      </c>
      <c r="B66" s="25">
        <f>B65</f>
        <v>901</v>
      </c>
      <c r="C66" s="25" t="s">
        <v>21</v>
      </c>
      <c r="D66" s="25" t="s">
        <v>8</v>
      </c>
      <c r="E66" s="25" t="s">
        <v>538</v>
      </c>
      <c r="F66" s="25"/>
      <c r="G66" s="8">
        <f t="shared" si="123"/>
        <v>4183</v>
      </c>
      <c r="H66" s="8">
        <f t="shared" si="123"/>
        <v>0</v>
      </c>
      <c r="I66" s="8">
        <f t="shared" si="123"/>
        <v>0</v>
      </c>
      <c r="J66" s="8">
        <f t="shared" si="123"/>
        <v>0</v>
      </c>
      <c r="K66" s="8">
        <f t="shared" si="123"/>
        <v>0</v>
      </c>
      <c r="L66" s="8">
        <f t="shared" si="123"/>
        <v>0</v>
      </c>
      <c r="M66" s="8">
        <f t="shared" si="123"/>
        <v>4183</v>
      </c>
      <c r="N66" s="8">
        <f t="shared" si="123"/>
        <v>0</v>
      </c>
      <c r="O66" s="8">
        <f t="shared" si="123"/>
        <v>0</v>
      </c>
      <c r="P66" s="8">
        <f t="shared" si="123"/>
        <v>0</v>
      </c>
      <c r="Q66" s="8">
        <f t="shared" si="123"/>
        <v>0</v>
      </c>
      <c r="R66" s="8">
        <f t="shared" si="123"/>
        <v>0</v>
      </c>
      <c r="S66" s="8">
        <f t="shared" si="123"/>
        <v>4183</v>
      </c>
      <c r="T66" s="8">
        <f t="shared" si="123"/>
        <v>0</v>
      </c>
      <c r="U66" s="8">
        <f t="shared" si="124"/>
        <v>0</v>
      </c>
      <c r="V66" s="8">
        <f t="shared" si="124"/>
        <v>0</v>
      </c>
      <c r="W66" s="8">
        <f t="shared" si="124"/>
        <v>0</v>
      </c>
      <c r="X66" s="8">
        <f t="shared" si="124"/>
        <v>0</v>
      </c>
      <c r="Y66" s="8">
        <f t="shared" si="124"/>
        <v>4183</v>
      </c>
      <c r="Z66" s="8">
        <f t="shared" si="124"/>
        <v>0</v>
      </c>
      <c r="AA66" s="8">
        <f t="shared" si="124"/>
        <v>0</v>
      </c>
      <c r="AB66" s="8">
        <f t="shared" si="124"/>
        <v>0</v>
      </c>
      <c r="AC66" s="8">
        <f t="shared" si="124"/>
        <v>0</v>
      </c>
      <c r="AD66" s="8">
        <f t="shared" si="124"/>
        <v>0</v>
      </c>
      <c r="AE66" s="8">
        <f t="shared" si="124"/>
        <v>4183</v>
      </c>
      <c r="AF66" s="8">
        <f t="shared" si="124"/>
        <v>0</v>
      </c>
      <c r="AG66" s="8">
        <f t="shared" si="125"/>
        <v>0</v>
      </c>
      <c r="AH66" s="8">
        <f t="shared" si="125"/>
        <v>0</v>
      </c>
      <c r="AI66" s="8">
        <f t="shared" si="125"/>
        <v>0</v>
      </c>
      <c r="AJ66" s="8">
        <f t="shared" si="125"/>
        <v>0</v>
      </c>
      <c r="AK66" s="8">
        <f t="shared" si="125"/>
        <v>4183</v>
      </c>
      <c r="AL66" s="8">
        <f t="shared" si="125"/>
        <v>0</v>
      </c>
      <c r="AM66" s="8">
        <f t="shared" si="125"/>
        <v>0</v>
      </c>
      <c r="AN66" s="8">
        <f t="shared" si="125"/>
        <v>0</v>
      </c>
      <c r="AO66" s="8">
        <f t="shared" si="125"/>
        <v>0</v>
      </c>
      <c r="AP66" s="8">
        <f t="shared" si="125"/>
        <v>0</v>
      </c>
      <c r="AQ66" s="8">
        <f t="shared" si="125"/>
        <v>4183</v>
      </c>
      <c r="AR66" s="8">
        <f t="shared" si="125"/>
        <v>0</v>
      </c>
      <c r="AS66" s="8">
        <f t="shared" si="126"/>
        <v>-161</v>
      </c>
      <c r="AT66" s="8">
        <f t="shared" si="126"/>
        <v>0</v>
      </c>
      <c r="AU66" s="8">
        <f t="shared" si="126"/>
        <v>0</v>
      </c>
      <c r="AV66" s="8">
        <f t="shared" si="126"/>
        <v>0</v>
      </c>
      <c r="AW66" s="8">
        <f t="shared" si="126"/>
        <v>4022</v>
      </c>
      <c r="AX66" s="8">
        <f t="shared" si="126"/>
        <v>0</v>
      </c>
      <c r="AY66" s="8">
        <f t="shared" si="126"/>
        <v>1981</v>
      </c>
      <c r="AZ66" s="8">
        <f t="shared" si="126"/>
        <v>0</v>
      </c>
      <c r="BA66" s="92">
        <f t="shared" si="30"/>
        <v>49.254102436598707</v>
      </c>
      <c r="BB66" s="92"/>
    </row>
    <row r="67" spans="1:54" ht="66" hidden="1">
      <c r="A67" s="24" t="s">
        <v>446</v>
      </c>
      <c r="B67" s="25">
        <f>B66</f>
        <v>901</v>
      </c>
      <c r="C67" s="25" t="s">
        <v>21</v>
      </c>
      <c r="D67" s="25" t="s">
        <v>8</v>
      </c>
      <c r="E67" s="25" t="s">
        <v>538</v>
      </c>
      <c r="F67" s="25" t="s">
        <v>84</v>
      </c>
      <c r="G67" s="9">
        <f t="shared" si="123"/>
        <v>4183</v>
      </c>
      <c r="H67" s="9">
        <f t="shared" si="123"/>
        <v>0</v>
      </c>
      <c r="I67" s="9">
        <f t="shared" si="123"/>
        <v>0</v>
      </c>
      <c r="J67" s="9">
        <f t="shared" si="123"/>
        <v>0</v>
      </c>
      <c r="K67" s="9">
        <f t="shared" si="123"/>
        <v>0</v>
      </c>
      <c r="L67" s="9">
        <f t="shared" si="123"/>
        <v>0</v>
      </c>
      <c r="M67" s="9">
        <f t="shared" si="123"/>
        <v>4183</v>
      </c>
      <c r="N67" s="9">
        <f t="shared" si="123"/>
        <v>0</v>
      </c>
      <c r="O67" s="9">
        <f t="shared" si="123"/>
        <v>0</v>
      </c>
      <c r="P67" s="9">
        <f t="shared" si="123"/>
        <v>0</v>
      </c>
      <c r="Q67" s="9">
        <f t="shared" si="123"/>
        <v>0</v>
      </c>
      <c r="R67" s="9">
        <f t="shared" si="123"/>
        <v>0</v>
      </c>
      <c r="S67" s="9">
        <f t="shared" si="123"/>
        <v>4183</v>
      </c>
      <c r="T67" s="9">
        <f t="shared" si="123"/>
        <v>0</v>
      </c>
      <c r="U67" s="9">
        <f t="shared" si="124"/>
        <v>0</v>
      </c>
      <c r="V67" s="9">
        <f t="shared" si="124"/>
        <v>0</v>
      </c>
      <c r="W67" s="9">
        <f t="shared" si="124"/>
        <v>0</v>
      </c>
      <c r="X67" s="9">
        <f t="shared" si="124"/>
        <v>0</v>
      </c>
      <c r="Y67" s="9">
        <f t="shared" si="124"/>
        <v>4183</v>
      </c>
      <c r="Z67" s="9">
        <f t="shared" si="124"/>
        <v>0</v>
      </c>
      <c r="AA67" s="9">
        <f t="shared" si="124"/>
        <v>0</v>
      </c>
      <c r="AB67" s="9">
        <f t="shared" si="124"/>
        <v>0</v>
      </c>
      <c r="AC67" s="9">
        <f t="shared" si="124"/>
        <v>0</v>
      </c>
      <c r="AD67" s="9">
        <f t="shared" si="124"/>
        <v>0</v>
      </c>
      <c r="AE67" s="9">
        <f t="shared" si="124"/>
        <v>4183</v>
      </c>
      <c r="AF67" s="9">
        <f t="shared" si="124"/>
        <v>0</v>
      </c>
      <c r="AG67" s="9">
        <f t="shared" si="125"/>
        <v>0</v>
      </c>
      <c r="AH67" s="9">
        <f t="shared" si="125"/>
        <v>0</v>
      </c>
      <c r="AI67" s="9">
        <f t="shared" si="125"/>
        <v>0</v>
      </c>
      <c r="AJ67" s="9">
        <f t="shared" si="125"/>
        <v>0</v>
      </c>
      <c r="AK67" s="9">
        <f t="shared" si="125"/>
        <v>4183</v>
      </c>
      <c r="AL67" s="9">
        <f t="shared" si="125"/>
        <v>0</v>
      </c>
      <c r="AM67" s="9">
        <f t="shared" si="125"/>
        <v>0</v>
      </c>
      <c r="AN67" s="9">
        <f t="shared" si="125"/>
        <v>0</v>
      </c>
      <c r="AO67" s="9">
        <f t="shared" si="125"/>
        <v>0</v>
      </c>
      <c r="AP67" s="9">
        <f t="shared" si="125"/>
        <v>0</v>
      </c>
      <c r="AQ67" s="9">
        <f t="shared" si="125"/>
        <v>4183</v>
      </c>
      <c r="AR67" s="9">
        <f t="shared" si="125"/>
        <v>0</v>
      </c>
      <c r="AS67" s="9">
        <f t="shared" si="126"/>
        <v>-161</v>
      </c>
      <c r="AT67" s="9">
        <f t="shared" si="126"/>
        <v>0</v>
      </c>
      <c r="AU67" s="9">
        <f t="shared" si="126"/>
        <v>0</v>
      </c>
      <c r="AV67" s="9">
        <f t="shared" si="126"/>
        <v>0</v>
      </c>
      <c r="AW67" s="9">
        <f t="shared" si="126"/>
        <v>4022</v>
      </c>
      <c r="AX67" s="9">
        <f t="shared" si="126"/>
        <v>0</v>
      </c>
      <c r="AY67" s="9">
        <f t="shared" si="126"/>
        <v>1981</v>
      </c>
      <c r="AZ67" s="9">
        <f t="shared" si="126"/>
        <v>0</v>
      </c>
      <c r="BA67" s="92">
        <f t="shared" si="30"/>
        <v>49.254102436598707</v>
      </c>
      <c r="BB67" s="92"/>
    </row>
    <row r="68" spans="1:54" ht="33" hidden="1">
      <c r="A68" s="24" t="s">
        <v>85</v>
      </c>
      <c r="B68" s="25">
        <f>B67</f>
        <v>901</v>
      </c>
      <c r="C68" s="25" t="s">
        <v>21</v>
      </c>
      <c r="D68" s="25" t="s">
        <v>8</v>
      </c>
      <c r="E68" s="25" t="s">
        <v>538</v>
      </c>
      <c r="F68" s="25" t="s">
        <v>86</v>
      </c>
      <c r="G68" s="9">
        <f>4022+161</f>
        <v>4183</v>
      </c>
      <c r="H68" s="10"/>
      <c r="I68" s="79"/>
      <c r="J68" s="79"/>
      <c r="K68" s="79"/>
      <c r="L68" s="79"/>
      <c r="M68" s="9">
        <f>G68+I68+J68+K68+L68</f>
        <v>4183</v>
      </c>
      <c r="N68" s="9">
        <f>H68+L68</f>
        <v>0</v>
      </c>
      <c r="O68" s="80"/>
      <c r="P68" s="80"/>
      <c r="Q68" s="80"/>
      <c r="R68" s="80"/>
      <c r="S68" s="9">
        <f>M68+O68+P68+Q68+R68</f>
        <v>4183</v>
      </c>
      <c r="T68" s="9">
        <f>N68+R68</f>
        <v>0</v>
      </c>
      <c r="U68" s="80"/>
      <c r="V68" s="80"/>
      <c r="W68" s="80"/>
      <c r="X68" s="80"/>
      <c r="Y68" s="9">
        <f>S68+U68+V68+W68+X68</f>
        <v>4183</v>
      </c>
      <c r="Z68" s="9">
        <f>T68+X68</f>
        <v>0</v>
      </c>
      <c r="AA68" s="80"/>
      <c r="AB68" s="80"/>
      <c r="AC68" s="80"/>
      <c r="AD68" s="80"/>
      <c r="AE68" s="9">
        <f>Y68+AA68+AB68+AC68+AD68</f>
        <v>4183</v>
      </c>
      <c r="AF68" s="9">
        <f>Z68+AD68</f>
        <v>0</v>
      </c>
      <c r="AG68" s="80"/>
      <c r="AH68" s="80"/>
      <c r="AI68" s="80"/>
      <c r="AJ68" s="80"/>
      <c r="AK68" s="9">
        <f>AE68+AG68+AH68+AI68+AJ68</f>
        <v>4183</v>
      </c>
      <c r="AL68" s="9">
        <f>AF68+AJ68</f>
        <v>0</v>
      </c>
      <c r="AM68" s="80"/>
      <c r="AN68" s="80"/>
      <c r="AO68" s="80"/>
      <c r="AP68" s="80"/>
      <c r="AQ68" s="9">
        <f>AK68+AM68+AN68+AO68+AP68</f>
        <v>4183</v>
      </c>
      <c r="AR68" s="9">
        <f>AL68+AP68</f>
        <v>0</v>
      </c>
      <c r="AS68" s="9">
        <v>-161</v>
      </c>
      <c r="AT68" s="80"/>
      <c r="AU68" s="80"/>
      <c r="AV68" s="80"/>
      <c r="AW68" s="9">
        <f>AQ68+AS68+AT68+AU68+AV68</f>
        <v>4022</v>
      </c>
      <c r="AX68" s="9">
        <f>AR68+AV68</f>
        <v>0</v>
      </c>
      <c r="AY68" s="9">
        <v>1981</v>
      </c>
      <c r="AZ68" s="79"/>
      <c r="BA68" s="92">
        <f t="shared" si="30"/>
        <v>49.254102436598707</v>
      </c>
      <c r="BB68" s="92"/>
    </row>
    <row r="69" spans="1:54" hidden="1">
      <c r="A69" s="24"/>
      <c r="B69" s="25"/>
      <c r="C69" s="25"/>
      <c r="D69" s="25"/>
      <c r="E69" s="25"/>
      <c r="F69" s="25"/>
      <c r="G69" s="9"/>
      <c r="H69" s="10"/>
      <c r="I69" s="79"/>
      <c r="J69" s="79"/>
      <c r="K69" s="79"/>
      <c r="L69" s="79"/>
      <c r="M69" s="79"/>
      <c r="N69" s="79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79"/>
      <c r="AZ69" s="79"/>
      <c r="BA69" s="92"/>
      <c r="BB69" s="92"/>
    </row>
    <row r="70" spans="1:54" ht="75" hidden="1">
      <c r="A70" s="22" t="s">
        <v>96</v>
      </c>
      <c r="B70" s="23">
        <f>B67</f>
        <v>901</v>
      </c>
      <c r="C70" s="23" t="s">
        <v>21</v>
      </c>
      <c r="D70" s="23" t="s">
        <v>28</v>
      </c>
      <c r="E70" s="23"/>
      <c r="F70" s="23"/>
      <c r="G70" s="13">
        <f t="shared" ref="G70:V72" si="127">G71</f>
        <v>575457</v>
      </c>
      <c r="H70" s="13">
        <f t="shared" si="127"/>
        <v>53700</v>
      </c>
      <c r="I70" s="13">
        <f t="shared" si="127"/>
        <v>0</v>
      </c>
      <c r="J70" s="13">
        <f t="shared" si="127"/>
        <v>0</v>
      </c>
      <c r="K70" s="13">
        <f t="shared" si="127"/>
        <v>0</v>
      </c>
      <c r="L70" s="13">
        <f t="shared" si="127"/>
        <v>0</v>
      </c>
      <c r="M70" s="13">
        <f t="shared" si="127"/>
        <v>575457</v>
      </c>
      <c r="N70" s="13">
        <f t="shared" si="127"/>
        <v>53700</v>
      </c>
      <c r="O70" s="13">
        <f t="shared" si="127"/>
        <v>0</v>
      </c>
      <c r="P70" s="13">
        <f t="shared" si="127"/>
        <v>0</v>
      </c>
      <c r="Q70" s="13">
        <f t="shared" si="127"/>
        <v>0</v>
      </c>
      <c r="R70" s="13">
        <f t="shared" si="127"/>
        <v>25</v>
      </c>
      <c r="S70" s="13">
        <f t="shared" si="127"/>
        <v>575482</v>
      </c>
      <c r="T70" s="13">
        <f t="shared" si="127"/>
        <v>53725</v>
      </c>
      <c r="U70" s="13">
        <f t="shared" si="127"/>
        <v>0</v>
      </c>
      <c r="V70" s="13">
        <f t="shared" si="127"/>
        <v>0</v>
      </c>
      <c r="W70" s="13">
        <f t="shared" ref="U70:AJ72" si="128">W71</f>
        <v>0</v>
      </c>
      <c r="X70" s="13">
        <f t="shared" si="128"/>
        <v>7</v>
      </c>
      <c r="Y70" s="13">
        <f t="shared" si="128"/>
        <v>575489</v>
      </c>
      <c r="Z70" s="13">
        <f t="shared" si="128"/>
        <v>53732</v>
      </c>
      <c r="AA70" s="13">
        <f t="shared" si="128"/>
        <v>0</v>
      </c>
      <c r="AB70" s="13">
        <f t="shared" si="128"/>
        <v>0</v>
      </c>
      <c r="AC70" s="13">
        <f t="shared" si="128"/>
        <v>0</v>
      </c>
      <c r="AD70" s="13">
        <f t="shared" si="128"/>
        <v>0</v>
      </c>
      <c r="AE70" s="13">
        <f t="shared" si="128"/>
        <v>575489</v>
      </c>
      <c r="AF70" s="13">
        <f t="shared" si="128"/>
        <v>53732</v>
      </c>
      <c r="AG70" s="13">
        <f t="shared" si="128"/>
        <v>0</v>
      </c>
      <c r="AH70" s="13">
        <f t="shared" si="128"/>
        <v>0</v>
      </c>
      <c r="AI70" s="13">
        <f t="shared" si="128"/>
        <v>0</v>
      </c>
      <c r="AJ70" s="13">
        <f t="shared" si="128"/>
        <v>0</v>
      </c>
      <c r="AK70" s="13">
        <f t="shared" ref="AG70:AV72" si="129">AK71</f>
        <v>575489</v>
      </c>
      <c r="AL70" s="13">
        <f t="shared" si="129"/>
        <v>53732</v>
      </c>
      <c r="AM70" s="13">
        <f t="shared" si="129"/>
        <v>0</v>
      </c>
      <c r="AN70" s="13">
        <f t="shared" si="129"/>
        <v>0</v>
      </c>
      <c r="AO70" s="13">
        <f t="shared" si="129"/>
        <v>0</v>
      </c>
      <c r="AP70" s="13">
        <f t="shared" si="129"/>
        <v>0</v>
      </c>
      <c r="AQ70" s="13">
        <f t="shared" si="129"/>
        <v>575489</v>
      </c>
      <c r="AR70" s="13">
        <f t="shared" si="129"/>
        <v>53732</v>
      </c>
      <c r="AS70" s="13">
        <f t="shared" si="129"/>
        <v>0</v>
      </c>
      <c r="AT70" s="13">
        <f t="shared" si="129"/>
        <v>0</v>
      </c>
      <c r="AU70" s="13">
        <f t="shared" si="129"/>
        <v>0</v>
      </c>
      <c r="AV70" s="13">
        <f t="shared" si="129"/>
        <v>-1072</v>
      </c>
      <c r="AW70" s="13">
        <f t="shared" ref="AS70:AZ72" si="130">AW71</f>
        <v>574417</v>
      </c>
      <c r="AX70" s="13">
        <f t="shared" si="130"/>
        <v>52660</v>
      </c>
      <c r="AY70" s="13">
        <f t="shared" si="130"/>
        <v>237843</v>
      </c>
      <c r="AZ70" s="13">
        <f t="shared" si="130"/>
        <v>20436</v>
      </c>
      <c r="BA70" s="93">
        <f t="shared" si="30"/>
        <v>41.405982065294026</v>
      </c>
      <c r="BB70" s="93">
        <f t="shared" si="50"/>
        <v>38.807443980250667</v>
      </c>
    </row>
    <row r="71" spans="1:54" ht="49.5" hidden="1">
      <c r="A71" s="27" t="s">
        <v>425</v>
      </c>
      <c r="B71" s="25">
        <f>B70</f>
        <v>901</v>
      </c>
      <c r="C71" s="25" t="s">
        <v>21</v>
      </c>
      <c r="D71" s="25" t="s">
        <v>28</v>
      </c>
      <c r="E71" s="25" t="s">
        <v>73</v>
      </c>
      <c r="F71" s="25"/>
      <c r="G71" s="11">
        <f t="shared" ref="G71:H71" si="131">G72+G82</f>
        <v>575457</v>
      </c>
      <c r="H71" s="11">
        <f t="shared" si="131"/>
        <v>53700</v>
      </c>
      <c r="I71" s="11">
        <f t="shared" ref="I71:N71" si="132">I72+I82</f>
        <v>0</v>
      </c>
      <c r="J71" s="11">
        <f t="shared" si="132"/>
        <v>0</v>
      </c>
      <c r="K71" s="11">
        <f t="shared" si="132"/>
        <v>0</v>
      </c>
      <c r="L71" s="11">
        <f t="shared" si="132"/>
        <v>0</v>
      </c>
      <c r="M71" s="11">
        <f t="shared" si="132"/>
        <v>575457</v>
      </c>
      <c r="N71" s="11">
        <f t="shared" si="132"/>
        <v>53700</v>
      </c>
      <c r="O71" s="11">
        <f t="shared" ref="O71:T71" si="133">O72+O82</f>
        <v>0</v>
      </c>
      <c r="P71" s="11">
        <f t="shared" si="133"/>
        <v>0</v>
      </c>
      <c r="Q71" s="11">
        <f t="shared" si="133"/>
        <v>0</v>
      </c>
      <c r="R71" s="11">
        <f t="shared" si="133"/>
        <v>25</v>
      </c>
      <c r="S71" s="11">
        <f t="shared" si="133"/>
        <v>575482</v>
      </c>
      <c r="T71" s="11">
        <f t="shared" si="133"/>
        <v>53725</v>
      </c>
      <c r="U71" s="11">
        <f>U72+U82+U109</f>
        <v>0</v>
      </c>
      <c r="V71" s="11">
        <f t="shared" ref="V71:Z71" si="134">V72+V82+V109</f>
        <v>0</v>
      </c>
      <c r="W71" s="11">
        <f t="shared" si="134"/>
        <v>0</v>
      </c>
      <c r="X71" s="11">
        <f t="shared" si="134"/>
        <v>7</v>
      </c>
      <c r="Y71" s="11">
        <f t="shared" si="134"/>
        <v>575489</v>
      </c>
      <c r="Z71" s="11">
        <f t="shared" si="134"/>
        <v>53732</v>
      </c>
      <c r="AA71" s="11">
        <f>AA72+AA82+AA109</f>
        <v>0</v>
      </c>
      <c r="AB71" s="11">
        <f t="shared" ref="AB71:AF71" si="135">AB72+AB82+AB109</f>
        <v>0</v>
      </c>
      <c r="AC71" s="11">
        <f t="shared" si="135"/>
        <v>0</v>
      </c>
      <c r="AD71" s="11">
        <f t="shared" si="135"/>
        <v>0</v>
      </c>
      <c r="AE71" s="11">
        <f t="shared" si="135"/>
        <v>575489</v>
      </c>
      <c r="AF71" s="11">
        <f t="shared" si="135"/>
        <v>53732</v>
      </c>
      <c r="AG71" s="11">
        <f>AG72+AG82+AG109</f>
        <v>0</v>
      </c>
      <c r="AH71" s="11">
        <f t="shared" ref="AH71:AL71" si="136">AH72+AH82+AH109</f>
        <v>0</v>
      </c>
      <c r="AI71" s="11">
        <f t="shared" si="136"/>
        <v>0</v>
      </c>
      <c r="AJ71" s="11">
        <f t="shared" si="136"/>
        <v>0</v>
      </c>
      <c r="AK71" s="11">
        <f t="shared" si="136"/>
        <v>575489</v>
      </c>
      <c r="AL71" s="11">
        <f t="shared" si="136"/>
        <v>53732</v>
      </c>
      <c r="AM71" s="11">
        <f>AM72+AM82+AM109</f>
        <v>0</v>
      </c>
      <c r="AN71" s="11">
        <f t="shared" ref="AN71:AR71" si="137">AN72+AN82+AN109</f>
        <v>0</v>
      </c>
      <c r="AO71" s="11">
        <f t="shared" si="137"/>
        <v>0</v>
      </c>
      <c r="AP71" s="11">
        <f t="shared" si="137"/>
        <v>0</v>
      </c>
      <c r="AQ71" s="11">
        <f t="shared" si="137"/>
        <v>575489</v>
      </c>
      <c r="AR71" s="11">
        <f t="shared" si="137"/>
        <v>53732</v>
      </c>
      <c r="AS71" s="11">
        <f>AS72+AS82+AS109</f>
        <v>0</v>
      </c>
      <c r="AT71" s="11">
        <f t="shared" ref="AT71:AX71" si="138">AT72+AT82+AT109</f>
        <v>0</v>
      </c>
      <c r="AU71" s="11">
        <f t="shared" si="138"/>
        <v>0</v>
      </c>
      <c r="AV71" s="11">
        <f t="shared" si="138"/>
        <v>-1072</v>
      </c>
      <c r="AW71" s="11">
        <f t="shared" si="138"/>
        <v>574417</v>
      </c>
      <c r="AX71" s="11">
        <f t="shared" si="138"/>
        <v>52660</v>
      </c>
      <c r="AY71" s="11">
        <f t="shared" ref="AY71:AZ71" si="139">AY72+AY82+AY109</f>
        <v>237843</v>
      </c>
      <c r="AZ71" s="11">
        <f t="shared" si="139"/>
        <v>20436</v>
      </c>
      <c r="BA71" s="92">
        <f t="shared" si="30"/>
        <v>41.405982065294026</v>
      </c>
      <c r="BB71" s="92">
        <f t="shared" si="50"/>
        <v>38.807443980250667</v>
      </c>
    </row>
    <row r="72" spans="1:54" ht="33" hidden="1">
      <c r="A72" s="24" t="s">
        <v>80</v>
      </c>
      <c r="B72" s="25">
        <f>B71</f>
        <v>901</v>
      </c>
      <c r="C72" s="25" t="s">
        <v>21</v>
      </c>
      <c r="D72" s="25" t="s">
        <v>28</v>
      </c>
      <c r="E72" s="25" t="s">
        <v>537</v>
      </c>
      <c r="F72" s="25"/>
      <c r="G72" s="11">
        <f t="shared" si="127"/>
        <v>521757</v>
      </c>
      <c r="H72" s="11">
        <f t="shared" si="127"/>
        <v>0</v>
      </c>
      <c r="I72" s="11">
        <f t="shared" si="127"/>
        <v>0</v>
      </c>
      <c r="J72" s="11">
        <f t="shared" si="127"/>
        <v>0</v>
      </c>
      <c r="K72" s="11">
        <f t="shared" si="127"/>
        <v>0</v>
      </c>
      <c r="L72" s="11">
        <f t="shared" si="127"/>
        <v>0</v>
      </c>
      <c r="M72" s="11">
        <f t="shared" si="127"/>
        <v>521757</v>
      </c>
      <c r="N72" s="11">
        <f t="shared" si="127"/>
        <v>0</v>
      </c>
      <c r="O72" s="11">
        <f t="shared" si="127"/>
        <v>0</v>
      </c>
      <c r="P72" s="11">
        <f t="shared" si="127"/>
        <v>0</v>
      </c>
      <c r="Q72" s="11">
        <f t="shared" si="127"/>
        <v>0</v>
      </c>
      <c r="R72" s="11">
        <f t="shared" si="127"/>
        <v>0</v>
      </c>
      <c r="S72" s="11">
        <f t="shared" si="127"/>
        <v>521757</v>
      </c>
      <c r="T72" s="11">
        <f t="shared" si="127"/>
        <v>0</v>
      </c>
      <c r="U72" s="11">
        <f t="shared" si="128"/>
        <v>0</v>
      </c>
      <c r="V72" s="11">
        <f t="shared" si="128"/>
        <v>0</v>
      </c>
      <c r="W72" s="11">
        <f t="shared" si="128"/>
        <v>0</v>
      </c>
      <c r="X72" s="11">
        <f t="shared" si="128"/>
        <v>0</v>
      </c>
      <c r="Y72" s="11">
        <f t="shared" si="128"/>
        <v>521757</v>
      </c>
      <c r="Z72" s="11">
        <f t="shared" si="128"/>
        <v>0</v>
      </c>
      <c r="AA72" s="11">
        <f t="shared" si="128"/>
        <v>0</v>
      </c>
      <c r="AB72" s="11">
        <f t="shared" si="128"/>
        <v>0</v>
      </c>
      <c r="AC72" s="11">
        <f t="shared" si="128"/>
        <v>0</v>
      </c>
      <c r="AD72" s="11">
        <f t="shared" si="128"/>
        <v>0</v>
      </c>
      <c r="AE72" s="11">
        <f t="shared" si="128"/>
        <v>521757</v>
      </c>
      <c r="AF72" s="11">
        <f t="shared" si="128"/>
        <v>0</v>
      </c>
      <c r="AG72" s="11">
        <f t="shared" si="129"/>
        <v>0</v>
      </c>
      <c r="AH72" s="11">
        <f t="shared" si="129"/>
        <v>0</v>
      </c>
      <c r="AI72" s="11">
        <f t="shared" si="129"/>
        <v>0</v>
      </c>
      <c r="AJ72" s="11">
        <f t="shared" si="129"/>
        <v>0</v>
      </c>
      <c r="AK72" s="11">
        <f t="shared" si="129"/>
        <v>521757</v>
      </c>
      <c r="AL72" s="11">
        <f t="shared" si="129"/>
        <v>0</v>
      </c>
      <c r="AM72" s="11">
        <f t="shared" si="129"/>
        <v>0</v>
      </c>
      <c r="AN72" s="11">
        <f t="shared" si="129"/>
        <v>0</v>
      </c>
      <c r="AO72" s="11">
        <f t="shared" si="129"/>
        <v>0</v>
      </c>
      <c r="AP72" s="11">
        <f t="shared" si="129"/>
        <v>0</v>
      </c>
      <c r="AQ72" s="11">
        <f t="shared" si="129"/>
        <v>521757</v>
      </c>
      <c r="AR72" s="11">
        <f t="shared" si="129"/>
        <v>0</v>
      </c>
      <c r="AS72" s="11">
        <f t="shared" si="130"/>
        <v>0</v>
      </c>
      <c r="AT72" s="11">
        <f t="shared" si="130"/>
        <v>0</v>
      </c>
      <c r="AU72" s="11">
        <f t="shared" si="130"/>
        <v>0</v>
      </c>
      <c r="AV72" s="11">
        <f t="shared" si="130"/>
        <v>0</v>
      </c>
      <c r="AW72" s="11">
        <f t="shared" si="130"/>
        <v>521757</v>
      </c>
      <c r="AX72" s="11">
        <f t="shared" si="130"/>
        <v>0</v>
      </c>
      <c r="AY72" s="11">
        <f t="shared" si="130"/>
        <v>217407</v>
      </c>
      <c r="AZ72" s="11">
        <f t="shared" si="130"/>
        <v>0</v>
      </c>
      <c r="BA72" s="92">
        <f t="shared" si="30"/>
        <v>41.668247862510711</v>
      </c>
      <c r="BB72" s="92"/>
    </row>
    <row r="73" spans="1:54" ht="17.100000000000001" hidden="1" customHeight="1">
      <c r="A73" s="24" t="s">
        <v>89</v>
      </c>
      <c r="B73" s="25">
        <f>B72</f>
        <v>901</v>
      </c>
      <c r="C73" s="25" t="s">
        <v>21</v>
      </c>
      <c r="D73" s="25" t="s">
        <v>28</v>
      </c>
      <c r="E73" s="25" t="s">
        <v>539</v>
      </c>
      <c r="F73" s="25"/>
      <c r="G73" s="8">
        <f t="shared" ref="G73:H73" si="140">G74+G76+G78+G80</f>
        <v>521757</v>
      </c>
      <c r="H73" s="8">
        <f t="shared" si="140"/>
        <v>0</v>
      </c>
      <c r="I73" s="8">
        <f t="shared" ref="I73:N73" si="141">I74+I76+I78+I80</f>
        <v>0</v>
      </c>
      <c r="J73" s="8">
        <f t="shared" si="141"/>
        <v>0</v>
      </c>
      <c r="K73" s="8">
        <f t="shared" si="141"/>
        <v>0</v>
      </c>
      <c r="L73" s="8">
        <f t="shared" si="141"/>
        <v>0</v>
      </c>
      <c r="M73" s="8">
        <f t="shared" si="141"/>
        <v>521757</v>
      </c>
      <c r="N73" s="8">
        <f t="shared" si="141"/>
        <v>0</v>
      </c>
      <c r="O73" s="8">
        <f t="shared" ref="O73:T73" si="142">O74+O76+O78+O80</f>
        <v>0</v>
      </c>
      <c r="P73" s="8">
        <f t="shared" si="142"/>
        <v>0</v>
      </c>
      <c r="Q73" s="8">
        <f t="shared" si="142"/>
        <v>0</v>
      </c>
      <c r="R73" s="8">
        <f t="shared" si="142"/>
        <v>0</v>
      </c>
      <c r="S73" s="8">
        <f t="shared" si="142"/>
        <v>521757</v>
      </c>
      <c r="T73" s="8">
        <f t="shared" si="142"/>
        <v>0</v>
      </c>
      <c r="U73" s="8">
        <f t="shared" ref="U73:Z73" si="143">U74+U76+U78+U80</f>
        <v>0</v>
      </c>
      <c r="V73" s="8">
        <f t="shared" si="143"/>
        <v>0</v>
      </c>
      <c r="W73" s="8">
        <f t="shared" si="143"/>
        <v>0</v>
      </c>
      <c r="X73" s="8">
        <f t="shared" si="143"/>
        <v>0</v>
      </c>
      <c r="Y73" s="8">
        <f t="shared" si="143"/>
        <v>521757</v>
      </c>
      <c r="Z73" s="8">
        <f t="shared" si="143"/>
        <v>0</v>
      </c>
      <c r="AA73" s="8">
        <f t="shared" ref="AA73:AF73" si="144">AA74+AA76+AA78+AA80</f>
        <v>0</v>
      </c>
      <c r="AB73" s="8">
        <f t="shared" si="144"/>
        <v>0</v>
      </c>
      <c r="AC73" s="8">
        <f t="shared" si="144"/>
        <v>0</v>
      </c>
      <c r="AD73" s="8">
        <f t="shared" si="144"/>
        <v>0</v>
      </c>
      <c r="AE73" s="8">
        <f t="shared" si="144"/>
        <v>521757</v>
      </c>
      <c r="AF73" s="8">
        <f t="shared" si="144"/>
        <v>0</v>
      </c>
      <c r="AG73" s="8">
        <f t="shared" ref="AG73:AL73" si="145">AG74+AG76+AG78+AG80</f>
        <v>0</v>
      </c>
      <c r="AH73" s="8">
        <f t="shared" si="145"/>
        <v>0</v>
      </c>
      <c r="AI73" s="8">
        <f t="shared" si="145"/>
        <v>0</v>
      </c>
      <c r="AJ73" s="8">
        <f t="shared" si="145"/>
        <v>0</v>
      </c>
      <c r="AK73" s="8">
        <f t="shared" si="145"/>
        <v>521757</v>
      </c>
      <c r="AL73" s="8">
        <f t="shared" si="145"/>
        <v>0</v>
      </c>
      <c r="AM73" s="8">
        <f t="shared" ref="AM73:AR73" si="146">AM74+AM76+AM78+AM80</f>
        <v>0</v>
      </c>
      <c r="AN73" s="8">
        <f t="shared" si="146"/>
        <v>0</v>
      </c>
      <c r="AO73" s="8">
        <f t="shared" si="146"/>
        <v>0</v>
      </c>
      <c r="AP73" s="8">
        <f t="shared" si="146"/>
        <v>0</v>
      </c>
      <c r="AQ73" s="8">
        <f t="shared" si="146"/>
        <v>521757</v>
      </c>
      <c r="AR73" s="8">
        <f t="shared" si="146"/>
        <v>0</v>
      </c>
      <c r="AS73" s="8">
        <f t="shared" ref="AS73:AX73" si="147">AS74+AS76+AS78+AS80</f>
        <v>0</v>
      </c>
      <c r="AT73" s="8">
        <f t="shared" si="147"/>
        <v>0</v>
      </c>
      <c r="AU73" s="8">
        <f t="shared" si="147"/>
        <v>0</v>
      </c>
      <c r="AV73" s="8">
        <f t="shared" si="147"/>
        <v>0</v>
      </c>
      <c r="AW73" s="8">
        <f t="shared" si="147"/>
        <v>521757</v>
      </c>
      <c r="AX73" s="8">
        <f t="shared" si="147"/>
        <v>0</v>
      </c>
      <c r="AY73" s="8">
        <f t="shared" ref="AY73:AZ73" si="148">AY74+AY76+AY78+AY80</f>
        <v>217407</v>
      </c>
      <c r="AZ73" s="8">
        <f t="shared" si="148"/>
        <v>0</v>
      </c>
      <c r="BA73" s="92">
        <f t="shared" si="30"/>
        <v>41.668247862510711</v>
      </c>
      <c r="BB73" s="92"/>
    </row>
    <row r="74" spans="1:54" ht="66" hidden="1">
      <c r="A74" s="24" t="s">
        <v>446</v>
      </c>
      <c r="B74" s="25">
        <f>B73</f>
        <v>901</v>
      </c>
      <c r="C74" s="25" t="s">
        <v>21</v>
      </c>
      <c r="D74" s="25" t="s">
        <v>28</v>
      </c>
      <c r="E74" s="25" t="s">
        <v>539</v>
      </c>
      <c r="F74" s="25" t="s">
        <v>84</v>
      </c>
      <c r="G74" s="9">
        <f t="shared" ref="G74:AZ74" si="149">G75</f>
        <v>521737</v>
      </c>
      <c r="H74" s="9">
        <f t="shared" si="149"/>
        <v>0</v>
      </c>
      <c r="I74" s="9">
        <f t="shared" si="149"/>
        <v>0</v>
      </c>
      <c r="J74" s="9">
        <f t="shared" si="149"/>
        <v>0</v>
      </c>
      <c r="K74" s="9">
        <f t="shared" si="149"/>
        <v>0</v>
      </c>
      <c r="L74" s="9">
        <f t="shared" si="149"/>
        <v>0</v>
      </c>
      <c r="M74" s="9">
        <f t="shared" si="149"/>
        <v>521737</v>
      </c>
      <c r="N74" s="9">
        <f t="shared" si="149"/>
        <v>0</v>
      </c>
      <c r="O74" s="9">
        <f t="shared" si="149"/>
        <v>-275</v>
      </c>
      <c r="P74" s="9">
        <f t="shared" si="149"/>
        <v>0</v>
      </c>
      <c r="Q74" s="9">
        <f t="shared" si="149"/>
        <v>0</v>
      </c>
      <c r="R74" s="9">
        <f t="shared" si="149"/>
        <v>0</v>
      </c>
      <c r="S74" s="9">
        <f t="shared" si="149"/>
        <v>521462</v>
      </c>
      <c r="T74" s="9">
        <f t="shared" si="149"/>
        <v>0</v>
      </c>
      <c r="U74" s="9">
        <f t="shared" si="149"/>
        <v>0</v>
      </c>
      <c r="V74" s="9">
        <f t="shared" si="149"/>
        <v>0</v>
      </c>
      <c r="W74" s="9">
        <f t="shared" si="149"/>
        <v>0</v>
      </c>
      <c r="X74" s="9">
        <f t="shared" si="149"/>
        <v>0</v>
      </c>
      <c r="Y74" s="9">
        <f t="shared" si="149"/>
        <v>521462</v>
      </c>
      <c r="Z74" s="9">
        <f t="shared" si="149"/>
        <v>0</v>
      </c>
      <c r="AA74" s="9">
        <f t="shared" si="149"/>
        <v>-120</v>
      </c>
      <c r="AB74" s="9">
        <f t="shared" si="149"/>
        <v>0</v>
      </c>
      <c r="AC74" s="9">
        <f t="shared" si="149"/>
        <v>0</v>
      </c>
      <c r="AD74" s="9">
        <f t="shared" si="149"/>
        <v>0</v>
      </c>
      <c r="AE74" s="9">
        <f t="shared" si="149"/>
        <v>521342</v>
      </c>
      <c r="AF74" s="9">
        <f t="shared" si="149"/>
        <v>0</v>
      </c>
      <c r="AG74" s="9">
        <f t="shared" si="149"/>
        <v>0</v>
      </c>
      <c r="AH74" s="9">
        <f t="shared" si="149"/>
        <v>0</v>
      </c>
      <c r="AI74" s="9">
        <f t="shared" si="149"/>
        <v>0</v>
      </c>
      <c r="AJ74" s="9">
        <f t="shared" si="149"/>
        <v>0</v>
      </c>
      <c r="AK74" s="9">
        <f t="shared" si="149"/>
        <v>521342</v>
      </c>
      <c r="AL74" s="9">
        <f t="shared" si="149"/>
        <v>0</v>
      </c>
      <c r="AM74" s="9">
        <f t="shared" si="149"/>
        <v>0</v>
      </c>
      <c r="AN74" s="9">
        <f t="shared" si="149"/>
        <v>0</v>
      </c>
      <c r="AO74" s="9">
        <f t="shared" si="149"/>
        <v>0</v>
      </c>
      <c r="AP74" s="9">
        <f t="shared" si="149"/>
        <v>0</v>
      </c>
      <c r="AQ74" s="9">
        <f t="shared" si="149"/>
        <v>521342</v>
      </c>
      <c r="AR74" s="9">
        <f t="shared" si="149"/>
        <v>0</v>
      </c>
      <c r="AS74" s="9">
        <f t="shared" si="149"/>
        <v>0</v>
      </c>
      <c r="AT74" s="9">
        <f t="shared" si="149"/>
        <v>0</v>
      </c>
      <c r="AU74" s="9">
        <f t="shared" si="149"/>
        <v>0</v>
      </c>
      <c r="AV74" s="9">
        <f t="shared" si="149"/>
        <v>0</v>
      </c>
      <c r="AW74" s="9">
        <f t="shared" si="149"/>
        <v>521342</v>
      </c>
      <c r="AX74" s="9">
        <f t="shared" si="149"/>
        <v>0</v>
      </c>
      <c r="AY74" s="9">
        <f t="shared" si="149"/>
        <v>217104</v>
      </c>
      <c r="AZ74" s="9">
        <f t="shared" si="149"/>
        <v>0</v>
      </c>
      <c r="BA74" s="92">
        <f t="shared" si="30"/>
        <v>41.643297489939421</v>
      </c>
      <c r="BB74" s="92"/>
    </row>
    <row r="75" spans="1:54" ht="33" hidden="1">
      <c r="A75" s="24" t="s">
        <v>85</v>
      </c>
      <c r="B75" s="25">
        <f>B74</f>
        <v>901</v>
      </c>
      <c r="C75" s="25" t="s">
        <v>21</v>
      </c>
      <c r="D75" s="25" t="s">
        <v>28</v>
      </c>
      <c r="E75" s="25" t="s">
        <v>539</v>
      </c>
      <c r="F75" s="25" t="s">
        <v>86</v>
      </c>
      <c r="G75" s="9">
        <f>501801+19936</f>
        <v>521737</v>
      </c>
      <c r="H75" s="10"/>
      <c r="I75" s="79"/>
      <c r="J75" s="79"/>
      <c r="K75" s="79"/>
      <c r="L75" s="79"/>
      <c r="M75" s="9">
        <f>G75+I75+J75+K75+L75</f>
        <v>521737</v>
      </c>
      <c r="N75" s="9">
        <f>H75+L75</f>
        <v>0</v>
      </c>
      <c r="O75" s="9">
        <v>-275</v>
      </c>
      <c r="P75" s="9"/>
      <c r="Q75" s="9"/>
      <c r="R75" s="9"/>
      <c r="S75" s="9">
        <f>M75+O75+P75+Q75+R75</f>
        <v>521462</v>
      </c>
      <c r="T75" s="9">
        <f>N75+R75</f>
        <v>0</v>
      </c>
      <c r="U75" s="9"/>
      <c r="V75" s="9"/>
      <c r="W75" s="9"/>
      <c r="X75" s="9"/>
      <c r="Y75" s="9">
        <f>S75+U75+V75+W75+X75</f>
        <v>521462</v>
      </c>
      <c r="Z75" s="9">
        <f>T75+X75</f>
        <v>0</v>
      </c>
      <c r="AA75" s="9">
        <v>-120</v>
      </c>
      <c r="AB75" s="9"/>
      <c r="AC75" s="9"/>
      <c r="AD75" s="9"/>
      <c r="AE75" s="9">
        <f>Y75+AA75+AB75+AC75+AD75</f>
        <v>521342</v>
      </c>
      <c r="AF75" s="9">
        <f>Z75+AD75</f>
        <v>0</v>
      </c>
      <c r="AG75" s="9"/>
      <c r="AH75" s="9"/>
      <c r="AI75" s="9"/>
      <c r="AJ75" s="9"/>
      <c r="AK75" s="9">
        <f>AE75+AG75+AH75+AI75+AJ75</f>
        <v>521342</v>
      </c>
      <c r="AL75" s="9">
        <f>AF75+AJ75</f>
        <v>0</v>
      </c>
      <c r="AM75" s="9"/>
      <c r="AN75" s="9"/>
      <c r="AO75" s="9"/>
      <c r="AP75" s="9"/>
      <c r="AQ75" s="9">
        <f>AK75+AM75+AN75+AO75+AP75</f>
        <v>521342</v>
      </c>
      <c r="AR75" s="9">
        <f>AL75+AP75</f>
        <v>0</v>
      </c>
      <c r="AS75" s="9"/>
      <c r="AT75" s="9"/>
      <c r="AU75" s="9"/>
      <c r="AV75" s="9"/>
      <c r="AW75" s="9">
        <f>AQ75+AS75+AT75+AU75+AV75</f>
        <v>521342</v>
      </c>
      <c r="AX75" s="9">
        <f>AR75+AV75</f>
        <v>0</v>
      </c>
      <c r="AY75" s="9">
        <v>217104</v>
      </c>
      <c r="AZ75" s="79"/>
      <c r="BA75" s="92">
        <f t="shared" si="30"/>
        <v>41.643297489939421</v>
      </c>
      <c r="BB75" s="92"/>
    </row>
    <row r="76" spans="1:54" ht="33" hidden="1">
      <c r="A76" s="24" t="s">
        <v>242</v>
      </c>
      <c r="B76" s="25">
        <f>B74</f>
        <v>901</v>
      </c>
      <c r="C76" s="25" t="s">
        <v>21</v>
      </c>
      <c r="D76" s="25" t="s">
        <v>28</v>
      </c>
      <c r="E76" s="25" t="s">
        <v>539</v>
      </c>
      <c r="F76" s="25" t="s">
        <v>30</v>
      </c>
      <c r="G76" s="9">
        <f t="shared" ref="G76:AZ76" si="150">G77</f>
        <v>12</v>
      </c>
      <c r="H76" s="9">
        <f t="shared" si="150"/>
        <v>0</v>
      </c>
      <c r="I76" s="9">
        <f t="shared" si="150"/>
        <v>0</v>
      </c>
      <c r="J76" s="9">
        <f t="shared" si="150"/>
        <v>0</v>
      </c>
      <c r="K76" s="9">
        <f t="shared" si="150"/>
        <v>0</v>
      </c>
      <c r="L76" s="9">
        <f t="shared" si="150"/>
        <v>0</v>
      </c>
      <c r="M76" s="9">
        <f t="shared" si="150"/>
        <v>12</v>
      </c>
      <c r="N76" s="9">
        <f t="shared" si="150"/>
        <v>0</v>
      </c>
      <c r="O76" s="9">
        <f t="shared" si="150"/>
        <v>0</v>
      </c>
      <c r="P76" s="9">
        <f t="shared" si="150"/>
        <v>0</v>
      </c>
      <c r="Q76" s="9">
        <f t="shared" si="150"/>
        <v>0</v>
      </c>
      <c r="R76" s="9">
        <f t="shared" si="150"/>
        <v>0</v>
      </c>
      <c r="S76" s="9">
        <f t="shared" si="150"/>
        <v>12</v>
      </c>
      <c r="T76" s="9">
        <f t="shared" si="150"/>
        <v>0</v>
      </c>
      <c r="U76" s="9">
        <f t="shared" si="150"/>
        <v>0</v>
      </c>
      <c r="V76" s="9">
        <f t="shared" si="150"/>
        <v>0</v>
      </c>
      <c r="W76" s="9">
        <f t="shared" si="150"/>
        <v>0</v>
      </c>
      <c r="X76" s="9">
        <f t="shared" si="150"/>
        <v>0</v>
      </c>
      <c r="Y76" s="9">
        <f t="shared" si="150"/>
        <v>12</v>
      </c>
      <c r="Z76" s="9">
        <f t="shared" si="150"/>
        <v>0</v>
      </c>
      <c r="AA76" s="9">
        <f t="shared" si="150"/>
        <v>0</v>
      </c>
      <c r="AB76" s="9">
        <f t="shared" si="150"/>
        <v>0</v>
      </c>
      <c r="AC76" s="9">
        <f t="shared" si="150"/>
        <v>0</v>
      </c>
      <c r="AD76" s="9">
        <f t="shared" si="150"/>
        <v>0</v>
      </c>
      <c r="AE76" s="9">
        <f t="shared" si="150"/>
        <v>12</v>
      </c>
      <c r="AF76" s="9">
        <f t="shared" si="150"/>
        <v>0</v>
      </c>
      <c r="AG76" s="9">
        <f t="shared" si="150"/>
        <v>0</v>
      </c>
      <c r="AH76" s="9">
        <f t="shared" si="150"/>
        <v>0</v>
      </c>
      <c r="AI76" s="9">
        <f t="shared" si="150"/>
        <v>0</v>
      </c>
      <c r="AJ76" s="9">
        <f t="shared" si="150"/>
        <v>0</v>
      </c>
      <c r="AK76" s="9">
        <f t="shared" si="150"/>
        <v>12</v>
      </c>
      <c r="AL76" s="9">
        <f t="shared" si="150"/>
        <v>0</v>
      </c>
      <c r="AM76" s="9">
        <f t="shared" si="150"/>
        <v>0</v>
      </c>
      <c r="AN76" s="9">
        <f t="shared" si="150"/>
        <v>0</v>
      </c>
      <c r="AO76" s="9">
        <f t="shared" si="150"/>
        <v>0</v>
      </c>
      <c r="AP76" s="9">
        <f t="shared" si="150"/>
        <v>0</v>
      </c>
      <c r="AQ76" s="9">
        <f t="shared" si="150"/>
        <v>12</v>
      </c>
      <c r="AR76" s="9">
        <f t="shared" si="150"/>
        <v>0</v>
      </c>
      <c r="AS76" s="9">
        <f t="shared" si="150"/>
        <v>0</v>
      </c>
      <c r="AT76" s="9">
        <f t="shared" si="150"/>
        <v>0</v>
      </c>
      <c r="AU76" s="9">
        <f t="shared" si="150"/>
        <v>0</v>
      </c>
      <c r="AV76" s="9">
        <f t="shared" si="150"/>
        <v>0</v>
      </c>
      <c r="AW76" s="9">
        <f t="shared" si="150"/>
        <v>12</v>
      </c>
      <c r="AX76" s="9">
        <f t="shared" si="150"/>
        <v>0</v>
      </c>
      <c r="AY76" s="9">
        <f t="shared" si="150"/>
        <v>1</v>
      </c>
      <c r="AZ76" s="9">
        <f t="shared" si="150"/>
        <v>0</v>
      </c>
      <c r="BA76" s="92">
        <f t="shared" si="30"/>
        <v>8.3333333333333321</v>
      </c>
      <c r="BB76" s="92"/>
    </row>
    <row r="77" spans="1:54" ht="33" hidden="1">
      <c r="A77" s="24" t="s">
        <v>36</v>
      </c>
      <c r="B77" s="25">
        <f>B75</f>
        <v>901</v>
      </c>
      <c r="C77" s="25" t="s">
        <v>21</v>
      </c>
      <c r="D77" s="25" t="s">
        <v>28</v>
      </c>
      <c r="E77" s="25" t="s">
        <v>539</v>
      </c>
      <c r="F77" s="25" t="s">
        <v>37</v>
      </c>
      <c r="G77" s="9">
        <v>12</v>
      </c>
      <c r="H77" s="10"/>
      <c r="I77" s="79"/>
      <c r="J77" s="79"/>
      <c r="K77" s="79"/>
      <c r="L77" s="79"/>
      <c r="M77" s="9">
        <f>G77+I77+J77+K77+L77</f>
        <v>12</v>
      </c>
      <c r="N77" s="9">
        <f>H77+L77</f>
        <v>0</v>
      </c>
      <c r="O77" s="9"/>
      <c r="P77" s="9"/>
      <c r="Q77" s="9"/>
      <c r="R77" s="9"/>
      <c r="S77" s="9">
        <f>M77+O77+P77+Q77+R77</f>
        <v>12</v>
      </c>
      <c r="T77" s="9">
        <f>N77+R77</f>
        <v>0</v>
      </c>
      <c r="U77" s="9"/>
      <c r="V77" s="9"/>
      <c r="W77" s="9"/>
      <c r="X77" s="9"/>
      <c r="Y77" s="9">
        <f>S77+U77+V77+W77+X77</f>
        <v>12</v>
      </c>
      <c r="Z77" s="9">
        <f>T77+X77</f>
        <v>0</v>
      </c>
      <c r="AA77" s="9"/>
      <c r="AB77" s="9"/>
      <c r="AC77" s="9"/>
      <c r="AD77" s="9"/>
      <c r="AE77" s="9">
        <f>Y77+AA77+AB77+AC77+AD77</f>
        <v>12</v>
      </c>
      <c r="AF77" s="9">
        <f>Z77+AD77</f>
        <v>0</v>
      </c>
      <c r="AG77" s="9"/>
      <c r="AH77" s="9"/>
      <c r="AI77" s="9"/>
      <c r="AJ77" s="9"/>
      <c r="AK77" s="9">
        <f>AE77+AG77+AH77+AI77+AJ77</f>
        <v>12</v>
      </c>
      <c r="AL77" s="9">
        <f>AF77+AJ77</f>
        <v>0</v>
      </c>
      <c r="AM77" s="9"/>
      <c r="AN77" s="9"/>
      <c r="AO77" s="9"/>
      <c r="AP77" s="9"/>
      <c r="AQ77" s="9">
        <f>AK77+AM77+AN77+AO77+AP77</f>
        <v>12</v>
      </c>
      <c r="AR77" s="9">
        <f>AL77+AP77</f>
        <v>0</v>
      </c>
      <c r="AS77" s="9"/>
      <c r="AT77" s="9"/>
      <c r="AU77" s="9"/>
      <c r="AV77" s="9"/>
      <c r="AW77" s="9">
        <f>AQ77+AS77+AT77+AU77+AV77</f>
        <v>12</v>
      </c>
      <c r="AX77" s="9">
        <f>AR77+AV77</f>
        <v>0</v>
      </c>
      <c r="AY77" s="9">
        <v>1</v>
      </c>
      <c r="AZ77" s="79"/>
      <c r="BA77" s="92">
        <f t="shared" si="30"/>
        <v>8.3333333333333321</v>
      </c>
      <c r="BB77" s="92"/>
    </row>
    <row r="78" spans="1:54" ht="17.100000000000001" hidden="1" customHeight="1">
      <c r="A78" s="24" t="s">
        <v>100</v>
      </c>
      <c r="B78" s="25">
        <f>B76</f>
        <v>901</v>
      </c>
      <c r="C78" s="25" t="s">
        <v>21</v>
      </c>
      <c r="D78" s="25" t="s">
        <v>28</v>
      </c>
      <c r="E78" s="25" t="s">
        <v>539</v>
      </c>
      <c r="F78" s="25" t="s">
        <v>101</v>
      </c>
      <c r="G78" s="8">
        <f t="shared" ref="G78:H78" si="151">G79</f>
        <v>0</v>
      </c>
      <c r="H78" s="8">
        <f t="shared" si="151"/>
        <v>0</v>
      </c>
      <c r="I78" s="79"/>
      <c r="J78" s="79"/>
      <c r="K78" s="79"/>
      <c r="L78" s="79"/>
      <c r="M78" s="79"/>
      <c r="N78" s="79"/>
      <c r="O78" s="9">
        <f>O79</f>
        <v>275</v>
      </c>
      <c r="P78" s="9">
        <f t="shared" ref="P78:AZ78" si="152">P79</f>
        <v>0</v>
      </c>
      <c r="Q78" s="9">
        <f t="shared" si="152"/>
        <v>0</v>
      </c>
      <c r="R78" s="9">
        <f t="shared" si="152"/>
        <v>0</v>
      </c>
      <c r="S78" s="9">
        <f t="shared" si="152"/>
        <v>275</v>
      </c>
      <c r="T78" s="80">
        <f t="shared" si="152"/>
        <v>0</v>
      </c>
      <c r="U78" s="9">
        <f>U79</f>
        <v>0</v>
      </c>
      <c r="V78" s="9">
        <f t="shared" si="152"/>
        <v>0</v>
      </c>
      <c r="W78" s="9">
        <f t="shared" si="152"/>
        <v>0</v>
      </c>
      <c r="X78" s="9">
        <f t="shared" si="152"/>
        <v>0</v>
      </c>
      <c r="Y78" s="9">
        <f t="shared" si="152"/>
        <v>275</v>
      </c>
      <c r="Z78" s="80">
        <f t="shared" si="152"/>
        <v>0</v>
      </c>
      <c r="AA78" s="9">
        <f>AA79</f>
        <v>120</v>
      </c>
      <c r="AB78" s="9">
        <f t="shared" si="152"/>
        <v>0</v>
      </c>
      <c r="AC78" s="9">
        <f t="shared" si="152"/>
        <v>0</v>
      </c>
      <c r="AD78" s="9">
        <f t="shared" si="152"/>
        <v>0</v>
      </c>
      <c r="AE78" s="9">
        <f t="shared" si="152"/>
        <v>395</v>
      </c>
      <c r="AF78" s="80">
        <f t="shared" si="152"/>
        <v>0</v>
      </c>
      <c r="AG78" s="9">
        <f>AG79</f>
        <v>0</v>
      </c>
      <c r="AH78" s="9">
        <f t="shared" si="152"/>
        <v>0</v>
      </c>
      <c r="AI78" s="9">
        <f t="shared" si="152"/>
        <v>0</v>
      </c>
      <c r="AJ78" s="9">
        <f t="shared" si="152"/>
        <v>0</v>
      </c>
      <c r="AK78" s="9">
        <f t="shared" si="152"/>
        <v>395</v>
      </c>
      <c r="AL78" s="80">
        <f t="shared" si="152"/>
        <v>0</v>
      </c>
      <c r="AM78" s="9">
        <f>AM79</f>
        <v>0</v>
      </c>
      <c r="AN78" s="9">
        <f t="shared" si="152"/>
        <v>0</v>
      </c>
      <c r="AO78" s="9">
        <f t="shared" si="152"/>
        <v>0</v>
      </c>
      <c r="AP78" s="9">
        <f t="shared" si="152"/>
        <v>0</v>
      </c>
      <c r="AQ78" s="9">
        <f t="shared" si="152"/>
        <v>395</v>
      </c>
      <c r="AR78" s="80">
        <f t="shared" si="152"/>
        <v>0</v>
      </c>
      <c r="AS78" s="9">
        <f>AS79</f>
        <v>0</v>
      </c>
      <c r="AT78" s="9">
        <f t="shared" si="152"/>
        <v>0</v>
      </c>
      <c r="AU78" s="9">
        <f t="shared" si="152"/>
        <v>0</v>
      </c>
      <c r="AV78" s="9">
        <f t="shared" si="152"/>
        <v>0</v>
      </c>
      <c r="AW78" s="9">
        <f t="shared" si="152"/>
        <v>395</v>
      </c>
      <c r="AX78" s="9">
        <f t="shared" si="152"/>
        <v>0</v>
      </c>
      <c r="AY78" s="9">
        <f t="shared" si="152"/>
        <v>302</v>
      </c>
      <c r="AZ78" s="9">
        <f t="shared" si="152"/>
        <v>0</v>
      </c>
      <c r="BA78" s="92">
        <f t="shared" si="30"/>
        <v>76.455696202531641</v>
      </c>
      <c r="BB78" s="92"/>
    </row>
    <row r="79" spans="1:54" ht="33" hidden="1">
      <c r="A79" s="27" t="s">
        <v>169</v>
      </c>
      <c r="B79" s="25">
        <f>B77</f>
        <v>901</v>
      </c>
      <c r="C79" s="25" t="s">
        <v>21</v>
      </c>
      <c r="D79" s="25" t="s">
        <v>28</v>
      </c>
      <c r="E79" s="25" t="s">
        <v>539</v>
      </c>
      <c r="F79" s="25" t="s">
        <v>170</v>
      </c>
      <c r="G79" s="9"/>
      <c r="H79" s="10"/>
      <c r="I79" s="79"/>
      <c r="J79" s="79"/>
      <c r="K79" s="79"/>
      <c r="L79" s="79"/>
      <c r="M79" s="79"/>
      <c r="N79" s="79"/>
      <c r="O79" s="9">
        <v>275</v>
      </c>
      <c r="P79" s="9"/>
      <c r="Q79" s="9"/>
      <c r="R79" s="9"/>
      <c r="S79" s="9">
        <f>M79+O79+P79+Q79+R79</f>
        <v>275</v>
      </c>
      <c r="T79" s="9">
        <f>N79+R79</f>
        <v>0</v>
      </c>
      <c r="U79" s="9"/>
      <c r="V79" s="9"/>
      <c r="W79" s="9"/>
      <c r="X79" s="9"/>
      <c r="Y79" s="9">
        <f>S79+U79+V79+W79+X79</f>
        <v>275</v>
      </c>
      <c r="Z79" s="9">
        <f>T79+X79</f>
        <v>0</v>
      </c>
      <c r="AA79" s="9">
        <v>120</v>
      </c>
      <c r="AB79" s="9"/>
      <c r="AC79" s="9"/>
      <c r="AD79" s="9"/>
      <c r="AE79" s="9">
        <f>Y79+AA79+AB79+AC79+AD79</f>
        <v>395</v>
      </c>
      <c r="AF79" s="9">
        <f>Z79+AD79</f>
        <v>0</v>
      </c>
      <c r="AG79" s="9"/>
      <c r="AH79" s="9"/>
      <c r="AI79" s="9"/>
      <c r="AJ79" s="9"/>
      <c r="AK79" s="9">
        <f>AE79+AG79+AH79+AI79+AJ79</f>
        <v>395</v>
      </c>
      <c r="AL79" s="9">
        <f>AF79+AJ79</f>
        <v>0</v>
      </c>
      <c r="AM79" s="9"/>
      <c r="AN79" s="9"/>
      <c r="AO79" s="9"/>
      <c r="AP79" s="9"/>
      <c r="AQ79" s="9">
        <f>AK79+AM79+AN79+AO79+AP79</f>
        <v>395</v>
      </c>
      <c r="AR79" s="9">
        <f>AL79+AP79</f>
        <v>0</v>
      </c>
      <c r="AS79" s="9"/>
      <c r="AT79" s="9"/>
      <c r="AU79" s="9"/>
      <c r="AV79" s="9"/>
      <c r="AW79" s="9">
        <f>AQ79+AS79+AT79+AU79+AV79</f>
        <v>395</v>
      </c>
      <c r="AX79" s="9">
        <f>AR79+AV79</f>
        <v>0</v>
      </c>
      <c r="AY79" s="9">
        <v>302</v>
      </c>
      <c r="AZ79" s="79"/>
      <c r="BA79" s="92">
        <f t="shared" ref="BA79:BA142" si="153">AY79/AW79*100</f>
        <v>76.455696202531641</v>
      </c>
      <c r="BB79" s="92"/>
    </row>
    <row r="80" spans="1:54" hidden="1">
      <c r="A80" s="24" t="s">
        <v>65</v>
      </c>
      <c r="B80" s="25" t="s">
        <v>433</v>
      </c>
      <c r="C80" s="29" t="s">
        <v>21</v>
      </c>
      <c r="D80" s="29" t="s">
        <v>28</v>
      </c>
      <c r="E80" s="29" t="s">
        <v>539</v>
      </c>
      <c r="F80" s="30">
        <v>800</v>
      </c>
      <c r="G80" s="9">
        <f t="shared" ref="G80:AZ80" si="154">G81</f>
        <v>8</v>
      </c>
      <c r="H80" s="9">
        <f t="shared" si="154"/>
        <v>0</v>
      </c>
      <c r="I80" s="9">
        <f t="shared" si="154"/>
        <v>0</v>
      </c>
      <c r="J80" s="9">
        <f t="shared" si="154"/>
        <v>0</v>
      </c>
      <c r="K80" s="9">
        <f t="shared" si="154"/>
        <v>0</v>
      </c>
      <c r="L80" s="9">
        <f t="shared" si="154"/>
        <v>0</v>
      </c>
      <c r="M80" s="9">
        <f t="shared" si="154"/>
        <v>8</v>
      </c>
      <c r="N80" s="9">
        <f t="shared" si="154"/>
        <v>0</v>
      </c>
      <c r="O80" s="9">
        <f t="shared" si="154"/>
        <v>0</v>
      </c>
      <c r="P80" s="9">
        <f t="shared" si="154"/>
        <v>0</v>
      </c>
      <c r="Q80" s="9">
        <f t="shared" si="154"/>
        <v>0</v>
      </c>
      <c r="R80" s="9">
        <f t="shared" si="154"/>
        <v>0</v>
      </c>
      <c r="S80" s="9">
        <f t="shared" si="154"/>
        <v>8</v>
      </c>
      <c r="T80" s="9">
        <f t="shared" si="154"/>
        <v>0</v>
      </c>
      <c r="U80" s="9">
        <f t="shared" si="154"/>
        <v>0</v>
      </c>
      <c r="V80" s="9">
        <f t="shared" si="154"/>
        <v>0</v>
      </c>
      <c r="W80" s="9">
        <f t="shared" si="154"/>
        <v>0</v>
      </c>
      <c r="X80" s="9">
        <f t="shared" si="154"/>
        <v>0</v>
      </c>
      <c r="Y80" s="9">
        <f t="shared" si="154"/>
        <v>8</v>
      </c>
      <c r="Z80" s="9">
        <f t="shared" si="154"/>
        <v>0</v>
      </c>
      <c r="AA80" s="9">
        <f t="shared" si="154"/>
        <v>0</v>
      </c>
      <c r="AB80" s="9">
        <f t="shared" si="154"/>
        <v>0</v>
      </c>
      <c r="AC80" s="9">
        <f t="shared" si="154"/>
        <v>0</v>
      </c>
      <c r="AD80" s="9">
        <f t="shared" si="154"/>
        <v>0</v>
      </c>
      <c r="AE80" s="9">
        <f t="shared" si="154"/>
        <v>8</v>
      </c>
      <c r="AF80" s="9">
        <f t="shared" si="154"/>
        <v>0</v>
      </c>
      <c r="AG80" s="9">
        <f t="shared" si="154"/>
        <v>0</v>
      </c>
      <c r="AH80" s="9">
        <f t="shared" si="154"/>
        <v>0</v>
      </c>
      <c r="AI80" s="9">
        <f t="shared" si="154"/>
        <v>0</v>
      </c>
      <c r="AJ80" s="9">
        <f t="shared" si="154"/>
        <v>0</v>
      </c>
      <c r="AK80" s="9">
        <f t="shared" si="154"/>
        <v>8</v>
      </c>
      <c r="AL80" s="9">
        <f t="shared" si="154"/>
        <v>0</v>
      </c>
      <c r="AM80" s="9">
        <f t="shared" si="154"/>
        <v>0</v>
      </c>
      <c r="AN80" s="9">
        <f t="shared" si="154"/>
        <v>0</v>
      </c>
      <c r="AO80" s="9">
        <f t="shared" si="154"/>
        <v>0</v>
      </c>
      <c r="AP80" s="9">
        <f t="shared" si="154"/>
        <v>0</v>
      </c>
      <c r="AQ80" s="9">
        <f t="shared" si="154"/>
        <v>8</v>
      </c>
      <c r="AR80" s="9">
        <f t="shared" si="154"/>
        <v>0</v>
      </c>
      <c r="AS80" s="9">
        <f t="shared" si="154"/>
        <v>0</v>
      </c>
      <c r="AT80" s="9">
        <f t="shared" si="154"/>
        <v>0</v>
      </c>
      <c r="AU80" s="9">
        <f t="shared" si="154"/>
        <v>0</v>
      </c>
      <c r="AV80" s="9">
        <f t="shared" si="154"/>
        <v>0</v>
      </c>
      <c r="AW80" s="9">
        <f t="shared" si="154"/>
        <v>8</v>
      </c>
      <c r="AX80" s="9">
        <f t="shared" si="154"/>
        <v>0</v>
      </c>
      <c r="AY80" s="9">
        <f t="shared" si="154"/>
        <v>0</v>
      </c>
      <c r="AZ80" s="9">
        <f t="shared" si="154"/>
        <v>0</v>
      </c>
      <c r="BA80" s="92">
        <f t="shared" si="153"/>
        <v>0</v>
      </c>
      <c r="BB80" s="92"/>
    </row>
    <row r="81" spans="1:54" hidden="1">
      <c r="A81" s="24" t="s">
        <v>67</v>
      </c>
      <c r="B81" s="25" t="s">
        <v>433</v>
      </c>
      <c r="C81" s="29" t="s">
        <v>21</v>
      </c>
      <c r="D81" s="29" t="s">
        <v>28</v>
      </c>
      <c r="E81" s="29" t="s">
        <v>539</v>
      </c>
      <c r="F81" s="30">
        <v>850</v>
      </c>
      <c r="G81" s="9">
        <v>8</v>
      </c>
      <c r="H81" s="10"/>
      <c r="I81" s="79"/>
      <c r="J81" s="79"/>
      <c r="K81" s="79"/>
      <c r="L81" s="79"/>
      <c r="M81" s="9">
        <f>G81+I81+J81+K81+L81</f>
        <v>8</v>
      </c>
      <c r="N81" s="9">
        <f>H81+L81</f>
        <v>0</v>
      </c>
      <c r="O81" s="80"/>
      <c r="P81" s="80"/>
      <c r="Q81" s="80"/>
      <c r="R81" s="80"/>
      <c r="S81" s="9">
        <f>M81+O81+P81+Q81+R81</f>
        <v>8</v>
      </c>
      <c r="T81" s="9">
        <f>N81+R81</f>
        <v>0</v>
      </c>
      <c r="U81" s="80"/>
      <c r="V81" s="80"/>
      <c r="W81" s="80"/>
      <c r="X81" s="80"/>
      <c r="Y81" s="9">
        <f>S81+U81+V81+W81+X81</f>
        <v>8</v>
      </c>
      <c r="Z81" s="9">
        <f>T81+X81</f>
        <v>0</v>
      </c>
      <c r="AA81" s="80"/>
      <c r="AB81" s="80"/>
      <c r="AC81" s="80"/>
      <c r="AD81" s="80"/>
      <c r="AE81" s="9">
        <f>Y81+AA81+AB81+AC81+AD81</f>
        <v>8</v>
      </c>
      <c r="AF81" s="9">
        <f>Z81+AD81</f>
        <v>0</v>
      </c>
      <c r="AG81" s="80"/>
      <c r="AH81" s="80"/>
      <c r="AI81" s="80"/>
      <c r="AJ81" s="80"/>
      <c r="AK81" s="9">
        <f>AE81+AG81+AH81+AI81+AJ81</f>
        <v>8</v>
      </c>
      <c r="AL81" s="9">
        <f>AF81+AJ81</f>
        <v>0</v>
      </c>
      <c r="AM81" s="80"/>
      <c r="AN81" s="80"/>
      <c r="AO81" s="80"/>
      <c r="AP81" s="80"/>
      <c r="AQ81" s="9">
        <f>AK81+AM81+AN81+AO81+AP81</f>
        <v>8</v>
      </c>
      <c r="AR81" s="9">
        <f>AL81+AP81</f>
        <v>0</v>
      </c>
      <c r="AS81" s="80"/>
      <c r="AT81" s="80"/>
      <c r="AU81" s="80"/>
      <c r="AV81" s="80"/>
      <c r="AW81" s="9">
        <f>AQ81+AS81+AT81+AU81+AV81</f>
        <v>8</v>
      </c>
      <c r="AX81" s="9">
        <f>AR81+AV81</f>
        <v>0</v>
      </c>
      <c r="AY81" s="79"/>
      <c r="AZ81" s="79"/>
      <c r="BA81" s="92">
        <f t="shared" si="153"/>
        <v>0</v>
      </c>
      <c r="BB81" s="92"/>
    </row>
    <row r="82" spans="1:54" ht="17.100000000000001" hidden="1" customHeight="1">
      <c r="A82" s="24" t="s">
        <v>569</v>
      </c>
      <c r="B82" s="25">
        <f>B74</f>
        <v>901</v>
      </c>
      <c r="C82" s="25" t="s">
        <v>21</v>
      </c>
      <c r="D82" s="25" t="s">
        <v>28</v>
      </c>
      <c r="E82" s="25" t="s">
        <v>571</v>
      </c>
      <c r="F82" s="25"/>
      <c r="G82" s="8">
        <f t="shared" ref="G82:H82" si="155">G83+G86+G89+G92+G95+G100+G103</f>
        <v>53700</v>
      </c>
      <c r="H82" s="8">
        <f t="shared" si="155"/>
        <v>53700</v>
      </c>
      <c r="I82" s="8">
        <f t="shared" ref="I82:N82" si="156">I83+I86+I89+I92+I95+I100+I103</f>
        <v>0</v>
      </c>
      <c r="J82" s="8">
        <f t="shared" si="156"/>
        <v>0</v>
      </c>
      <c r="K82" s="8">
        <f t="shared" si="156"/>
        <v>0</v>
      </c>
      <c r="L82" s="8">
        <f t="shared" si="156"/>
        <v>0</v>
      </c>
      <c r="M82" s="8">
        <f t="shared" si="156"/>
        <v>53700</v>
      </c>
      <c r="N82" s="8">
        <f t="shared" si="156"/>
        <v>53700</v>
      </c>
      <c r="O82" s="8">
        <f>O83+O86+O89+O92+O95+O100+O103+O106</f>
        <v>0</v>
      </c>
      <c r="P82" s="8">
        <f t="shared" ref="P82:T82" si="157">P83+P86+P89+P92+P95+P100+P103+P106</f>
        <v>0</v>
      </c>
      <c r="Q82" s="8">
        <f t="shared" si="157"/>
        <v>0</v>
      </c>
      <c r="R82" s="8">
        <f t="shared" si="157"/>
        <v>25</v>
      </c>
      <c r="S82" s="8">
        <f t="shared" si="157"/>
        <v>53725</v>
      </c>
      <c r="T82" s="8">
        <f t="shared" si="157"/>
        <v>53725</v>
      </c>
      <c r="U82" s="8">
        <f>U83+U86+U89+U92+U95+U100+U103+U106</f>
        <v>0</v>
      </c>
      <c r="V82" s="8">
        <f t="shared" ref="V82:Z82" si="158">V83+V86+V89+V92+V95+V100+V103+V106</f>
        <v>0</v>
      </c>
      <c r="W82" s="8">
        <f t="shared" si="158"/>
        <v>0</v>
      </c>
      <c r="X82" s="8">
        <f t="shared" si="158"/>
        <v>0</v>
      </c>
      <c r="Y82" s="8">
        <f t="shared" si="158"/>
        <v>53725</v>
      </c>
      <c r="Z82" s="8">
        <f t="shared" si="158"/>
        <v>53725</v>
      </c>
      <c r="AA82" s="8">
        <f>AA83+AA86+AA89+AA92+AA95+AA100+AA103+AA106</f>
        <v>0</v>
      </c>
      <c r="AB82" s="8">
        <f t="shared" ref="AB82:AF82" si="159">AB83+AB86+AB89+AB92+AB95+AB100+AB103+AB106</f>
        <v>0</v>
      </c>
      <c r="AC82" s="8">
        <f t="shared" si="159"/>
        <v>0</v>
      </c>
      <c r="AD82" s="8">
        <f t="shared" si="159"/>
        <v>0</v>
      </c>
      <c r="AE82" s="8">
        <f t="shared" si="159"/>
        <v>53725</v>
      </c>
      <c r="AF82" s="8">
        <f t="shared" si="159"/>
        <v>53725</v>
      </c>
      <c r="AG82" s="8">
        <f>AG83+AG86+AG89+AG92+AG95+AG100+AG103+AG106</f>
        <v>0</v>
      </c>
      <c r="AH82" s="8">
        <f t="shared" ref="AH82:AL82" si="160">AH83+AH86+AH89+AH92+AH95+AH100+AH103+AH106</f>
        <v>0</v>
      </c>
      <c r="AI82" s="8">
        <f t="shared" si="160"/>
        <v>0</v>
      </c>
      <c r="AJ82" s="8">
        <f t="shared" si="160"/>
        <v>0</v>
      </c>
      <c r="AK82" s="8">
        <f t="shared" si="160"/>
        <v>53725</v>
      </c>
      <c r="AL82" s="8">
        <f t="shared" si="160"/>
        <v>53725</v>
      </c>
      <c r="AM82" s="8">
        <f>AM83+AM86+AM89+AM92+AM95+AM100+AM103+AM106</f>
        <v>0</v>
      </c>
      <c r="AN82" s="8">
        <f t="shared" ref="AN82:AR82" si="161">AN83+AN86+AN89+AN92+AN95+AN100+AN103+AN106</f>
        <v>0</v>
      </c>
      <c r="AO82" s="8">
        <f t="shared" si="161"/>
        <v>0</v>
      </c>
      <c r="AP82" s="8">
        <f t="shared" si="161"/>
        <v>0</v>
      </c>
      <c r="AQ82" s="8">
        <f t="shared" si="161"/>
        <v>53725</v>
      </c>
      <c r="AR82" s="8">
        <f t="shared" si="161"/>
        <v>53725</v>
      </c>
      <c r="AS82" s="8">
        <f>AS83+AS86+AS89+AS92+AS95+AS100+AS103+AS106</f>
        <v>0</v>
      </c>
      <c r="AT82" s="8">
        <f t="shared" ref="AT82:AX82" si="162">AT83+AT86+AT89+AT92+AT95+AT100+AT103+AT106</f>
        <v>0</v>
      </c>
      <c r="AU82" s="8">
        <f t="shared" si="162"/>
        <v>0</v>
      </c>
      <c r="AV82" s="8">
        <f t="shared" si="162"/>
        <v>-1072</v>
      </c>
      <c r="AW82" s="8">
        <f t="shared" si="162"/>
        <v>52653</v>
      </c>
      <c r="AX82" s="8">
        <f t="shared" si="162"/>
        <v>52653</v>
      </c>
      <c r="AY82" s="8">
        <f t="shared" ref="AY82:AZ82" si="163">AY83+AY86+AY89+AY92+AY95+AY100+AY103+AY106</f>
        <v>20429</v>
      </c>
      <c r="AZ82" s="8">
        <f t="shared" si="163"/>
        <v>20429</v>
      </c>
      <c r="BA82" s="92">
        <f t="shared" si="153"/>
        <v>38.799308681366682</v>
      </c>
      <c r="BB82" s="92">
        <f t="shared" ref="BB82:BB131" si="164">AZ82/AX82*100</f>
        <v>38.799308681366682</v>
      </c>
    </row>
    <row r="83" spans="1:54" ht="33" hidden="1">
      <c r="A83" s="24" t="s">
        <v>570</v>
      </c>
      <c r="B83" s="25">
        <f>B75</f>
        <v>901</v>
      </c>
      <c r="C83" s="25" t="s">
        <v>21</v>
      </c>
      <c r="D83" s="25" t="s">
        <v>28</v>
      </c>
      <c r="E83" s="25" t="s">
        <v>572</v>
      </c>
      <c r="F83" s="25"/>
      <c r="G83" s="9">
        <f t="shared" ref="G83:V84" si="165">G84</f>
        <v>755</v>
      </c>
      <c r="H83" s="9">
        <f t="shared" si="165"/>
        <v>755</v>
      </c>
      <c r="I83" s="9">
        <f t="shared" si="165"/>
        <v>0</v>
      </c>
      <c r="J83" s="9">
        <f t="shared" si="165"/>
        <v>0</v>
      </c>
      <c r="K83" s="9">
        <f t="shared" si="165"/>
        <v>0</v>
      </c>
      <c r="L83" s="9">
        <f t="shared" si="165"/>
        <v>0</v>
      </c>
      <c r="M83" s="9">
        <f t="shared" si="165"/>
        <v>755</v>
      </c>
      <c r="N83" s="9">
        <f t="shared" si="165"/>
        <v>755</v>
      </c>
      <c r="O83" s="9">
        <f t="shared" si="165"/>
        <v>0</v>
      </c>
      <c r="P83" s="9">
        <f t="shared" si="165"/>
        <v>0</v>
      </c>
      <c r="Q83" s="9">
        <f t="shared" si="165"/>
        <v>0</v>
      </c>
      <c r="R83" s="9">
        <f t="shared" si="165"/>
        <v>0</v>
      </c>
      <c r="S83" s="9">
        <f t="shared" si="165"/>
        <v>755</v>
      </c>
      <c r="T83" s="9">
        <f t="shared" si="165"/>
        <v>755</v>
      </c>
      <c r="U83" s="9">
        <f t="shared" si="165"/>
        <v>0</v>
      </c>
      <c r="V83" s="9">
        <f t="shared" si="165"/>
        <v>0</v>
      </c>
      <c r="W83" s="9">
        <f t="shared" ref="U83:AJ84" si="166">W84</f>
        <v>0</v>
      </c>
      <c r="X83" s="9">
        <f t="shared" si="166"/>
        <v>0</v>
      </c>
      <c r="Y83" s="9">
        <f t="shared" si="166"/>
        <v>755</v>
      </c>
      <c r="Z83" s="9">
        <f t="shared" si="166"/>
        <v>755</v>
      </c>
      <c r="AA83" s="9">
        <f t="shared" si="166"/>
        <v>0</v>
      </c>
      <c r="AB83" s="9">
        <f t="shared" si="166"/>
        <v>0</v>
      </c>
      <c r="AC83" s="9">
        <f t="shared" si="166"/>
        <v>0</v>
      </c>
      <c r="AD83" s="9">
        <f t="shared" si="166"/>
        <v>0</v>
      </c>
      <c r="AE83" s="9">
        <f t="shared" si="166"/>
        <v>755</v>
      </c>
      <c r="AF83" s="9">
        <f t="shared" si="166"/>
        <v>755</v>
      </c>
      <c r="AG83" s="9">
        <f t="shared" si="166"/>
        <v>0</v>
      </c>
      <c r="AH83" s="9">
        <f t="shared" si="166"/>
        <v>0</v>
      </c>
      <c r="AI83" s="9">
        <f t="shared" si="166"/>
        <v>0</v>
      </c>
      <c r="AJ83" s="9">
        <f t="shared" si="166"/>
        <v>0</v>
      </c>
      <c r="AK83" s="9">
        <f t="shared" ref="AG83:AV84" si="167">AK84</f>
        <v>755</v>
      </c>
      <c r="AL83" s="9">
        <f t="shared" si="167"/>
        <v>755</v>
      </c>
      <c r="AM83" s="9">
        <f t="shared" si="167"/>
        <v>0</v>
      </c>
      <c r="AN83" s="9">
        <f t="shared" si="167"/>
        <v>0</v>
      </c>
      <c r="AO83" s="9">
        <f t="shared" si="167"/>
        <v>0</v>
      </c>
      <c r="AP83" s="9">
        <f t="shared" si="167"/>
        <v>0</v>
      </c>
      <c r="AQ83" s="9">
        <f t="shared" si="167"/>
        <v>755</v>
      </c>
      <c r="AR83" s="9">
        <f t="shared" si="167"/>
        <v>755</v>
      </c>
      <c r="AS83" s="9">
        <f t="shared" si="167"/>
        <v>0</v>
      </c>
      <c r="AT83" s="9">
        <f t="shared" si="167"/>
        <v>0</v>
      </c>
      <c r="AU83" s="9">
        <f t="shared" si="167"/>
        <v>0</v>
      </c>
      <c r="AV83" s="9">
        <f t="shared" si="167"/>
        <v>0</v>
      </c>
      <c r="AW83" s="9">
        <f t="shared" ref="AS83:AZ84" si="168">AW84</f>
        <v>755</v>
      </c>
      <c r="AX83" s="9">
        <f t="shared" si="168"/>
        <v>755</v>
      </c>
      <c r="AY83" s="9">
        <f t="shared" si="168"/>
        <v>225</v>
      </c>
      <c r="AZ83" s="9">
        <f t="shared" si="168"/>
        <v>225</v>
      </c>
      <c r="BA83" s="92">
        <f t="shared" si="153"/>
        <v>29.80132450331126</v>
      </c>
      <c r="BB83" s="92">
        <f t="shared" si="164"/>
        <v>29.80132450331126</v>
      </c>
    </row>
    <row r="84" spans="1:54" ht="66" hidden="1">
      <c r="A84" s="24" t="s">
        <v>446</v>
      </c>
      <c r="B84" s="25">
        <f t="shared" ref="B84:B112" si="169">B82</f>
        <v>901</v>
      </c>
      <c r="C84" s="25" t="s">
        <v>21</v>
      </c>
      <c r="D84" s="25" t="s">
        <v>28</v>
      </c>
      <c r="E84" s="25" t="s">
        <v>572</v>
      </c>
      <c r="F84" s="25" t="s">
        <v>84</v>
      </c>
      <c r="G84" s="9">
        <f t="shared" si="165"/>
        <v>755</v>
      </c>
      <c r="H84" s="9">
        <f t="shared" si="165"/>
        <v>755</v>
      </c>
      <c r="I84" s="9">
        <f t="shared" si="165"/>
        <v>0</v>
      </c>
      <c r="J84" s="9">
        <f t="shared" si="165"/>
        <v>0</v>
      </c>
      <c r="K84" s="9">
        <f t="shared" si="165"/>
        <v>0</v>
      </c>
      <c r="L84" s="9">
        <f t="shared" si="165"/>
        <v>0</v>
      </c>
      <c r="M84" s="9">
        <f t="shared" si="165"/>
        <v>755</v>
      </c>
      <c r="N84" s="9">
        <f t="shared" si="165"/>
        <v>755</v>
      </c>
      <c r="O84" s="9">
        <f t="shared" si="165"/>
        <v>0</v>
      </c>
      <c r="P84" s="9">
        <f t="shared" si="165"/>
        <v>0</v>
      </c>
      <c r="Q84" s="9">
        <f t="shared" si="165"/>
        <v>0</v>
      </c>
      <c r="R84" s="9">
        <f t="shared" si="165"/>
        <v>0</v>
      </c>
      <c r="S84" s="9">
        <f t="shared" si="165"/>
        <v>755</v>
      </c>
      <c r="T84" s="9">
        <f t="shared" si="165"/>
        <v>755</v>
      </c>
      <c r="U84" s="9">
        <f t="shared" si="166"/>
        <v>0</v>
      </c>
      <c r="V84" s="9">
        <f t="shared" si="166"/>
        <v>0</v>
      </c>
      <c r="W84" s="9">
        <f t="shared" si="166"/>
        <v>0</v>
      </c>
      <c r="X84" s="9">
        <f t="shared" si="166"/>
        <v>0</v>
      </c>
      <c r="Y84" s="9">
        <f t="shared" si="166"/>
        <v>755</v>
      </c>
      <c r="Z84" s="9">
        <f t="shared" si="166"/>
        <v>755</v>
      </c>
      <c r="AA84" s="9">
        <f t="shared" si="166"/>
        <v>0</v>
      </c>
      <c r="AB84" s="9">
        <f t="shared" si="166"/>
        <v>0</v>
      </c>
      <c r="AC84" s="9">
        <f t="shared" si="166"/>
        <v>0</v>
      </c>
      <c r="AD84" s="9">
        <f t="shared" si="166"/>
        <v>0</v>
      </c>
      <c r="AE84" s="9">
        <f t="shared" si="166"/>
        <v>755</v>
      </c>
      <c r="AF84" s="9">
        <f t="shared" si="166"/>
        <v>755</v>
      </c>
      <c r="AG84" s="9">
        <f t="shared" si="167"/>
        <v>0</v>
      </c>
      <c r="AH84" s="9">
        <f t="shared" si="167"/>
        <v>0</v>
      </c>
      <c r="AI84" s="9">
        <f t="shared" si="167"/>
        <v>0</v>
      </c>
      <c r="AJ84" s="9">
        <f t="shared" si="167"/>
        <v>0</v>
      </c>
      <c r="AK84" s="9">
        <f t="shared" si="167"/>
        <v>755</v>
      </c>
      <c r="AL84" s="9">
        <f t="shared" si="167"/>
        <v>755</v>
      </c>
      <c r="AM84" s="9">
        <f t="shared" si="167"/>
        <v>0</v>
      </c>
      <c r="AN84" s="9">
        <f t="shared" si="167"/>
        <v>0</v>
      </c>
      <c r="AO84" s="9">
        <f t="shared" si="167"/>
        <v>0</v>
      </c>
      <c r="AP84" s="9">
        <f t="shared" si="167"/>
        <v>0</v>
      </c>
      <c r="AQ84" s="9">
        <f t="shared" si="167"/>
        <v>755</v>
      </c>
      <c r="AR84" s="9">
        <f t="shared" si="167"/>
        <v>755</v>
      </c>
      <c r="AS84" s="9">
        <f t="shared" si="168"/>
        <v>0</v>
      </c>
      <c r="AT84" s="9">
        <f t="shared" si="168"/>
        <v>0</v>
      </c>
      <c r="AU84" s="9">
        <f t="shared" si="168"/>
        <v>0</v>
      </c>
      <c r="AV84" s="9">
        <f t="shared" si="168"/>
        <v>0</v>
      </c>
      <c r="AW84" s="9">
        <f t="shared" si="168"/>
        <v>755</v>
      </c>
      <c r="AX84" s="9">
        <f t="shared" si="168"/>
        <v>755</v>
      </c>
      <c r="AY84" s="9">
        <f t="shared" si="168"/>
        <v>225</v>
      </c>
      <c r="AZ84" s="9">
        <f t="shared" si="168"/>
        <v>225</v>
      </c>
      <c r="BA84" s="92">
        <f t="shared" si="153"/>
        <v>29.80132450331126</v>
      </c>
      <c r="BB84" s="92">
        <f t="shared" si="164"/>
        <v>29.80132450331126</v>
      </c>
    </row>
    <row r="85" spans="1:54" ht="33" hidden="1">
      <c r="A85" s="24" t="s">
        <v>85</v>
      </c>
      <c r="B85" s="25">
        <f t="shared" si="169"/>
        <v>901</v>
      </c>
      <c r="C85" s="25" t="s">
        <v>21</v>
      </c>
      <c r="D85" s="25" t="s">
        <v>28</v>
      </c>
      <c r="E85" s="25" t="s">
        <v>572</v>
      </c>
      <c r="F85" s="25" t="s">
        <v>86</v>
      </c>
      <c r="G85" s="9">
        <v>755</v>
      </c>
      <c r="H85" s="9">
        <v>755</v>
      </c>
      <c r="I85" s="79"/>
      <c r="J85" s="79"/>
      <c r="K85" s="79"/>
      <c r="L85" s="79"/>
      <c r="M85" s="9">
        <f>G85+I85+J85+K85+L85</f>
        <v>755</v>
      </c>
      <c r="N85" s="9">
        <f>H85+L85</f>
        <v>755</v>
      </c>
      <c r="O85" s="80"/>
      <c r="P85" s="80"/>
      <c r="Q85" s="80"/>
      <c r="R85" s="80"/>
      <c r="S85" s="9">
        <f>M85+O85+P85+Q85+R85</f>
        <v>755</v>
      </c>
      <c r="T85" s="9">
        <f>N85+R85</f>
        <v>755</v>
      </c>
      <c r="U85" s="80"/>
      <c r="V85" s="80"/>
      <c r="W85" s="80"/>
      <c r="X85" s="80"/>
      <c r="Y85" s="9">
        <f>S85+U85+V85+W85+X85</f>
        <v>755</v>
      </c>
      <c r="Z85" s="9">
        <f>T85+X85</f>
        <v>755</v>
      </c>
      <c r="AA85" s="80"/>
      <c r="AB85" s="80"/>
      <c r="AC85" s="80"/>
      <c r="AD85" s="80"/>
      <c r="AE85" s="9">
        <f>Y85+AA85+AB85+AC85+AD85</f>
        <v>755</v>
      </c>
      <c r="AF85" s="9">
        <f>Z85+AD85</f>
        <v>755</v>
      </c>
      <c r="AG85" s="80"/>
      <c r="AH85" s="80"/>
      <c r="AI85" s="80"/>
      <c r="AJ85" s="80"/>
      <c r="AK85" s="9">
        <f>AE85+AG85+AH85+AI85+AJ85</f>
        <v>755</v>
      </c>
      <c r="AL85" s="9">
        <f>AF85+AJ85</f>
        <v>755</v>
      </c>
      <c r="AM85" s="80"/>
      <c r="AN85" s="80"/>
      <c r="AO85" s="80"/>
      <c r="AP85" s="80"/>
      <c r="AQ85" s="9">
        <f>AK85+AM85+AN85+AO85+AP85</f>
        <v>755</v>
      </c>
      <c r="AR85" s="9">
        <f>AL85+AP85</f>
        <v>755</v>
      </c>
      <c r="AS85" s="80"/>
      <c r="AT85" s="80"/>
      <c r="AU85" s="80"/>
      <c r="AV85" s="80"/>
      <c r="AW85" s="9">
        <f>AQ85+AS85+AT85+AU85+AV85</f>
        <v>755</v>
      </c>
      <c r="AX85" s="9">
        <f>AR85+AV85</f>
        <v>755</v>
      </c>
      <c r="AY85" s="9">
        <v>225</v>
      </c>
      <c r="AZ85" s="9">
        <v>225</v>
      </c>
      <c r="BA85" s="92">
        <f t="shared" si="153"/>
        <v>29.80132450331126</v>
      </c>
      <c r="BB85" s="92">
        <f t="shared" si="164"/>
        <v>29.80132450331126</v>
      </c>
    </row>
    <row r="86" spans="1:54" ht="20.100000000000001" hidden="1" customHeight="1">
      <c r="A86" s="24" t="s">
        <v>573</v>
      </c>
      <c r="B86" s="25">
        <f t="shared" si="169"/>
        <v>901</v>
      </c>
      <c r="C86" s="25" t="s">
        <v>21</v>
      </c>
      <c r="D86" s="25" t="s">
        <v>28</v>
      </c>
      <c r="E86" s="25" t="s">
        <v>575</v>
      </c>
      <c r="F86" s="25"/>
      <c r="G86" s="9">
        <f t="shared" ref="G86:V87" si="170">G87</f>
        <v>2763</v>
      </c>
      <c r="H86" s="9">
        <f t="shared" si="170"/>
        <v>2763</v>
      </c>
      <c r="I86" s="9">
        <f t="shared" si="170"/>
        <v>0</v>
      </c>
      <c r="J86" s="9">
        <f t="shared" si="170"/>
        <v>0</v>
      </c>
      <c r="K86" s="9">
        <f t="shared" si="170"/>
        <v>0</v>
      </c>
      <c r="L86" s="9">
        <f t="shared" si="170"/>
        <v>0</v>
      </c>
      <c r="M86" s="9">
        <f t="shared" si="170"/>
        <v>2763</v>
      </c>
      <c r="N86" s="9">
        <f t="shared" si="170"/>
        <v>2763</v>
      </c>
      <c r="O86" s="9">
        <f t="shared" si="170"/>
        <v>0</v>
      </c>
      <c r="P86" s="9">
        <f t="shared" si="170"/>
        <v>0</v>
      </c>
      <c r="Q86" s="9">
        <f t="shared" si="170"/>
        <v>0</v>
      </c>
      <c r="R86" s="9">
        <f t="shared" si="170"/>
        <v>0</v>
      </c>
      <c r="S86" s="9">
        <f t="shared" si="170"/>
        <v>2763</v>
      </c>
      <c r="T86" s="9">
        <f t="shared" si="170"/>
        <v>2763</v>
      </c>
      <c r="U86" s="9">
        <f t="shared" si="170"/>
        <v>0</v>
      </c>
      <c r="V86" s="9">
        <f t="shared" si="170"/>
        <v>0</v>
      </c>
      <c r="W86" s="9">
        <f t="shared" ref="U86:AJ87" si="171">W87</f>
        <v>0</v>
      </c>
      <c r="X86" s="9">
        <f t="shared" si="171"/>
        <v>0</v>
      </c>
      <c r="Y86" s="9">
        <f t="shared" si="171"/>
        <v>2763</v>
      </c>
      <c r="Z86" s="9">
        <f t="shared" si="171"/>
        <v>2763</v>
      </c>
      <c r="AA86" s="9">
        <f t="shared" si="171"/>
        <v>0</v>
      </c>
      <c r="AB86" s="9">
        <f t="shared" si="171"/>
        <v>0</v>
      </c>
      <c r="AC86" s="9">
        <f t="shared" si="171"/>
        <v>0</v>
      </c>
      <c r="AD86" s="9">
        <f t="shared" si="171"/>
        <v>0</v>
      </c>
      <c r="AE86" s="9">
        <f t="shared" si="171"/>
        <v>2763</v>
      </c>
      <c r="AF86" s="9">
        <f t="shared" si="171"/>
        <v>2763</v>
      </c>
      <c r="AG86" s="9">
        <f t="shared" si="171"/>
        <v>0</v>
      </c>
      <c r="AH86" s="9">
        <f t="shared" si="171"/>
        <v>0</v>
      </c>
      <c r="AI86" s="9">
        <f t="shared" si="171"/>
        <v>0</v>
      </c>
      <c r="AJ86" s="9">
        <f t="shared" si="171"/>
        <v>0</v>
      </c>
      <c r="AK86" s="9">
        <f t="shared" ref="AG86:AV87" si="172">AK87</f>
        <v>2763</v>
      </c>
      <c r="AL86" s="9">
        <f t="shared" si="172"/>
        <v>2763</v>
      </c>
      <c r="AM86" s="9">
        <f t="shared" si="172"/>
        <v>0</v>
      </c>
      <c r="AN86" s="9">
        <f t="shared" si="172"/>
        <v>0</v>
      </c>
      <c r="AO86" s="9">
        <f t="shared" si="172"/>
        <v>0</v>
      </c>
      <c r="AP86" s="9">
        <f t="shared" si="172"/>
        <v>0</v>
      </c>
      <c r="AQ86" s="9">
        <f t="shared" si="172"/>
        <v>2763</v>
      </c>
      <c r="AR86" s="9">
        <f t="shared" si="172"/>
        <v>2763</v>
      </c>
      <c r="AS86" s="9">
        <f t="shared" si="172"/>
        <v>0</v>
      </c>
      <c r="AT86" s="9">
        <f t="shared" si="172"/>
        <v>0</v>
      </c>
      <c r="AU86" s="9">
        <f t="shared" si="172"/>
        <v>0</v>
      </c>
      <c r="AV86" s="9">
        <f t="shared" si="172"/>
        <v>0</v>
      </c>
      <c r="AW86" s="9">
        <f t="shared" ref="AS86:AZ87" si="173">AW87</f>
        <v>2763</v>
      </c>
      <c r="AX86" s="9">
        <f t="shared" si="173"/>
        <v>2763</v>
      </c>
      <c r="AY86" s="9">
        <f t="shared" si="173"/>
        <v>1104</v>
      </c>
      <c r="AZ86" s="9">
        <f t="shared" si="173"/>
        <v>1104</v>
      </c>
      <c r="BA86" s="92">
        <f t="shared" si="153"/>
        <v>39.956568946796963</v>
      </c>
      <c r="BB86" s="92">
        <f t="shared" si="164"/>
        <v>39.956568946796963</v>
      </c>
    </row>
    <row r="87" spans="1:54" ht="66" hidden="1">
      <c r="A87" s="24" t="s">
        <v>446</v>
      </c>
      <c r="B87" s="25">
        <f t="shared" si="169"/>
        <v>901</v>
      </c>
      <c r="C87" s="25" t="s">
        <v>21</v>
      </c>
      <c r="D87" s="25" t="s">
        <v>28</v>
      </c>
      <c r="E87" s="25" t="s">
        <v>575</v>
      </c>
      <c r="F87" s="25" t="s">
        <v>84</v>
      </c>
      <c r="G87" s="9">
        <f t="shared" si="170"/>
        <v>2763</v>
      </c>
      <c r="H87" s="9">
        <f t="shared" si="170"/>
        <v>2763</v>
      </c>
      <c r="I87" s="9">
        <f t="shared" si="170"/>
        <v>0</v>
      </c>
      <c r="J87" s="9">
        <f t="shared" si="170"/>
        <v>0</v>
      </c>
      <c r="K87" s="9">
        <f t="shared" si="170"/>
        <v>0</v>
      </c>
      <c r="L87" s="9">
        <f t="shared" si="170"/>
        <v>0</v>
      </c>
      <c r="M87" s="9">
        <f t="shared" si="170"/>
        <v>2763</v>
      </c>
      <c r="N87" s="9">
        <f t="shared" si="170"/>
        <v>2763</v>
      </c>
      <c r="O87" s="9">
        <f t="shared" si="170"/>
        <v>0</v>
      </c>
      <c r="P87" s="9">
        <f t="shared" si="170"/>
        <v>0</v>
      </c>
      <c r="Q87" s="9">
        <f t="shared" si="170"/>
        <v>0</v>
      </c>
      <c r="R87" s="9">
        <f t="shared" si="170"/>
        <v>0</v>
      </c>
      <c r="S87" s="9">
        <f t="shared" si="170"/>
        <v>2763</v>
      </c>
      <c r="T87" s="9">
        <f t="shared" si="170"/>
        <v>2763</v>
      </c>
      <c r="U87" s="9">
        <f t="shared" si="171"/>
        <v>0</v>
      </c>
      <c r="V87" s="9">
        <f t="shared" si="171"/>
        <v>0</v>
      </c>
      <c r="W87" s="9">
        <f t="shared" si="171"/>
        <v>0</v>
      </c>
      <c r="X87" s="9">
        <f t="shared" si="171"/>
        <v>0</v>
      </c>
      <c r="Y87" s="9">
        <f t="shared" si="171"/>
        <v>2763</v>
      </c>
      <c r="Z87" s="9">
        <f t="shared" si="171"/>
        <v>2763</v>
      </c>
      <c r="AA87" s="9">
        <f t="shared" si="171"/>
        <v>0</v>
      </c>
      <c r="AB87" s="9">
        <f t="shared" si="171"/>
        <v>0</v>
      </c>
      <c r="AC87" s="9">
        <f t="shared" si="171"/>
        <v>0</v>
      </c>
      <c r="AD87" s="9">
        <f t="shared" si="171"/>
        <v>0</v>
      </c>
      <c r="AE87" s="9">
        <f t="shared" si="171"/>
        <v>2763</v>
      </c>
      <c r="AF87" s="9">
        <f t="shared" si="171"/>
        <v>2763</v>
      </c>
      <c r="AG87" s="9">
        <f t="shared" si="172"/>
        <v>0</v>
      </c>
      <c r="AH87" s="9">
        <f t="shared" si="172"/>
        <v>0</v>
      </c>
      <c r="AI87" s="9">
        <f t="shared" si="172"/>
        <v>0</v>
      </c>
      <c r="AJ87" s="9">
        <f t="shared" si="172"/>
        <v>0</v>
      </c>
      <c r="AK87" s="9">
        <f t="shared" si="172"/>
        <v>2763</v>
      </c>
      <c r="AL87" s="9">
        <f t="shared" si="172"/>
        <v>2763</v>
      </c>
      <c r="AM87" s="9">
        <f t="shared" si="172"/>
        <v>0</v>
      </c>
      <c r="AN87" s="9">
        <f t="shared" si="172"/>
        <v>0</v>
      </c>
      <c r="AO87" s="9">
        <f t="shared" si="172"/>
        <v>0</v>
      </c>
      <c r="AP87" s="9">
        <f t="shared" si="172"/>
        <v>0</v>
      </c>
      <c r="AQ87" s="9">
        <f t="shared" si="172"/>
        <v>2763</v>
      </c>
      <c r="AR87" s="9">
        <f t="shared" si="172"/>
        <v>2763</v>
      </c>
      <c r="AS87" s="9">
        <f t="shared" si="173"/>
        <v>0</v>
      </c>
      <c r="AT87" s="9">
        <f t="shared" si="173"/>
        <v>0</v>
      </c>
      <c r="AU87" s="9">
        <f t="shared" si="173"/>
        <v>0</v>
      </c>
      <c r="AV87" s="9">
        <f t="shared" si="173"/>
        <v>0</v>
      </c>
      <c r="AW87" s="9">
        <f t="shared" si="173"/>
        <v>2763</v>
      </c>
      <c r="AX87" s="9">
        <f t="shared" si="173"/>
        <v>2763</v>
      </c>
      <c r="AY87" s="9">
        <f t="shared" si="173"/>
        <v>1104</v>
      </c>
      <c r="AZ87" s="9">
        <f t="shared" si="173"/>
        <v>1104</v>
      </c>
      <c r="BA87" s="92">
        <f t="shared" si="153"/>
        <v>39.956568946796963</v>
      </c>
      <c r="BB87" s="92">
        <f t="shared" si="164"/>
        <v>39.956568946796963</v>
      </c>
    </row>
    <row r="88" spans="1:54" ht="33" hidden="1">
      <c r="A88" s="24" t="s">
        <v>85</v>
      </c>
      <c r="B88" s="25">
        <f t="shared" si="169"/>
        <v>901</v>
      </c>
      <c r="C88" s="25" t="s">
        <v>21</v>
      </c>
      <c r="D88" s="25" t="s">
        <v>28</v>
      </c>
      <c r="E88" s="25" t="s">
        <v>575</v>
      </c>
      <c r="F88" s="25" t="s">
        <v>86</v>
      </c>
      <c r="G88" s="9">
        <v>2763</v>
      </c>
      <c r="H88" s="9">
        <v>2763</v>
      </c>
      <c r="I88" s="79"/>
      <c r="J88" s="79"/>
      <c r="K88" s="79"/>
      <c r="L88" s="79"/>
      <c r="M88" s="9">
        <f>G88+I88+J88+K88+L88</f>
        <v>2763</v>
      </c>
      <c r="N88" s="9">
        <f>H88+L88</f>
        <v>2763</v>
      </c>
      <c r="O88" s="80"/>
      <c r="P88" s="80"/>
      <c r="Q88" s="80"/>
      <c r="R88" s="80"/>
      <c r="S88" s="9">
        <f>M88+O88+P88+Q88+R88</f>
        <v>2763</v>
      </c>
      <c r="T88" s="9">
        <f>N88+R88</f>
        <v>2763</v>
      </c>
      <c r="U88" s="80"/>
      <c r="V88" s="80"/>
      <c r="W88" s="80"/>
      <c r="X88" s="80"/>
      <c r="Y88" s="9">
        <f>S88+U88+V88+W88+X88</f>
        <v>2763</v>
      </c>
      <c r="Z88" s="9">
        <f>T88+X88</f>
        <v>2763</v>
      </c>
      <c r="AA88" s="80"/>
      <c r="AB88" s="80"/>
      <c r="AC88" s="80"/>
      <c r="AD88" s="80"/>
      <c r="AE88" s="9">
        <f>Y88+AA88+AB88+AC88+AD88</f>
        <v>2763</v>
      </c>
      <c r="AF88" s="9">
        <f>Z88+AD88</f>
        <v>2763</v>
      </c>
      <c r="AG88" s="80"/>
      <c r="AH88" s="80"/>
      <c r="AI88" s="80"/>
      <c r="AJ88" s="80"/>
      <c r="AK88" s="9">
        <f>AE88+AG88+AH88+AI88+AJ88</f>
        <v>2763</v>
      </c>
      <c r="AL88" s="9">
        <f>AF88+AJ88</f>
        <v>2763</v>
      </c>
      <c r="AM88" s="80"/>
      <c r="AN88" s="80"/>
      <c r="AO88" s="80"/>
      <c r="AP88" s="80"/>
      <c r="AQ88" s="9">
        <f>AK88+AM88+AN88+AO88+AP88</f>
        <v>2763</v>
      </c>
      <c r="AR88" s="9">
        <f>AL88+AP88</f>
        <v>2763</v>
      </c>
      <c r="AS88" s="80"/>
      <c r="AT88" s="80"/>
      <c r="AU88" s="80"/>
      <c r="AV88" s="80"/>
      <c r="AW88" s="9">
        <f>AQ88+AS88+AT88+AU88+AV88</f>
        <v>2763</v>
      </c>
      <c r="AX88" s="9">
        <f>AR88+AV88</f>
        <v>2763</v>
      </c>
      <c r="AY88" s="9">
        <v>1104</v>
      </c>
      <c r="AZ88" s="9">
        <v>1104</v>
      </c>
      <c r="BA88" s="92">
        <f t="shared" si="153"/>
        <v>39.956568946796963</v>
      </c>
      <c r="BB88" s="92">
        <f t="shared" si="164"/>
        <v>39.956568946796963</v>
      </c>
    </row>
    <row r="89" spans="1:54" ht="33" hidden="1">
      <c r="A89" s="24" t="s">
        <v>574</v>
      </c>
      <c r="B89" s="25">
        <f t="shared" si="169"/>
        <v>901</v>
      </c>
      <c r="C89" s="25" t="s">
        <v>21</v>
      </c>
      <c r="D89" s="25" t="s">
        <v>28</v>
      </c>
      <c r="E89" s="25" t="s">
        <v>576</v>
      </c>
      <c r="F89" s="25"/>
      <c r="G89" s="9">
        <f t="shared" ref="G89:V90" si="174">G90</f>
        <v>267</v>
      </c>
      <c r="H89" s="9">
        <f t="shared" si="174"/>
        <v>267</v>
      </c>
      <c r="I89" s="9">
        <f t="shared" si="174"/>
        <v>0</v>
      </c>
      <c r="J89" s="9">
        <f t="shared" si="174"/>
        <v>0</v>
      </c>
      <c r="K89" s="9">
        <f t="shared" si="174"/>
        <v>0</v>
      </c>
      <c r="L89" s="9">
        <f t="shared" si="174"/>
        <v>0</v>
      </c>
      <c r="M89" s="9">
        <f t="shared" si="174"/>
        <v>267</v>
      </c>
      <c r="N89" s="9">
        <f t="shared" si="174"/>
        <v>267</v>
      </c>
      <c r="O89" s="9">
        <f t="shared" si="174"/>
        <v>0</v>
      </c>
      <c r="P89" s="9">
        <f t="shared" si="174"/>
        <v>0</v>
      </c>
      <c r="Q89" s="9">
        <f t="shared" si="174"/>
        <v>0</v>
      </c>
      <c r="R89" s="9">
        <f t="shared" si="174"/>
        <v>0</v>
      </c>
      <c r="S89" s="9">
        <f t="shared" si="174"/>
        <v>267</v>
      </c>
      <c r="T89" s="9">
        <f t="shared" si="174"/>
        <v>267</v>
      </c>
      <c r="U89" s="9">
        <f t="shared" si="174"/>
        <v>0</v>
      </c>
      <c r="V89" s="9">
        <f t="shared" si="174"/>
        <v>0</v>
      </c>
      <c r="W89" s="9">
        <f t="shared" ref="U89:AJ90" si="175">W90</f>
        <v>0</v>
      </c>
      <c r="X89" s="9">
        <f t="shared" si="175"/>
        <v>0</v>
      </c>
      <c r="Y89" s="9">
        <f t="shared" si="175"/>
        <v>267</v>
      </c>
      <c r="Z89" s="9">
        <f t="shared" si="175"/>
        <v>267</v>
      </c>
      <c r="AA89" s="9">
        <f t="shared" si="175"/>
        <v>0</v>
      </c>
      <c r="AB89" s="9">
        <f t="shared" si="175"/>
        <v>0</v>
      </c>
      <c r="AC89" s="9">
        <f t="shared" si="175"/>
        <v>0</v>
      </c>
      <c r="AD89" s="9">
        <f t="shared" si="175"/>
        <v>0</v>
      </c>
      <c r="AE89" s="9">
        <f t="shared" si="175"/>
        <v>267</v>
      </c>
      <c r="AF89" s="9">
        <f t="shared" si="175"/>
        <v>267</v>
      </c>
      <c r="AG89" s="9">
        <f t="shared" si="175"/>
        <v>0</v>
      </c>
      <c r="AH89" s="9">
        <f t="shared" si="175"/>
        <v>0</v>
      </c>
      <c r="AI89" s="9">
        <f t="shared" si="175"/>
        <v>0</v>
      </c>
      <c r="AJ89" s="9">
        <f t="shared" si="175"/>
        <v>0</v>
      </c>
      <c r="AK89" s="9">
        <f t="shared" ref="AG89:AV90" si="176">AK90</f>
        <v>267</v>
      </c>
      <c r="AL89" s="9">
        <f t="shared" si="176"/>
        <v>267</v>
      </c>
      <c r="AM89" s="9">
        <f t="shared" si="176"/>
        <v>0</v>
      </c>
      <c r="AN89" s="9">
        <f t="shared" si="176"/>
        <v>0</v>
      </c>
      <c r="AO89" s="9">
        <f t="shared" si="176"/>
        <v>0</v>
      </c>
      <c r="AP89" s="9">
        <f t="shared" si="176"/>
        <v>0</v>
      </c>
      <c r="AQ89" s="9">
        <f t="shared" si="176"/>
        <v>267</v>
      </c>
      <c r="AR89" s="9">
        <f t="shared" si="176"/>
        <v>267</v>
      </c>
      <c r="AS89" s="9">
        <f t="shared" si="176"/>
        <v>0</v>
      </c>
      <c r="AT89" s="9">
        <f t="shared" si="176"/>
        <v>0</v>
      </c>
      <c r="AU89" s="9">
        <f t="shared" si="176"/>
        <v>0</v>
      </c>
      <c r="AV89" s="9">
        <f t="shared" si="176"/>
        <v>0</v>
      </c>
      <c r="AW89" s="9">
        <f t="shared" ref="AS89:AZ90" si="177">AW90</f>
        <v>267</v>
      </c>
      <c r="AX89" s="9">
        <f t="shared" si="177"/>
        <v>267</v>
      </c>
      <c r="AY89" s="9">
        <f t="shared" si="177"/>
        <v>4</v>
      </c>
      <c r="AZ89" s="9">
        <f t="shared" si="177"/>
        <v>4</v>
      </c>
      <c r="BA89" s="92">
        <f t="shared" si="153"/>
        <v>1.4981273408239701</v>
      </c>
      <c r="BB89" s="92">
        <f t="shared" si="164"/>
        <v>1.4981273408239701</v>
      </c>
    </row>
    <row r="90" spans="1:54" ht="66" hidden="1">
      <c r="A90" s="24" t="s">
        <v>446</v>
      </c>
      <c r="B90" s="25">
        <f t="shared" si="169"/>
        <v>901</v>
      </c>
      <c r="C90" s="25" t="s">
        <v>21</v>
      </c>
      <c r="D90" s="25" t="s">
        <v>28</v>
      </c>
      <c r="E90" s="25" t="s">
        <v>576</v>
      </c>
      <c r="F90" s="25" t="s">
        <v>84</v>
      </c>
      <c r="G90" s="9">
        <f t="shared" si="174"/>
        <v>267</v>
      </c>
      <c r="H90" s="9">
        <f t="shared" si="174"/>
        <v>267</v>
      </c>
      <c r="I90" s="9">
        <f t="shared" si="174"/>
        <v>0</v>
      </c>
      <c r="J90" s="9">
        <f t="shared" si="174"/>
        <v>0</v>
      </c>
      <c r="K90" s="9">
        <f t="shared" si="174"/>
        <v>0</v>
      </c>
      <c r="L90" s="9">
        <f t="shared" si="174"/>
        <v>0</v>
      </c>
      <c r="M90" s="9">
        <f t="shared" si="174"/>
        <v>267</v>
      </c>
      <c r="N90" s="9">
        <f t="shared" si="174"/>
        <v>267</v>
      </c>
      <c r="O90" s="9">
        <f t="shared" si="174"/>
        <v>0</v>
      </c>
      <c r="P90" s="9">
        <f t="shared" si="174"/>
        <v>0</v>
      </c>
      <c r="Q90" s="9">
        <f t="shared" si="174"/>
        <v>0</v>
      </c>
      <c r="R90" s="9">
        <f t="shared" si="174"/>
        <v>0</v>
      </c>
      <c r="S90" s="9">
        <f t="shared" si="174"/>
        <v>267</v>
      </c>
      <c r="T90" s="9">
        <f t="shared" si="174"/>
        <v>267</v>
      </c>
      <c r="U90" s="9">
        <f t="shared" si="175"/>
        <v>0</v>
      </c>
      <c r="V90" s="9">
        <f t="shared" si="175"/>
        <v>0</v>
      </c>
      <c r="W90" s="9">
        <f t="shared" si="175"/>
        <v>0</v>
      </c>
      <c r="X90" s="9">
        <f t="shared" si="175"/>
        <v>0</v>
      </c>
      <c r="Y90" s="9">
        <f t="shared" si="175"/>
        <v>267</v>
      </c>
      <c r="Z90" s="9">
        <f t="shared" si="175"/>
        <v>267</v>
      </c>
      <c r="AA90" s="9">
        <f t="shared" si="175"/>
        <v>0</v>
      </c>
      <c r="AB90" s="9">
        <f t="shared" si="175"/>
        <v>0</v>
      </c>
      <c r="AC90" s="9">
        <f t="shared" si="175"/>
        <v>0</v>
      </c>
      <c r="AD90" s="9">
        <f t="shared" si="175"/>
        <v>0</v>
      </c>
      <c r="AE90" s="9">
        <f t="shared" si="175"/>
        <v>267</v>
      </c>
      <c r="AF90" s="9">
        <f t="shared" si="175"/>
        <v>267</v>
      </c>
      <c r="AG90" s="9">
        <f t="shared" si="176"/>
        <v>0</v>
      </c>
      <c r="AH90" s="9">
        <f t="shared" si="176"/>
        <v>0</v>
      </c>
      <c r="AI90" s="9">
        <f t="shared" si="176"/>
        <v>0</v>
      </c>
      <c r="AJ90" s="9">
        <f t="shared" si="176"/>
        <v>0</v>
      </c>
      <c r="AK90" s="9">
        <f t="shared" si="176"/>
        <v>267</v>
      </c>
      <c r="AL90" s="9">
        <f t="shared" si="176"/>
        <v>267</v>
      </c>
      <c r="AM90" s="9">
        <f t="shared" si="176"/>
        <v>0</v>
      </c>
      <c r="AN90" s="9">
        <f t="shared" si="176"/>
        <v>0</v>
      </c>
      <c r="AO90" s="9">
        <f t="shared" si="176"/>
        <v>0</v>
      </c>
      <c r="AP90" s="9">
        <f t="shared" si="176"/>
        <v>0</v>
      </c>
      <c r="AQ90" s="9">
        <f t="shared" si="176"/>
        <v>267</v>
      </c>
      <c r="AR90" s="9">
        <f t="shared" si="176"/>
        <v>267</v>
      </c>
      <c r="AS90" s="9">
        <f t="shared" si="177"/>
        <v>0</v>
      </c>
      <c r="AT90" s="9">
        <f t="shared" si="177"/>
        <v>0</v>
      </c>
      <c r="AU90" s="9">
        <f t="shared" si="177"/>
        <v>0</v>
      </c>
      <c r="AV90" s="9">
        <f t="shared" si="177"/>
        <v>0</v>
      </c>
      <c r="AW90" s="9">
        <f t="shared" si="177"/>
        <v>267</v>
      </c>
      <c r="AX90" s="9">
        <f t="shared" si="177"/>
        <v>267</v>
      </c>
      <c r="AY90" s="9">
        <f t="shared" si="177"/>
        <v>4</v>
      </c>
      <c r="AZ90" s="9">
        <f t="shared" si="177"/>
        <v>4</v>
      </c>
      <c r="BA90" s="92">
        <f t="shared" si="153"/>
        <v>1.4981273408239701</v>
      </c>
      <c r="BB90" s="92">
        <f t="shared" si="164"/>
        <v>1.4981273408239701</v>
      </c>
    </row>
    <row r="91" spans="1:54" ht="33" hidden="1">
      <c r="A91" s="24" t="s">
        <v>85</v>
      </c>
      <c r="B91" s="25">
        <f t="shared" si="169"/>
        <v>901</v>
      </c>
      <c r="C91" s="25" t="s">
        <v>21</v>
      </c>
      <c r="D91" s="25" t="s">
        <v>28</v>
      </c>
      <c r="E91" s="25" t="s">
        <v>576</v>
      </c>
      <c r="F91" s="25" t="s">
        <v>86</v>
      </c>
      <c r="G91" s="9">
        <v>267</v>
      </c>
      <c r="H91" s="9">
        <v>267</v>
      </c>
      <c r="I91" s="79"/>
      <c r="J91" s="79"/>
      <c r="K91" s="79"/>
      <c r="L91" s="79"/>
      <c r="M91" s="9">
        <f>G91+I91+J91+K91+L91</f>
        <v>267</v>
      </c>
      <c r="N91" s="9">
        <f>H91+L91</f>
        <v>267</v>
      </c>
      <c r="O91" s="80"/>
      <c r="P91" s="80"/>
      <c r="Q91" s="80"/>
      <c r="R91" s="80"/>
      <c r="S91" s="9">
        <f>M91+O91+P91+Q91+R91</f>
        <v>267</v>
      </c>
      <c r="T91" s="9">
        <f>N91+R91</f>
        <v>267</v>
      </c>
      <c r="U91" s="80"/>
      <c r="V91" s="80"/>
      <c r="W91" s="80"/>
      <c r="X91" s="80"/>
      <c r="Y91" s="9">
        <f>S91+U91+V91+W91+X91</f>
        <v>267</v>
      </c>
      <c r="Z91" s="9">
        <f>T91+X91</f>
        <v>267</v>
      </c>
      <c r="AA91" s="80"/>
      <c r="AB91" s="80"/>
      <c r="AC91" s="80"/>
      <c r="AD91" s="80"/>
      <c r="AE91" s="9">
        <f>Y91+AA91+AB91+AC91+AD91</f>
        <v>267</v>
      </c>
      <c r="AF91" s="9">
        <f>Z91+AD91</f>
        <v>267</v>
      </c>
      <c r="AG91" s="80"/>
      <c r="AH91" s="80"/>
      <c r="AI91" s="80"/>
      <c r="AJ91" s="80"/>
      <c r="AK91" s="9">
        <f>AE91+AG91+AH91+AI91+AJ91</f>
        <v>267</v>
      </c>
      <c r="AL91" s="9">
        <f>AF91+AJ91</f>
        <v>267</v>
      </c>
      <c r="AM91" s="80"/>
      <c r="AN91" s="80"/>
      <c r="AO91" s="80"/>
      <c r="AP91" s="80"/>
      <c r="AQ91" s="9">
        <f>AK91+AM91+AN91+AO91+AP91</f>
        <v>267</v>
      </c>
      <c r="AR91" s="9">
        <f>AL91+AP91</f>
        <v>267</v>
      </c>
      <c r="AS91" s="80"/>
      <c r="AT91" s="80"/>
      <c r="AU91" s="80"/>
      <c r="AV91" s="80"/>
      <c r="AW91" s="9">
        <f>AQ91+AS91+AT91+AU91+AV91</f>
        <v>267</v>
      </c>
      <c r="AX91" s="9">
        <f>AR91+AV91</f>
        <v>267</v>
      </c>
      <c r="AY91" s="9">
        <v>4</v>
      </c>
      <c r="AZ91" s="9">
        <v>4</v>
      </c>
      <c r="BA91" s="92">
        <f t="shared" si="153"/>
        <v>1.4981273408239701</v>
      </c>
      <c r="BB91" s="92">
        <f t="shared" si="164"/>
        <v>1.4981273408239701</v>
      </c>
    </row>
    <row r="92" spans="1:54" ht="20.100000000000001" hidden="1" customHeight="1">
      <c r="A92" s="24" t="s">
        <v>577</v>
      </c>
      <c r="B92" s="25">
        <f t="shared" si="169"/>
        <v>901</v>
      </c>
      <c r="C92" s="25" t="s">
        <v>21</v>
      </c>
      <c r="D92" s="25" t="s">
        <v>28</v>
      </c>
      <c r="E92" s="25" t="s">
        <v>585</v>
      </c>
      <c r="F92" s="25"/>
      <c r="G92" s="9">
        <f t="shared" ref="G92:V93" si="178">G93</f>
        <v>6975</v>
      </c>
      <c r="H92" s="9">
        <f t="shared" si="178"/>
        <v>6975</v>
      </c>
      <c r="I92" s="9">
        <f t="shared" si="178"/>
        <v>0</v>
      </c>
      <c r="J92" s="9">
        <f t="shared" si="178"/>
        <v>0</v>
      </c>
      <c r="K92" s="9">
        <f t="shared" si="178"/>
        <v>0</v>
      </c>
      <c r="L92" s="9">
        <f t="shared" si="178"/>
        <v>0</v>
      </c>
      <c r="M92" s="9">
        <f t="shared" si="178"/>
        <v>6975</v>
      </c>
      <c r="N92" s="9">
        <f t="shared" si="178"/>
        <v>6975</v>
      </c>
      <c r="O92" s="9">
        <f t="shared" si="178"/>
        <v>0</v>
      </c>
      <c r="P92" s="9">
        <f t="shared" si="178"/>
        <v>0</v>
      </c>
      <c r="Q92" s="9">
        <f t="shared" si="178"/>
        <v>0</v>
      </c>
      <c r="R92" s="9">
        <f t="shared" si="178"/>
        <v>0</v>
      </c>
      <c r="S92" s="9">
        <f t="shared" si="178"/>
        <v>6975</v>
      </c>
      <c r="T92" s="9">
        <f t="shared" si="178"/>
        <v>6975</v>
      </c>
      <c r="U92" s="9">
        <f t="shared" si="178"/>
        <v>0</v>
      </c>
      <c r="V92" s="9">
        <f t="shared" si="178"/>
        <v>0</v>
      </c>
      <c r="W92" s="9">
        <f t="shared" ref="U92:AJ93" si="179">W93</f>
        <v>0</v>
      </c>
      <c r="X92" s="9">
        <f t="shared" si="179"/>
        <v>0</v>
      </c>
      <c r="Y92" s="9">
        <f t="shared" si="179"/>
        <v>6975</v>
      </c>
      <c r="Z92" s="9">
        <f t="shared" si="179"/>
        <v>6975</v>
      </c>
      <c r="AA92" s="9">
        <f t="shared" si="179"/>
        <v>0</v>
      </c>
      <c r="AB92" s="9">
        <f t="shared" si="179"/>
        <v>0</v>
      </c>
      <c r="AC92" s="9">
        <f t="shared" si="179"/>
        <v>0</v>
      </c>
      <c r="AD92" s="9">
        <f t="shared" si="179"/>
        <v>0</v>
      </c>
      <c r="AE92" s="9">
        <f t="shared" si="179"/>
        <v>6975</v>
      </c>
      <c r="AF92" s="9">
        <f t="shared" si="179"/>
        <v>6975</v>
      </c>
      <c r="AG92" s="9">
        <f t="shared" si="179"/>
        <v>0</v>
      </c>
      <c r="AH92" s="9">
        <f t="shared" si="179"/>
        <v>0</v>
      </c>
      <c r="AI92" s="9">
        <f t="shared" si="179"/>
        <v>0</v>
      </c>
      <c r="AJ92" s="9">
        <f t="shared" si="179"/>
        <v>0</v>
      </c>
      <c r="AK92" s="9">
        <f t="shared" ref="AG92:AV93" si="180">AK93</f>
        <v>6975</v>
      </c>
      <c r="AL92" s="9">
        <f t="shared" si="180"/>
        <v>6975</v>
      </c>
      <c r="AM92" s="9">
        <f t="shared" si="180"/>
        <v>0</v>
      </c>
      <c r="AN92" s="9">
        <f t="shared" si="180"/>
        <v>0</v>
      </c>
      <c r="AO92" s="9">
        <f t="shared" si="180"/>
        <v>0</v>
      </c>
      <c r="AP92" s="9">
        <f t="shared" si="180"/>
        <v>0</v>
      </c>
      <c r="AQ92" s="9">
        <f t="shared" si="180"/>
        <v>6975</v>
      </c>
      <c r="AR92" s="9">
        <f t="shared" si="180"/>
        <v>6975</v>
      </c>
      <c r="AS92" s="9">
        <f t="shared" si="180"/>
        <v>0</v>
      </c>
      <c r="AT92" s="9">
        <f t="shared" si="180"/>
        <v>0</v>
      </c>
      <c r="AU92" s="9">
        <f t="shared" si="180"/>
        <v>0</v>
      </c>
      <c r="AV92" s="9">
        <f t="shared" si="180"/>
        <v>0</v>
      </c>
      <c r="AW92" s="9">
        <f t="shared" ref="AS92:AZ93" si="181">AW93</f>
        <v>6975</v>
      </c>
      <c r="AX92" s="9">
        <f t="shared" si="181"/>
        <v>6975</v>
      </c>
      <c r="AY92" s="9">
        <f t="shared" si="181"/>
        <v>2610</v>
      </c>
      <c r="AZ92" s="9">
        <f t="shared" si="181"/>
        <v>2610</v>
      </c>
      <c r="BA92" s="92">
        <f t="shared" si="153"/>
        <v>37.41935483870968</v>
      </c>
      <c r="BB92" s="92">
        <f t="shared" si="164"/>
        <v>37.41935483870968</v>
      </c>
    </row>
    <row r="93" spans="1:54" ht="66" hidden="1">
      <c r="A93" s="24" t="s">
        <v>446</v>
      </c>
      <c r="B93" s="25">
        <f t="shared" si="169"/>
        <v>901</v>
      </c>
      <c r="C93" s="25" t="s">
        <v>21</v>
      </c>
      <c r="D93" s="25" t="s">
        <v>28</v>
      </c>
      <c r="E93" s="25" t="s">
        <v>585</v>
      </c>
      <c r="F93" s="25" t="s">
        <v>578</v>
      </c>
      <c r="G93" s="9">
        <f t="shared" si="178"/>
        <v>6975</v>
      </c>
      <c r="H93" s="9">
        <f t="shared" si="178"/>
        <v>6975</v>
      </c>
      <c r="I93" s="9">
        <f t="shared" si="178"/>
        <v>0</v>
      </c>
      <c r="J93" s="9">
        <f t="shared" si="178"/>
        <v>0</v>
      </c>
      <c r="K93" s="9">
        <f t="shared" si="178"/>
        <v>0</v>
      </c>
      <c r="L93" s="9">
        <f t="shared" si="178"/>
        <v>0</v>
      </c>
      <c r="M93" s="9">
        <f t="shared" si="178"/>
        <v>6975</v>
      </c>
      <c r="N93" s="9">
        <f t="shared" si="178"/>
        <v>6975</v>
      </c>
      <c r="O93" s="9">
        <f t="shared" si="178"/>
        <v>0</v>
      </c>
      <c r="P93" s="9">
        <f t="shared" si="178"/>
        <v>0</v>
      </c>
      <c r="Q93" s="9">
        <f t="shared" si="178"/>
        <v>0</v>
      </c>
      <c r="R93" s="9">
        <f t="shared" si="178"/>
        <v>0</v>
      </c>
      <c r="S93" s="9">
        <f t="shared" si="178"/>
        <v>6975</v>
      </c>
      <c r="T93" s="9">
        <f t="shared" si="178"/>
        <v>6975</v>
      </c>
      <c r="U93" s="9">
        <f t="shared" si="179"/>
        <v>0</v>
      </c>
      <c r="V93" s="9">
        <f t="shared" si="179"/>
        <v>0</v>
      </c>
      <c r="W93" s="9">
        <f t="shared" si="179"/>
        <v>0</v>
      </c>
      <c r="X93" s="9">
        <f t="shared" si="179"/>
        <v>0</v>
      </c>
      <c r="Y93" s="9">
        <f t="shared" si="179"/>
        <v>6975</v>
      </c>
      <c r="Z93" s="9">
        <f t="shared" si="179"/>
        <v>6975</v>
      </c>
      <c r="AA93" s="9">
        <f t="shared" si="179"/>
        <v>0</v>
      </c>
      <c r="AB93" s="9">
        <f t="shared" si="179"/>
        <v>0</v>
      </c>
      <c r="AC93" s="9">
        <f t="shared" si="179"/>
        <v>0</v>
      </c>
      <c r="AD93" s="9">
        <f t="shared" si="179"/>
        <v>0</v>
      </c>
      <c r="AE93" s="9">
        <f t="shared" si="179"/>
        <v>6975</v>
      </c>
      <c r="AF93" s="9">
        <f t="shared" si="179"/>
        <v>6975</v>
      </c>
      <c r="AG93" s="9">
        <f t="shared" si="180"/>
        <v>0</v>
      </c>
      <c r="AH93" s="9">
        <f t="shared" si="180"/>
        <v>0</v>
      </c>
      <c r="AI93" s="9">
        <f t="shared" si="180"/>
        <v>0</v>
      </c>
      <c r="AJ93" s="9">
        <f t="shared" si="180"/>
        <v>0</v>
      </c>
      <c r="AK93" s="9">
        <f t="shared" si="180"/>
        <v>6975</v>
      </c>
      <c r="AL93" s="9">
        <f t="shared" si="180"/>
        <v>6975</v>
      </c>
      <c r="AM93" s="9">
        <f t="shared" si="180"/>
        <v>0</v>
      </c>
      <c r="AN93" s="9">
        <f t="shared" si="180"/>
        <v>0</v>
      </c>
      <c r="AO93" s="9">
        <f t="shared" si="180"/>
        <v>0</v>
      </c>
      <c r="AP93" s="9">
        <f t="shared" si="180"/>
        <v>0</v>
      </c>
      <c r="AQ93" s="9">
        <f t="shared" si="180"/>
        <v>6975</v>
      </c>
      <c r="AR93" s="9">
        <f t="shared" si="180"/>
        <v>6975</v>
      </c>
      <c r="AS93" s="9">
        <f t="shared" si="181"/>
        <v>0</v>
      </c>
      <c r="AT93" s="9">
        <f t="shared" si="181"/>
        <v>0</v>
      </c>
      <c r="AU93" s="9">
        <f t="shared" si="181"/>
        <v>0</v>
      </c>
      <c r="AV93" s="9">
        <f t="shared" si="181"/>
        <v>0</v>
      </c>
      <c r="AW93" s="9">
        <f t="shared" si="181"/>
        <v>6975</v>
      </c>
      <c r="AX93" s="9">
        <f t="shared" si="181"/>
        <v>6975</v>
      </c>
      <c r="AY93" s="9">
        <f t="shared" si="181"/>
        <v>2610</v>
      </c>
      <c r="AZ93" s="9">
        <f t="shared" si="181"/>
        <v>2610</v>
      </c>
      <c r="BA93" s="92">
        <f t="shared" si="153"/>
        <v>37.41935483870968</v>
      </c>
      <c r="BB93" s="92">
        <f t="shared" si="164"/>
        <v>37.41935483870968</v>
      </c>
    </row>
    <row r="94" spans="1:54" ht="33" hidden="1">
      <c r="A94" s="24" t="s">
        <v>85</v>
      </c>
      <c r="B94" s="25">
        <f t="shared" si="169"/>
        <v>901</v>
      </c>
      <c r="C94" s="25" t="s">
        <v>21</v>
      </c>
      <c r="D94" s="25" t="s">
        <v>28</v>
      </c>
      <c r="E94" s="25" t="s">
        <v>585</v>
      </c>
      <c r="F94" s="25" t="s">
        <v>86</v>
      </c>
      <c r="G94" s="9">
        <v>6975</v>
      </c>
      <c r="H94" s="9">
        <v>6975</v>
      </c>
      <c r="I94" s="79"/>
      <c r="J94" s="79"/>
      <c r="K94" s="79"/>
      <c r="L94" s="79"/>
      <c r="M94" s="9">
        <f>G94+I94+J94+K94+L94</f>
        <v>6975</v>
      </c>
      <c r="N94" s="9">
        <f>H94+L94</f>
        <v>6975</v>
      </c>
      <c r="O94" s="80"/>
      <c r="P94" s="80"/>
      <c r="Q94" s="80"/>
      <c r="R94" s="80"/>
      <c r="S94" s="9">
        <f>M94+O94+P94+Q94+R94</f>
        <v>6975</v>
      </c>
      <c r="T94" s="9">
        <f>N94+R94</f>
        <v>6975</v>
      </c>
      <c r="U94" s="80"/>
      <c r="V94" s="80"/>
      <c r="W94" s="80"/>
      <c r="X94" s="80"/>
      <c r="Y94" s="9">
        <f>S94+U94+V94+W94+X94</f>
        <v>6975</v>
      </c>
      <c r="Z94" s="9">
        <f>T94+X94</f>
        <v>6975</v>
      </c>
      <c r="AA94" s="80"/>
      <c r="AB94" s="80"/>
      <c r="AC94" s="80"/>
      <c r="AD94" s="80"/>
      <c r="AE94" s="9">
        <f>Y94+AA94+AB94+AC94+AD94</f>
        <v>6975</v>
      </c>
      <c r="AF94" s="9">
        <f>Z94+AD94</f>
        <v>6975</v>
      </c>
      <c r="AG94" s="80"/>
      <c r="AH94" s="80"/>
      <c r="AI94" s="80"/>
      <c r="AJ94" s="80"/>
      <c r="AK94" s="9">
        <f>AE94+AG94+AH94+AI94+AJ94</f>
        <v>6975</v>
      </c>
      <c r="AL94" s="9">
        <f>AF94+AJ94</f>
        <v>6975</v>
      </c>
      <c r="AM94" s="80"/>
      <c r="AN94" s="80"/>
      <c r="AO94" s="80"/>
      <c r="AP94" s="80"/>
      <c r="AQ94" s="9">
        <f>AK94+AM94+AN94+AO94+AP94</f>
        <v>6975</v>
      </c>
      <c r="AR94" s="9">
        <f>AL94+AP94</f>
        <v>6975</v>
      </c>
      <c r="AS94" s="80"/>
      <c r="AT94" s="80"/>
      <c r="AU94" s="80"/>
      <c r="AV94" s="80"/>
      <c r="AW94" s="9">
        <f>AQ94+AS94+AT94+AU94+AV94</f>
        <v>6975</v>
      </c>
      <c r="AX94" s="9">
        <f>AR94+AV94</f>
        <v>6975</v>
      </c>
      <c r="AY94" s="9">
        <v>2610</v>
      </c>
      <c r="AZ94" s="9">
        <v>2610</v>
      </c>
      <c r="BA94" s="92">
        <f t="shared" si="153"/>
        <v>37.41935483870968</v>
      </c>
      <c r="BB94" s="92">
        <f t="shared" si="164"/>
        <v>37.41935483870968</v>
      </c>
    </row>
    <row r="95" spans="1:54" ht="49.5" hidden="1">
      <c r="A95" s="24" t="s">
        <v>579</v>
      </c>
      <c r="B95" s="25">
        <f t="shared" si="169"/>
        <v>901</v>
      </c>
      <c r="C95" s="25" t="s">
        <v>21</v>
      </c>
      <c r="D95" s="25" t="s">
        <v>28</v>
      </c>
      <c r="E95" s="25" t="s">
        <v>584</v>
      </c>
      <c r="F95" s="25"/>
      <c r="G95" s="9">
        <f t="shared" ref="G95:V96" si="182">G96</f>
        <v>36377</v>
      </c>
      <c r="H95" s="9">
        <f t="shared" si="182"/>
        <v>36377</v>
      </c>
      <c r="I95" s="9">
        <f t="shared" si="182"/>
        <v>0</v>
      </c>
      <c r="J95" s="9">
        <f t="shared" si="182"/>
        <v>0</v>
      </c>
      <c r="K95" s="9">
        <f t="shared" si="182"/>
        <v>0</v>
      </c>
      <c r="L95" s="9">
        <f t="shared" si="182"/>
        <v>0</v>
      </c>
      <c r="M95" s="9">
        <f t="shared" si="182"/>
        <v>36377</v>
      </c>
      <c r="N95" s="9">
        <f t="shared" si="182"/>
        <v>36377</v>
      </c>
      <c r="O95" s="9">
        <f t="shared" si="182"/>
        <v>0</v>
      </c>
      <c r="P95" s="9">
        <f t="shared" si="182"/>
        <v>0</v>
      </c>
      <c r="Q95" s="9">
        <f t="shared" si="182"/>
        <v>0</v>
      </c>
      <c r="R95" s="9">
        <f t="shared" si="182"/>
        <v>0</v>
      </c>
      <c r="S95" s="9">
        <f t="shared" si="182"/>
        <v>36377</v>
      </c>
      <c r="T95" s="9">
        <f t="shared" si="182"/>
        <v>36377</v>
      </c>
      <c r="U95" s="9">
        <f t="shared" si="182"/>
        <v>0</v>
      </c>
      <c r="V95" s="9">
        <f t="shared" si="182"/>
        <v>0</v>
      </c>
      <c r="W95" s="9">
        <f t="shared" ref="U95:AJ96" si="183">W96</f>
        <v>0</v>
      </c>
      <c r="X95" s="9">
        <f t="shared" si="183"/>
        <v>0</v>
      </c>
      <c r="Y95" s="9">
        <f t="shared" si="183"/>
        <v>36377</v>
      </c>
      <c r="Z95" s="9">
        <f t="shared" si="183"/>
        <v>36377</v>
      </c>
      <c r="AA95" s="9">
        <f t="shared" si="183"/>
        <v>0</v>
      </c>
      <c r="AB95" s="9">
        <f t="shared" si="183"/>
        <v>0</v>
      </c>
      <c r="AC95" s="9">
        <f t="shared" si="183"/>
        <v>0</v>
      </c>
      <c r="AD95" s="9">
        <f t="shared" si="183"/>
        <v>0</v>
      </c>
      <c r="AE95" s="9">
        <f t="shared" si="183"/>
        <v>36377</v>
      </c>
      <c r="AF95" s="9">
        <f t="shared" si="183"/>
        <v>36377</v>
      </c>
      <c r="AG95" s="9">
        <f t="shared" si="183"/>
        <v>0</v>
      </c>
      <c r="AH95" s="9">
        <f t="shared" si="183"/>
        <v>0</v>
      </c>
      <c r="AI95" s="9">
        <f t="shared" si="183"/>
        <v>0</v>
      </c>
      <c r="AJ95" s="9">
        <f t="shared" si="183"/>
        <v>0</v>
      </c>
      <c r="AK95" s="9">
        <f t="shared" ref="AG95:AR96" si="184">AK96</f>
        <v>36377</v>
      </c>
      <c r="AL95" s="9">
        <f t="shared" si="184"/>
        <v>36377</v>
      </c>
      <c r="AM95" s="9">
        <f t="shared" si="184"/>
        <v>0</v>
      </c>
      <c r="AN95" s="9">
        <f t="shared" si="184"/>
        <v>0</v>
      </c>
      <c r="AO95" s="9">
        <f t="shared" si="184"/>
        <v>0</v>
      </c>
      <c r="AP95" s="9">
        <f t="shared" si="184"/>
        <v>0</v>
      </c>
      <c r="AQ95" s="9">
        <f t="shared" si="184"/>
        <v>36377</v>
      </c>
      <c r="AR95" s="9">
        <f t="shared" si="184"/>
        <v>36377</v>
      </c>
      <c r="AS95" s="9">
        <f>AS96+AS98</f>
        <v>0</v>
      </c>
      <c r="AT95" s="9">
        <f t="shared" ref="AT95:AX95" si="185">AT96+AT98</f>
        <v>0</v>
      </c>
      <c r="AU95" s="9">
        <f t="shared" si="185"/>
        <v>0</v>
      </c>
      <c r="AV95" s="9">
        <f t="shared" si="185"/>
        <v>-1072</v>
      </c>
      <c r="AW95" s="9">
        <f t="shared" si="185"/>
        <v>35305</v>
      </c>
      <c r="AX95" s="9">
        <f t="shared" si="185"/>
        <v>35305</v>
      </c>
      <c r="AY95" s="9">
        <f t="shared" ref="AY95:AZ95" si="186">AY96+AY98</f>
        <v>14025</v>
      </c>
      <c r="AZ95" s="9">
        <f t="shared" si="186"/>
        <v>14025</v>
      </c>
      <c r="BA95" s="92">
        <f t="shared" si="153"/>
        <v>39.725251380824247</v>
      </c>
      <c r="BB95" s="92">
        <f t="shared" si="164"/>
        <v>39.725251380824247</v>
      </c>
    </row>
    <row r="96" spans="1:54" ht="66" hidden="1">
      <c r="A96" s="24" t="s">
        <v>446</v>
      </c>
      <c r="B96" s="25">
        <f t="shared" si="169"/>
        <v>901</v>
      </c>
      <c r="C96" s="25" t="s">
        <v>21</v>
      </c>
      <c r="D96" s="25" t="s">
        <v>28</v>
      </c>
      <c r="E96" s="25" t="s">
        <v>584</v>
      </c>
      <c r="F96" s="25" t="s">
        <v>84</v>
      </c>
      <c r="G96" s="9">
        <f t="shared" si="182"/>
        <v>36377</v>
      </c>
      <c r="H96" s="9">
        <f t="shared" si="182"/>
        <v>36377</v>
      </c>
      <c r="I96" s="9">
        <f t="shared" si="182"/>
        <v>0</v>
      </c>
      <c r="J96" s="9">
        <f t="shared" si="182"/>
        <v>0</v>
      </c>
      <c r="K96" s="9">
        <f t="shared" si="182"/>
        <v>0</v>
      </c>
      <c r="L96" s="9">
        <f t="shared" si="182"/>
        <v>0</v>
      </c>
      <c r="M96" s="9">
        <f t="shared" si="182"/>
        <v>36377</v>
      </c>
      <c r="N96" s="9">
        <f t="shared" si="182"/>
        <v>36377</v>
      </c>
      <c r="O96" s="9">
        <f t="shared" si="182"/>
        <v>0</v>
      </c>
      <c r="P96" s="9">
        <f t="shared" si="182"/>
        <v>0</v>
      </c>
      <c r="Q96" s="9">
        <f t="shared" si="182"/>
        <v>0</v>
      </c>
      <c r="R96" s="9">
        <f t="shared" si="182"/>
        <v>0</v>
      </c>
      <c r="S96" s="9">
        <f t="shared" si="182"/>
        <v>36377</v>
      </c>
      <c r="T96" s="9">
        <f t="shared" si="182"/>
        <v>36377</v>
      </c>
      <c r="U96" s="9">
        <f t="shared" si="183"/>
        <v>0</v>
      </c>
      <c r="V96" s="9">
        <f t="shared" si="183"/>
        <v>0</v>
      </c>
      <c r="W96" s="9">
        <f t="shared" si="183"/>
        <v>0</v>
      </c>
      <c r="X96" s="9">
        <f t="shared" si="183"/>
        <v>0</v>
      </c>
      <c r="Y96" s="9">
        <f t="shared" si="183"/>
        <v>36377</v>
      </c>
      <c r="Z96" s="9">
        <f t="shared" si="183"/>
        <v>36377</v>
      </c>
      <c r="AA96" s="9">
        <f t="shared" si="183"/>
        <v>0</v>
      </c>
      <c r="AB96" s="9">
        <f t="shared" si="183"/>
        <v>0</v>
      </c>
      <c r="AC96" s="9">
        <f t="shared" si="183"/>
        <v>0</v>
      </c>
      <c r="AD96" s="9">
        <f t="shared" si="183"/>
        <v>0</v>
      </c>
      <c r="AE96" s="9">
        <f t="shared" si="183"/>
        <v>36377</v>
      </c>
      <c r="AF96" s="9">
        <f t="shared" si="183"/>
        <v>36377</v>
      </c>
      <c r="AG96" s="9">
        <f t="shared" si="184"/>
        <v>0</v>
      </c>
      <c r="AH96" s="9">
        <f t="shared" si="184"/>
        <v>0</v>
      </c>
      <c r="AI96" s="9">
        <f t="shared" si="184"/>
        <v>0</v>
      </c>
      <c r="AJ96" s="9">
        <f t="shared" si="184"/>
        <v>0</v>
      </c>
      <c r="AK96" s="9">
        <f t="shared" si="184"/>
        <v>36377</v>
      </c>
      <c r="AL96" s="9">
        <f t="shared" si="184"/>
        <v>36377</v>
      </c>
      <c r="AM96" s="9">
        <f t="shared" si="184"/>
        <v>0</v>
      </c>
      <c r="AN96" s="9">
        <f t="shared" si="184"/>
        <v>0</v>
      </c>
      <c r="AO96" s="9">
        <f t="shared" si="184"/>
        <v>0</v>
      </c>
      <c r="AP96" s="9">
        <f t="shared" si="184"/>
        <v>0</v>
      </c>
      <c r="AQ96" s="9">
        <f t="shared" si="184"/>
        <v>36377</v>
      </c>
      <c r="AR96" s="9">
        <f t="shared" si="184"/>
        <v>36377</v>
      </c>
      <c r="AS96" s="9">
        <f t="shared" ref="AS96:AZ96" si="187">AS97</f>
        <v>0</v>
      </c>
      <c r="AT96" s="9">
        <f t="shared" si="187"/>
        <v>0</v>
      </c>
      <c r="AU96" s="9">
        <f t="shared" si="187"/>
        <v>0</v>
      </c>
      <c r="AV96" s="9">
        <f t="shared" si="187"/>
        <v>-1074</v>
      </c>
      <c r="AW96" s="9">
        <f t="shared" si="187"/>
        <v>35303</v>
      </c>
      <c r="AX96" s="9">
        <f t="shared" si="187"/>
        <v>35303</v>
      </c>
      <c r="AY96" s="9">
        <f t="shared" si="187"/>
        <v>14023</v>
      </c>
      <c r="AZ96" s="9">
        <f t="shared" si="187"/>
        <v>14023</v>
      </c>
      <c r="BA96" s="92">
        <f t="shared" si="153"/>
        <v>39.721836671104441</v>
      </c>
      <c r="BB96" s="92">
        <f t="shared" si="164"/>
        <v>39.721836671104441</v>
      </c>
    </row>
    <row r="97" spans="1:54" ht="33" hidden="1">
      <c r="A97" s="24" t="s">
        <v>85</v>
      </c>
      <c r="B97" s="25">
        <f t="shared" si="169"/>
        <v>901</v>
      </c>
      <c r="C97" s="25" t="s">
        <v>21</v>
      </c>
      <c r="D97" s="25" t="s">
        <v>28</v>
      </c>
      <c r="E97" s="25" t="s">
        <v>584</v>
      </c>
      <c r="F97" s="25" t="s">
        <v>86</v>
      </c>
      <c r="G97" s="9">
        <v>36377</v>
      </c>
      <c r="H97" s="9">
        <v>36377</v>
      </c>
      <c r="I97" s="79"/>
      <c r="J97" s="79"/>
      <c r="K97" s="79"/>
      <c r="L97" s="79"/>
      <c r="M97" s="9">
        <f>G97+I97+J97+K97+L97</f>
        <v>36377</v>
      </c>
      <c r="N97" s="9">
        <f>H97+L97</f>
        <v>36377</v>
      </c>
      <c r="O97" s="80"/>
      <c r="P97" s="80"/>
      <c r="Q97" s="80"/>
      <c r="R97" s="80"/>
      <c r="S97" s="9">
        <f>M97+O97+P97+Q97+R97</f>
        <v>36377</v>
      </c>
      <c r="T97" s="9">
        <f>N97+R97</f>
        <v>36377</v>
      </c>
      <c r="U97" s="80"/>
      <c r="V97" s="80"/>
      <c r="W97" s="80"/>
      <c r="X97" s="80"/>
      <c r="Y97" s="9">
        <f>S97+U97+V97+W97+X97</f>
        <v>36377</v>
      </c>
      <c r="Z97" s="9">
        <f>T97+X97</f>
        <v>36377</v>
      </c>
      <c r="AA97" s="80"/>
      <c r="AB97" s="80"/>
      <c r="AC97" s="80"/>
      <c r="AD97" s="80"/>
      <c r="AE97" s="9">
        <f>Y97+AA97+AB97+AC97+AD97</f>
        <v>36377</v>
      </c>
      <c r="AF97" s="9">
        <f>Z97+AD97</f>
        <v>36377</v>
      </c>
      <c r="AG97" s="80"/>
      <c r="AH97" s="80"/>
      <c r="AI97" s="80"/>
      <c r="AJ97" s="80"/>
      <c r="AK97" s="9">
        <f>AE97+AG97+AH97+AI97+AJ97</f>
        <v>36377</v>
      </c>
      <c r="AL97" s="9">
        <f>AF97+AJ97</f>
        <v>36377</v>
      </c>
      <c r="AM97" s="80"/>
      <c r="AN97" s="80"/>
      <c r="AO97" s="80"/>
      <c r="AP97" s="80"/>
      <c r="AQ97" s="9">
        <f>AK97+AM97+AN97+AO97+AP97</f>
        <v>36377</v>
      </c>
      <c r="AR97" s="9">
        <f>AL97+AP97</f>
        <v>36377</v>
      </c>
      <c r="AS97" s="9"/>
      <c r="AT97" s="80"/>
      <c r="AU97" s="80"/>
      <c r="AV97" s="9">
        <f>-1072-2</f>
        <v>-1074</v>
      </c>
      <c r="AW97" s="9">
        <f>AQ97+AS97+AT97+AU97+AV97</f>
        <v>35303</v>
      </c>
      <c r="AX97" s="9">
        <f>AR97+AV97</f>
        <v>35303</v>
      </c>
      <c r="AY97" s="9">
        <v>14023</v>
      </c>
      <c r="AZ97" s="9">
        <v>14023</v>
      </c>
      <c r="BA97" s="92">
        <f t="shared" si="153"/>
        <v>39.721836671104441</v>
      </c>
      <c r="BB97" s="92">
        <f t="shared" si="164"/>
        <v>39.721836671104441</v>
      </c>
    </row>
    <row r="98" spans="1:54" hidden="1">
      <c r="A98" s="24" t="s">
        <v>100</v>
      </c>
      <c r="B98" s="25">
        <f t="shared" si="169"/>
        <v>901</v>
      </c>
      <c r="C98" s="25" t="s">
        <v>21</v>
      </c>
      <c r="D98" s="25" t="s">
        <v>28</v>
      </c>
      <c r="E98" s="25" t="s">
        <v>584</v>
      </c>
      <c r="F98" s="25" t="s">
        <v>101</v>
      </c>
      <c r="G98" s="9"/>
      <c r="H98" s="9"/>
      <c r="I98" s="79"/>
      <c r="J98" s="79"/>
      <c r="K98" s="79"/>
      <c r="L98" s="79"/>
      <c r="M98" s="9"/>
      <c r="N98" s="9"/>
      <c r="O98" s="80"/>
      <c r="P98" s="80"/>
      <c r="Q98" s="80"/>
      <c r="R98" s="80"/>
      <c r="S98" s="9"/>
      <c r="T98" s="9"/>
      <c r="U98" s="80"/>
      <c r="V98" s="80"/>
      <c r="W98" s="80"/>
      <c r="X98" s="80"/>
      <c r="Y98" s="9"/>
      <c r="Z98" s="9"/>
      <c r="AA98" s="80"/>
      <c r="AB98" s="80"/>
      <c r="AC98" s="80"/>
      <c r="AD98" s="80"/>
      <c r="AE98" s="9"/>
      <c r="AF98" s="9"/>
      <c r="AG98" s="80"/>
      <c r="AH98" s="80"/>
      <c r="AI98" s="80"/>
      <c r="AJ98" s="80"/>
      <c r="AK98" s="9"/>
      <c r="AL98" s="9"/>
      <c r="AM98" s="80"/>
      <c r="AN98" s="80"/>
      <c r="AO98" s="80"/>
      <c r="AP98" s="80"/>
      <c r="AQ98" s="9"/>
      <c r="AR98" s="9"/>
      <c r="AS98" s="9">
        <f>AS99</f>
        <v>0</v>
      </c>
      <c r="AT98" s="9">
        <f t="shared" ref="AT98:AZ98" si="188">AT99</f>
        <v>0</v>
      </c>
      <c r="AU98" s="9">
        <f t="shared" si="188"/>
        <v>0</v>
      </c>
      <c r="AV98" s="9">
        <f t="shared" si="188"/>
        <v>2</v>
      </c>
      <c r="AW98" s="9">
        <f t="shared" si="188"/>
        <v>2</v>
      </c>
      <c r="AX98" s="9">
        <f t="shared" si="188"/>
        <v>2</v>
      </c>
      <c r="AY98" s="9">
        <f t="shared" si="188"/>
        <v>2</v>
      </c>
      <c r="AZ98" s="9">
        <f t="shared" si="188"/>
        <v>2</v>
      </c>
      <c r="BA98" s="92">
        <f t="shared" si="153"/>
        <v>100</v>
      </c>
      <c r="BB98" s="92">
        <f t="shared" si="164"/>
        <v>100</v>
      </c>
    </row>
    <row r="99" spans="1:54" ht="33" hidden="1">
      <c r="A99" s="27" t="s">
        <v>169</v>
      </c>
      <c r="B99" s="25">
        <f t="shared" si="169"/>
        <v>901</v>
      </c>
      <c r="C99" s="25" t="s">
        <v>21</v>
      </c>
      <c r="D99" s="25" t="s">
        <v>28</v>
      </c>
      <c r="E99" s="25" t="s">
        <v>584</v>
      </c>
      <c r="F99" s="25" t="s">
        <v>170</v>
      </c>
      <c r="G99" s="9"/>
      <c r="H99" s="9"/>
      <c r="I99" s="79"/>
      <c r="J99" s="79"/>
      <c r="K99" s="79"/>
      <c r="L99" s="79"/>
      <c r="M99" s="9"/>
      <c r="N99" s="9"/>
      <c r="O99" s="80"/>
      <c r="P99" s="80"/>
      <c r="Q99" s="80"/>
      <c r="R99" s="80"/>
      <c r="S99" s="9"/>
      <c r="T99" s="9"/>
      <c r="U99" s="80"/>
      <c r="V99" s="80"/>
      <c r="W99" s="80"/>
      <c r="X99" s="80"/>
      <c r="Y99" s="9"/>
      <c r="Z99" s="9"/>
      <c r="AA99" s="80"/>
      <c r="AB99" s="80"/>
      <c r="AC99" s="80"/>
      <c r="AD99" s="80"/>
      <c r="AE99" s="9"/>
      <c r="AF99" s="9"/>
      <c r="AG99" s="80"/>
      <c r="AH99" s="80"/>
      <c r="AI99" s="80"/>
      <c r="AJ99" s="80"/>
      <c r="AK99" s="9"/>
      <c r="AL99" s="9"/>
      <c r="AM99" s="80"/>
      <c r="AN99" s="80"/>
      <c r="AO99" s="80"/>
      <c r="AP99" s="80"/>
      <c r="AQ99" s="9"/>
      <c r="AR99" s="9"/>
      <c r="AS99" s="9"/>
      <c r="AT99" s="80"/>
      <c r="AU99" s="80"/>
      <c r="AV99" s="9">
        <v>2</v>
      </c>
      <c r="AW99" s="9">
        <f>AQ99+AS99+AT99+AU99+AV99</f>
        <v>2</v>
      </c>
      <c r="AX99" s="9">
        <f>AR99+AV99</f>
        <v>2</v>
      </c>
      <c r="AY99" s="9">
        <v>2</v>
      </c>
      <c r="AZ99" s="9">
        <v>2</v>
      </c>
      <c r="BA99" s="92">
        <f t="shared" si="153"/>
        <v>100</v>
      </c>
      <c r="BB99" s="92">
        <f t="shared" si="164"/>
        <v>100</v>
      </c>
    </row>
    <row r="100" spans="1:54" ht="33" hidden="1">
      <c r="A100" s="24" t="s">
        <v>580</v>
      </c>
      <c r="B100" s="25">
        <f>B96</f>
        <v>901</v>
      </c>
      <c r="C100" s="25" t="s">
        <v>21</v>
      </c>
      <c r="D100" s="25" t="s">
        <v>28</v>
      </c>
      <c r="E100" s="25" t="s">
        <v>583</v>
      </c>
      <c r="F100" s="25"/>
      <c r="G100" s="9">
        <f t="shared" ref="G100:V101" si="189">G101</f>
        <v>4717</v>
      </c>
      <c r="H100" s="9">
        <f t="shared" si="189"/>
        <v>4717</v>
      </c>
      <c r="I100" s="9">
        <f t="shared" si="189"/>
        <v>0</v>
      </c>
      <c r="J100" s="9">
        <f t="shared" si="189"/>
        <v>0</v>
      </c>
      <c r="K100" s="9">
        <f t="shared" si="189"/>
        <v>0</v>
      </c>
      <c r="L100" s="9">
        <f t="shared" si="189"/>
        <v>0</v>
      </c>
      <c r="M100" s="9">
        <f t="shared" si="189"/>
        <v>4717</v>
      </c>
      <c r="N100" s="9">
        <f t="shared" si="189"/>
        <v>4717</v>
      </c>
      <c r="O100" s="9">
        <f t="shared" si="189"/>
        <v>0</v>
      </c>
      <c r="P100" s="9">
        <f t="shared" si="189"/>
        <v>0</v>
      </c>
      <c r="Q100" s="9">
        <f t="shared" si="189"/>
        <v>0</v>
      </c>
      <c r="R100" s="9">
        <f t="shared" si="189"/>
        <v>0</v>
      </c>
      <c r="S100" s="9">
        <f t="shared" si="189"/>
        <v>4717</v>
      </c>
      <c r="T100" s="9">
        <f t="shared" si="189"/>
        <v>4717</v>
      </c>
      <c r="U100" s="9">
        <f t="shared" si="189"/>
        <v>0</v>
      </c>
      <c r="V100" s="9">
        <f t="shared" si="189"/>
        <v>0</v>
      </c>
      <c r="W100" s="9">
        <f t="shared" ref="U100:AJ101" si="190">W101</f>
        <v>0</v>
      </c>
      <c r="X100" s="9">
        <f t="shared" si="190"/>
        <v>0</v>
      </c>
      <c r="Y100" s="9">
        <f t="shared" si="190"/>
        <v>4717</v>
      </c>
      <c r="Z100" s="9">
        <f t="shared" si="190"/>
        <v>4717</v>
      </c>
      <c r="AA100" s="9">
        <f t="shared" si="190"/>
        <v>0</v>
      </c>
      <c r="AB100" s="9">
        <f t="shared" si="190"/>
        <v>0</v>
      </c>
      <c r="AC100" s="9">
        <f t="shared" si="190"/>
        <v>0</v>
      </c>
      <c r="AD100" s="9">
        <f t="shared" si="190"/>
        <v>0</v>
      </c>
      <c r="AE100" s="9">
        <f t="shared" si="190"/>
        <v>4717</v>
      </c>
      <c r="AF100" s="9">
        <f t="shared" si="190"/>
        <v>4717</v>
      </c>
      <c r="AG100" s="9">
        <f t="shared" si="190"/>
        <v>0</v>
      </c>
      <c r="AH100" s="9">
        <f t="shared" si="190"/>
        <v>0</v>
      </c>
      <c r="AI100" s="9">
        <f t="shared" si="190"/>
        <v>0</v>
      </c>
      <c r="AJ100" s="9">
        <f t="shared" si="190"/>
        <v>0</v>
      </c>
      <c r="AK100" s="9">
        <f t="shared" ref="AG100:AV101" si="191">AK101</f>
        <v>4717</v>
      </c>
      <c r="AL100" s="9">
        <f t="shared" si="191"/>
        <v>4717</v>
      </c>
      <c r="AM100" s="9">
        <f t="shared" si="191"/>
        <v>0</v>
      </c>
      <c r="AN100" s="9">
        <f t="shared" si="191"/>
        <v>0</v>
      </c>
      <c r="AO100" s="9">
        <f t="shared" si="191"/>
        <v>0</v>
      </c>
      <c r="AP100" s="9">
        <f t="shared" si="191"/>
        <v>0</v>
      </c>
      <c r="AQ100" s="9">
        <f t="shared" si="191"/>
        <v>4717</v>
      </c>
      <c r="AR100" s="9">
        <f t="shared" si="191"/>
        <v>4717</v>
      </c>
      <c r="AS100" s="9">
        <f t="shared" si="191"/>
        <v>0</v>
      </c>
      <c r="AT100" s="9">
        <f t="shared" si="191"/>
        <v>0</v>
      </c>
      <c r="AU100" s="9">
        <f t="shared" si="191"/>
        <v>0</v>
      </c>
      <c r="AV100" s="9">
        <f t="shared" si="191"/>
        <v>0</v>
      </c>
      <c r="AW100" s="9">
        <f t="shared" ref="AS100:AZ101" si="192">AW101</f>
        <v>4717</v>
      </c>
      <c r="AX100" s="9">
        <f t="shared" si="192"/>
        <v>4717</v>
      </c>
      <c r="AY100" s="9">
        <f t="shared" si="192"/>
        <v>1776</v>
      </c>
      <c r="AZ100" s="9">
        <f t="shared" si="192"/>
        <v>1776</v>
      </c>
      <c r="BA100" s="92">
        <f t="shared" si="153"/>
        <v>37.651049395802417</v>
      </c>
      <c r="BB100" s="92">
        <f t="shared" si="164"/>
        <v>37.651049395802417</v>
      </c>
    </row>
    <row r="101" spans="1:54" ht="66" hidden="1">
      <c r="A101" s="24" t="s">
        <v>446</v>
      </c>
      <c r="B101" s="25">
        <f>B97</f>
        <v>901</v>
      </c>
      <c r="C101" s="25" t="s">
        <v>21</v>
      </c>
      <c r="D101" s="25" t="s">
        <v>28</v>
      </c>
      <c r="E101" s="25" t="s">
        <v>583</v>
      </c>
      <c r="F101" s="25" t="s">
        <v>84</v>
      </c>
      <c r="G101" s="9">
        <f t="shared" si="189"/>
        <v>4717</v>
      </c>
      <c r="H101" s="9">
        <f t="shared" si="189"/>
        <v>4717</v>
      </c>
      <c r="I101" s="9">
        <f t="shared" si="189"/>
        <v>0</v>
      </c>
      <c r="J101" s="9">
        <f t="shared" si="189"/>
        <v>0</v>
      </c>
      <c r="K101" s="9">
        <f t="shared" si="189"/>
        <v>0</v>
      </c>
      <c r="L101" s="9">
        <f t="shared" si="189"/>
        <v>0</v>
      </c>
      <c r="M101" s="9">
        <f t="shared" si="189"/>
        <v>4717</v>
      </c>
      <c r="N101" s="9">
        <f t="shared" si="189"/>
        <v>4717</v>
      </c>
      <c r="O101" s="9">
        <f t="shared" si="189"/>
        <v>0</v>
      </c>
      <c r="P101" s="9">
        <f t="shared" si="189"/>
        <v>0</v>
      </c>
      <c r="Q101" s="9">
        <f t="shared" si="189"/>
        <v>0</v>
      </c>
      <c r="R101" s="9">
        <f t="shared" si="189"/>
        <v>0</v>
      </c>
      <c r="S101" s="9">
        <f t="shared" si="189"/>
        <v>4717</v>
      </c>
      <c r="T101" s="9">
        <f t="shared" si="189"/>
        <v>4717</v>
      </c>
      <c r="U101" s="9">
        <f t="shared" si="190"/>
        <v>0</v>
      </c>
      <c r="V101" s="9">
        <f t="shared" si="190"/>
        <v>0</v>
      </c>
      <c r="W101" s="9">
        <f t="shared" si="190"/>
        <v>0</v>
      </c>
      <c r="X101" s="9">
        <f t="shared" si="190"/>
        <v>0</v>
      </c>
      <c r="Y101" s="9">
        <f t="shared" si="190"/>
        <v>4717</v>
      </c>
      <c r="Z101" s="9">
        <f t="shared" si="190"/>
        <v>4717</v>
      </c>
      <c r="AA101" s="9">
        <f t="shared" si="190"/>
        <v>0</v>
      </c>
      <c r="AB101" s="9">
        <f t="shared" si="190"/>
        <v>0</v>
      </c>
      <c r="AC101" s="9">
        <f t="shared" si="190"/>
        <v>0</v>
      </c>
      <c r="AD101" s="9">
        <f t="shared" si="190"/>
        <v>0</v>
      </c>
      <c r="AE101" s="9">
        <f t="shared" si="190"/>
        <v>4717</v>
      </c>
      <c r="AF101" s="9">
        <f t="shared" si="190"/>
        <v>4717</v>
      </c>
      <c r="AG101" s="9">
        <f t="shared" si="191"/>
        <v>0</v>
      </c>
      <c r="AH101" s="9">
        <f t="shared" si="191"/>
        <v>0</v>
      </c>
      <c r="AI101" s="9">
        <f t="shared" si="191"/>
        <v>0</v>
      </c>
      <c r="AJ101" s="9">
        <f t="shared" si="191"/>
        <v>0</v>
      </c>
      <c r="AK101" s="9">
        <f t="shared" si="191"/>
        <v>4717</v>
      </c>
      <c r="AL101" s="9">
        <f t="shared" si="191"/>
        <v>4717</v>
      </c>
      <c r="AM101" s="9">
        <f t="shared" si="191"/>
        <v>0</v>
      </c>
      <c r="AN101" s="9">
        <f t="shared" si="191"/>
        <v>0</v>
      </c>
      <c r="AO101" s="9">
        <f t="shared" si="191"/>
        <v>0</v>
      </c>
      <c r="AP101" s="9">
        <f t="shared" si="191"/>
        <v>0</v>
      </c>
      <c r="AQ101" s="9">
        <f t="shared" si="191"/>
        <v>4717</v>
      </c>
      <c r="AR101" s="9">
        <f t="shared" si="191"/>
        <v>4717</v>
      </c>
      <c r="AS101" s="9">
        <f t="shared" si="192"/>
        <v>0</v>
      </c>
      <c r="AT101" s="9">
        <f t="shared" si="192"/>
        <v>0</v>
      </c>
      <c r="AU101" s="9">
        <f t="shared" si="192"/>
        <v>0</v>
      </c>
      <c r="AV101" s="9">
        <f t="shared" si="192"/>
        <v>0</v>
      </c>
      <c r="AW101" s="9">
        <f t="shared" si="192"/>
        <v>4717</v>
      </c>
      <c r="AX101" s="9">
        <f t="shared" si="192"/>
        <v>4717</v>
      </c>
      <c r="AY101" s="9">
        <f t="shared" si="192"/>
        <v>1776</v>
      </c>
      <c r="AZ101" s="9">
        <f t="shared" si="192"/>
        <v>1776</v>
      </c>
      <c r="BA101" s="92">
        <f t="shared" si="153"/>
        <v>37.651049395802417</v>
      </c>
      <c r="BB101" s="92">
        <f t="shared" si="164"/>
        <v>37.651049395802417</v>
      </c>
    </row>
    <row r="102" spans="1:54" ht="33" hidden="1">
      <c r="A102" s="24" t="s">
        <v>85</v>
      </c>
      <c r="B102" s="25">
        <f t="shared" si="169"/>
        <v>901</v>
      </c>
      <c r="C102" s="25" t="s">
        <v>21</v>
      </c>
      <c r="D102" s="25" t="s">
        <v>28</v>
      </c>
      <c r="E102" s="25" t="s">
        <v>583</v>
      </c>
      <c r="F102" s="25" t="s">
        <v>86</v>
      </c>
      <c r="G102" s="9">
        <v>4717</v>
      </c>
      <c r="H102" s="9">
        <v>4717</v>
      </c>
      <c r="I102" s="79"/>
      <c r="J102" s="79"/>
      <c r="K102" s="79"/>
      <c r="L102" s="79"/>
      <c r="M102" s="9">
        <f>G102+I102+J102+K102+L102</f>
        <v>4717</v>
      </c>
      <c r="N102" s="9">
        <f>H102+L102</f>
        <v>4717</v>
      </c>
      <c r="O102" s="80"/>
      <c r="P102" s="80"/>
      <c r="Q102" s="80"/>
      <c r="R102" s="80"/>
      <c r="S102" s="9">
        <f>M102+O102+P102+Q102+R102</f>
        <v>4717</v>
      </c>
      <c r="T102" s="9">
        <f>N102+R102</f>
        <v>4717</v>
      </c>
      <c r="U102" s="80"/>
      <c r="V102" s="80"/>
      <c r="W102" s="80"/>
      <c r="X102" s="80"/>
      <c r="Y102" s="9">
        <f>S102+U102+V102+W102+X102</f>
        <v>4717</v>
      </c>
      <c r="Z102" s="9">
        <f>T102+X102</f>
        <v>4717</v>
      </c>
      <c r="AA102" s="80"/>
      <c r="AB102" s="80"/>
      <c r="AC102" s="80"/>
      <c r="AD102" s="80"/>
      <c r="AE102" s="9">
        <f>Y102+AA102+AB102+AC102+AD102</f>
        <v>4717</v>
      </c>
      <c r="AF102" s="9">
        <f>Z102+AD102</f>
        <v>4717</v>
      </c>
      <c r="AG102" s="80"/>
      <c r="AH102" s="80"/>
      <c r="AI102" s="80"/>
      <c r="AJ102" s="80"/>
      <c r="AK102" s="9">
        <f>AE102+AG102+AH102+AI102+AJ102</f>
        <v>4717</v>
      </c>
      <c r="AL102" s="9">
        <f>AF102+AJ102</f>
        <v>4717</v>
      </c>
      <c r="AM102" s="80"/>
      <c r="AN102" s="80"/>
      <c r="AO102" s="80"/>
      <c r="AP102" s="80"/>
      <c r="AQ102" s="9">
        <f>AK102+AM102+AN102+AO102+AP102</f>
        <v>4717</v>
      </c>
      <c r="AR102" s="9">
        <f>AL102+AP102</f>
        <v>4717</v>
      </c>
      <c r="AS102" s="80"/>
      <c r="AT102" s="80"/>
      <c r="AU102" s="80"/>
      <c r="AV102" s="80"/>
      <c r="AW102" s="9">
        <f>AQ102+AS102+AT102+AU102+AV102</f>
        <v>4717</v>
      </c>
      <c r="AX102" s="9">
        <f>AR102+AV102</f>
        <v>4717</v>
      </c>
      <c r="AY102" s="89">
        <v>1776</v>
      </c>
      <c r="AZ102" s="89">
        <v>1776</v>
      </c>
      <c r="BA102" s="92">
        <f t="shared" si="153"/>
        <v>37.651049395802417</v>
      </c>
      <c r="BB102" s="92">
        <f t="shared" si="164"/>
        <v>37.651049395802417</v>
      </c>
    </row>
    <row r="103" spans="1:54" ht="20.100000000000001" hidden="1" customHeight="1">
      <c r="A103" s="24" t="s">
        <v>581</v>
      </c>
      <c r="B103" s="25">
        <f t="shared" si="169"/>
        <v>901</v>
      </c>
      <c r="C103" s="25" t="s">
        <v>21</v>
      </c>
      <c r="D103" s="25" t="s">
        <v>28</v>
      </c>
      <c r="E103" s="25" t="s">
        <v>582</v>
      </c>
      <c r="F103" s="25"/>
      <c r="G103" s="9">
        <f t="shared" ref="G103:V104" si="193">G104</f>
        <v>1846</v>
      </c>
      <c r="H103" s="9">
        <f t="shared" si="193"/>
        <v>1846</v>
      </c>
      <c r="I103" s="9">
        <f t="shared" si="193"/>
        <v>0</v>
      </c>
      <c r="J103" s="9">
        <f t="shared" si="193"/>
        <v>0</v>
      </c>
      <c r="K103" s="9">
        <f t="shared" si="193"/>
        <v>0</v>
      </c>
      <c r="L103" s="9">
        <f t="shared" si="193"/>
        <v>0</v>
      </c>
      <c r="M103" s="9">
        <f t="shared" si="193"/>
        <v>1846</v>
      </c>
      <c r="N103" s="9">
        <f t="shared" si="193"/>
        <v>1846</v>
      </c>
      <c r="O103" s="9">
        <f t="shared" si="193"/>
        <v>0</v>
      </c>
      <c r="P103" s="9">
        <f t="shared" si="193"/>
        <v>0</v>
      </c>
      <c r="Q103" s="9">
        <f t="shared" si="193"/>
        <v>0</v>
      </c>
      <c r="R103" s="9">
        <f t="shared" si="193"/>
        <v>0</v>
      </c>
      <c r="S103" s="9">
        <f t="shared" si="193"/>
        <v>1846</v>
      </c>
      <c r="T103" s="9">
        <f t="shared" si="193"/>
        <v>1846</v>
      </c>
      <c r="U103" s="9">
        <f t="shared" si="193"/>
        <v>0</v>
      </c>
      <c r="V103" s="9">
        <f t="shared" si="193"/>
        <v>0</v>
      </c>
      <c r="W103" s="9">
        <f t="shared" ref="U103:AJ104" si="194">W104</f>
        <v>0</v>
      </c>
      <c r="X103" s="9">
        <f t="shared" si="194"/>
        <v>0</v>
      </c>
      <c r="Y103" s="9">
        <f t="shared" si="194"/>
        <v>1846</v>
      </c>
      <c r="Z103" s="9">
        <f t="shared" si="194"/>
        <v>1846</v>
      </c>
      <c r="AA103" s="9">
        <f t="shared" si="194"/>
        <v>0</v>
      </c>
      <c r="AB103" s="9">
        <f t="shared" si="194"/>
        <v>0</v>
      </c>
      <c r="AC103" s="9">
        <f t="shared" si="194"/>
        <v>0</v>
      </c>
      <c r="AD103" s="9">
        <f t="shared" si="194"/>
        <v>0</v>
      </c>
      <c r="AE103" s="9">
        <f t="shared" si="194"/>
        <v>1846</v>
      </c>
      <c r="AF103" s="9">
        <f t="shared" si="194"/>
        <v>1846</v>
      </c>
      <c r="AG103" s="9">
        <f t="shared" si="194"/>
        <v>0</v>
      </c>
      <c r="AH103" s="9">
        <f t="shared" si="194"/>
        <v>0</v>
      </c>
      <c r="AI103" s="9">
        <f t="shared" si="194"/>
        <v>0</v>
      </c>
      <c r="AJ103" s="9">
        <f t="shared" si="194"/>
        <v>0</v>
      </c>
      <c r="AK103" s="9">
        <f t="shared" ref="AG103:AV104" si="195">AK104</f>
        <v>1846</v>
      </c>
      <c r="AL103" s="9">
        <f t="shared" si="195"/>
        <v>1846</v>
      </c>
      <c r="AM103" s="9">
        <f t="shared" si="195"/>
        <v>0</v>
      </c>
      <c r="AN103" s="9">
        <f t="shared" si="195"/>
        <v>0</v>
      </c>
      <c r="AO103" s="9">
        <f t="shared" si="195"/>
        <v>0</v>
      </c>
      <c r="AP103" s="9">
        <f t="shared" si="195"/>
        <v>0</v>
      </c>
      <c r="AQ103" s="9">
        <f t="shared" si="195"/>
        <v>1846</v>
      </c>
      <c r="AR103" s="9">
        <f t="shared" si="195"/>
        <v>1846</v>
      </c>
      <c r="AS103" s="9">
        <f t="shared" si="195"/>
        <v>0</v>
      </c>
      <c r="AT103" s="9">
        <f t="shared" si="195"/>
        <v>0</v>
      </c>
      <c r="AU103" s="9">
        <f t="shared" si="195"/>
        <v>0</v>
      </c>
      <c r="AV103" s="9">
        <f t="shared" si="195"/>
        <v>0</v>
      </c>
      <c r="AW103" s="9">
        <f t="shared" ref="AS103:AZ104" si="196">AW104</f>
        <v>1846</v>
      </c>
      <c r="AX103" s="9">
        <f t="shared" si="196"/>
        <v>1846</v>
      </c>
      <c r="AY103" s="9">
        <f t="shared" si="196"/>
        <v>685</v>
      </c>
      <c r="AZ103" s="9">
        <f t="shared" si="196"/>
        <v>685</v>
      </c>
      <c r="BA103" s="92">
        <f t="shared" si="153"/>
        <v>37.107258938244854</v>
      </c>
      <c r="BB103" s="92">
        <f t="shared" si="164"/>
        <v>37.107258938244854</v>
      </c>
    </row>
    <row r="104" spans="1:54" ht="66" hidden="1">
      <c r="A104" s="24" t="s">
        <v>446</v>
      </c>
      <c r="B104" s="25">
        <f t="shared" si="169"/>
        <v>901</v>
      </c>
      <c r="C104" s="25" t="s">
        <v>21</v>
      </c>
      <c r="D104" s="25" t="s">
        <v>28</v>
      </c>
      <c r="E104" s="25" t="s">
        <v>582</v>
      </c>
      <c r="F104" s="25" t="s">
        <v>84</v>
      </c>
      <c r="G104" s="9">
        <f t="shared" si="193"/>
        <v>1846</v>
      </c>
      <c r="H104" s="9">
        <f t="shared" si="193"/>
        <v>1846</v>
      </c>
      <c r="I104" s="9">
        <f t="shared" si="193"/>
        <v>0</v>
      </c>
      <c r="J104" s="9">
        <f t="shared" si="193"/>
        <v>0</v>
      </c>
      <c r="K104" s="9">
        <f t="shared" si="193"/>
        <v>0</v>
      </c>
      <c r="L104" s="9">
        <f t="shared" si="193"/>
        <v>0</v>
      </c>
      <c r="M104" s="9">
        <f t="shared" si="193"/>
        <v>1846</v>
      </c>
      <c r="N104" s="9">
        <f t="shared" si="193"/>
        <v>1846</v>
      </c>
      <c r="O104" s="9">
        <f t="shared" si="193"/>
        <v>0</v>
      </c>
      <c r="P104" s="9">
        <f t="shared" si="193"/>
        <v>0</v>
      </c>
      <c r="Q104" s="9">
        <f t="shared" si="193"/>
        <v>0</v>
      </c>
      <c r="R104" s="9">
        <f t="shared" si="193"/>
        <v>0</v>
      </c>
      <c r="S104" s="9">
        <f t="shared" si="193"/>
        <v>1846</v>
      </c>
      <c r="T104" s="9">
        <f t="shared" si="193"/>
        <v>1846</v>
      </c>
      <c r="U104" s="9">
        <f t="shared" si="194"/>
        <v>0</v>
      </c>
      <c r="V104" s="9">
        <f t="shared" si="194"/>
        <v>0</v>
      </c>
      <c r="W104" s="9">
        <f t="shared" si="194"/>
        <v>0</v>
      </c>
      <c r="X104" s="9">
        <f t="shared" si="194"/>
        <v>0</v>
      </c>
      <c r="Y104" s="9">
        <f t="shared" si="194"/>
        <v>1846</v>
      </c>
      <c r="Z104" s="9">
        <f t="shared" si="194"/>
        <v>1846</v>
      </c>
      <c r="AA104" s="9">
        <f t="shared" si="194"/>
        <v>0</v>
      </c>
      <c r="AB104" s="9">
        <f t="shared" si="194"/>
        <v>0</v>
      </c>
      <c r="AC104" s="9">
        <f t="shared" si="194"/>
        <v>0</v>
      </c>
      <c r="AD104" s="9">
        <f t="shared" si="194"/>
        <v>0</v>
      </c>
      <c r="AE104" s="9">
        <f t="shared" si="194"/>
        <v>1846</v>
      </c>
      <c r="AF104" s="9">
        <f t="shared" si="194"/>
        <v>1846</v>
      </c>
      <c r="AG104" s="9">
        <f t="shared" si="195"/>
        <v>0</v>
      </c>
      <c r="AH104" s="9">
        <f t="shared" si="195"/>
        <v>0</v>
      </c>
      <c r="AI104" s="9">
        <f t="shared" si="195"/>
        <v>0</v>
      </c>
      <c r="AJ104" s="9">
        <f t="shared" si="195"/>
        <v>0</v>
      </c>
      <c r="AK104" s="9">
        <f t="shared" si="195"/>
        <v>1846</v>
      </c>
      <c r="AL104" s="9">
        <f t="shared" si="195"/>
        <v>1846</v>
      </c>
      <c r="AM104" s="9">
        <f t="shared" si="195"/>
        <v>0</v>
      </c>
      <c r="AN104" s="9">
        <f t="shared" si="195"/>
        <v>0</v>
      </c>
      <c r="AO104" s="9">
        <f t="shared" si="195"/>
        <v>0</v>
      </c>
      <c r="AP104" s="9">
        <f t="shared" si="195"/>
        <v>0</v>
      </c>
      <c r="AQ104" s="9">
        <f t="shared" si="195"/>
        <v>1846</v>
      </c>
      <c r="AR104" s="9">
        <f t="shared" si="195"/>
        <v>1846</v>
      </c>
      <c r="AS104" s="9">
        <f t="shared" si="196"/>
        <v>0</v>
      </c>
      <c r="AT104" s="9">
        <f t="shared" si="196"/>
        <v>0</v>
      </c>
      <c r="AU104" s="9">
        <f t="shared" si="196"/>
        <v>0</v>
      </c>
      <c r="AV104" s="9">
        <f t="shared" si="196"/>
        <v>0</v>
      </c>
      <c r="AW104" s="9">
        <f t="shared" si="196"/>
        <v>1846</v>
      </c>
      <c r="AX104" s="9">
        <f t="shared" si="196"/>
        <v>1846</v>
      </c>
      <c r="AY104" s="9">
        <f t="shared" si="196"/>
        <v>685</v>
      </c>
      <c r="AZ104" s="9">
        <f t="shared" si="196"/>
        <v>685</v>
      </c>
      <c r="BA104" s="92">
        <f t="shared" si="153"/>
        <v>37.107258938244854</v>
      </c>
      <c r="BB104" s="92">
        <f t="shared" si="164"/>
        <v>37.107258938244854</v>
      </c>
    </row>
    <row r="105" spans="1:54" ht="33" hidden="1">
      <c r="A105" s="24" t="s">
        <v>85</v>
      </c>
      <c r="B105" s="25">
        <f t="shared" si="169"/>
        <v>901</v>
      </c>
      <c r="C105" s="25" t="s">
        <v>21</v>
      </c>
      <c r="D105" s="25" t="s">
        <v>28</v>
      </c>
      <c r="E105" s="25" t="s">
        <v>582</v>
      </c>
      <c r="F105" s="25" t="s">
        <v>86</v>
      </c>
      <c r="G105" s="9">
        <v>1846</v>
      </c>
      <c r="H105" s="9">
        <v>1846</v>
      </c>
      <c r="I105" s="79"/>
      <c r="J105" s="79"/>
      <c r="K105" s="79"/>
      <c r="L105" s="79"/>
      <c r="M105" s="9">
        <f>G105+I105+J105+K105+L105</f>
        <v>1846</v>
      </c>
      <c r="N105" s="9">
        <f>H105+L105</f>
        <v>1846</v>
      </c>
      <c r="O105" s="80"/>
      <c r="P105" s="80"/>
      <c r="Q105" s="80"/>
      <c r="R105" s="80"/>
      <c r="S105" s="9">
        <f>M105+O105+P105+Q105+R105</f>
        <v>1846</v>
      </c>
      <c r="T105" s="9">
        <f>N105+R105</f>
        <v>1846</v>
      </c>
      <c r="U105" s="80"/>
      <c r="V105" s="80"/>
      <c r="W105" s="80"/>
      <c r="X105" s="80"/>
      <c r="Y105" s="9">
        <f>S105+U105+V105+W105+X105</f>
        <v>1846</v>
      </c>
      <c r="Z105" s="9">
        <f>T105+X105</f>
        <v>1846</v>
      </c>
      <c r="AA105" s="80"/>
      <c r="AB105" s="80"/>
      <c r="AC105" s="80"/>
      <c r="AD105" s="80"/>
      <c r="AE105" s="9">
        <f>Y105+AA105+AB105+AC105+AD105</f>
        <v>1846</v>
      </c>
      <c r="AF105" s="9">
        <f>Z105+AD105</f>
        <v>1846</v>
      </c>
      <c r="AG105" s="80"/>
      <c r="AH105" s="80"/>
      <c r="AI105" s="80"/>
      <c r="AJ105" s="80"/>
      <c r="AK105" s="9">
        <f>AE105+AG105+AH105+AI105+AJ105</f>
        <v>1846</v>
      </c>
      <c r="AL105" s="9">
        <f>AF105+AJ105</f>
        <v>1846</v>
      </c>
      <c r="AM105" s="80"/>
      <c r="AN105" s="80"/>
      <c r="AO105" s="80"/>
      <c r="AP105" s="80"/>
      <c r="AQ105" s="9">
        <f>AK105+AM105+AN105+AO105+AP105</f>
        <v>1846</v>
      </c>
      <c r="AR105" s="9">
        <f>AL105+AP105</f>
        <v>1846</v>
      </c>
      <c r="AS105" s="80"/>
      <c r="AT105" s="80"/>
      <c r="AU105" s="80"/>
      <c r="AV105" s="80"/>
      <c r="AW105" s="9">
        <f>AQ105+AS105+AT105+AU105+AV105</f>
        <v>1846</v>
      </c>
      <c r="AX105" s="9">
        <f>AR105+AV105</f>
        <v>1846</v>
      </c>
      <c r="AY105" s="89">
        <v>685</v>
      </c>
      <c r="AZ105" s="89">
        <v>685</v>
      </c>
      <c r="BA105" s="92">
        <f t="shared" si="153"/>
        <v>37.107258938244854</v>
      </c>
      <c r="BB105" s="92">
        <f t="shared" si="164"/>
        <v>37.107258938244854</v>
      </c>
    </row>
    <row r="106" spans="1:54" ht="33" hidden="1">
      <c r="A106" s="24" t="s">
        <v>729</v>
      </c>
      <c r="B106" s="25">
        <f t="shared" si="169"/>
        <v>901</v>
      </c>
      <c r="C106" s="25" t="s">
        <v>21</v>
      </c>
      <c r="D106" s="25" t="s">
        <v>28</v>
      </c>
      <c r="E106" s="25" t="s">
        <v>728</v>
      </c>
      <c r="F106" s="25"/>
      <c r="G106" s="9"/>
      <c r="H106" s="9"/>
      <c r="I106" s="79"/>
      <c r="J106" s="79"/>
      <c r="K106" s="79"/>
      <c r="L106" s="79"/>
      <c r="M106" s="9"/>
      <c r="N106" s="9"/>
      <c r="O106" s="9">
        <f>O107</f>
        <v>0</v>
      </c>
      <c r="P106" s="9">
        <f t="shared" ref="P106:AE107" si="197">P107</f>
        <v>0</v>
      </c>
      <c r="Q106" s="9">
        <f t="shared" si="197"/>
        <v>0</v>
      </c>
      <c r="R106" s="9">
        <f t="shared" si="197"/>
        <v>25</v>
      </c>
      <c r="S106" s="9">
        <f t="shared" si="197"/>
        <v>25</v>
      </c>
      <c r="T106" s="9">
        <f t="shared" si="197"/>
        <v>25</v>
      </c>
      <c r="U106" s="9">
        <f>U107</f>
        <v>0</v>
      </c>
      <c r="V106" s="9">
        <f t="shared" si="197"/>
        <v>0</v>
      </c>
      <c r="W106" s="9">
        <f t="shared" si="197"/>
        <v>0</v>
      </c>
      <c r="X106" s="9">
        <f t="shared" si="197"/>
        <v>0</v>
      </c>
      <c r="Y106" s="9">
        <f t="shared" si="197"/>
        <v>25</v>
      </c>
      <c r="Z106" s="9">
        <f t="shared" si="197"/>
        <v>25</v>
      </c>
      <c r="AA106" s="9">
        <f>AA107</f>
        <v>0</v>
      </c>
      <c r="AB106" s="9">
        <f t="shared" si="197"/>
        <v>0</v>
      </c>
      <c r="AC106" s="9">
        <f t="shared" si="197"/>
        <v>0</v>
      </c>
      <c r="AD106" s="9">
        <f t="shared" si="197"/>
        <v>0</v>
      </c>
      <c r="AE106" s="9">
        <f t="shared" si="197"/>
        <v>25</v>
      </c>
      <c r="AF106" s="9">
        <f t="shared" ref="AB106:AF107" si="198">AF107</f>
        <v>25</v>
      </c>
      <c r="AG106" s="9">
        <f>AG107</f>
        <v>0</v>
      </c>
      <c r="AH106" s="9">
        <f t="shared" ref="AH106:AW107" si="199">AH107</f>
        <v>0</v>
      </c>
      <c r="AI106" s="9">
        <f t="shared" si="199"/>
        <v>0</v>
      </c>
      <c r="AJ106" s="9">
        <f t="shared" si="199"/>
        <v>0</v>
      </c>
      <c r="AK106" s="9">
        <f t="shared" si="199"/>
        <v>25</v>
      </c>
      <c r="AL106" s="9">
        <f t="shared" si="199"/>
        <v>25</v>
      </c>
      <c r="AM106" s="9">
        <f>AM107</f>
        <v>0</v>
      </c>
      <c r="AN106" s="9">
        <f t="shared" si="199"/>
        <v>0</v>
      </c>
      <c r="AO106" s="9">
        <f t="shared" si="199"/>
        <v>0</v>
      </c>
      <c r="AP106" s="9">
        <f t="shared" si="199"/>
        <v>0</v>
      </c>
      <c r="AQ106" s="9">
        <f t="shared" si="199"/>
        <v>25</v>
      </c>
      <c r="AR106" s="9">
        <f t="shared" si="199"/>
        <v>25</v>
      </c>
      <c r="AS106" s="9">
        <f>AS107</f>
        <v>0</v>
      </c>
      <c r="AT106" s="9">
        <f t="shared" si="199"/>
        <v>0</v>
      </c>
      <c r="AU106" s="9">
        <f t="shared" si="199"/>
        <v>0</v>
      </c>
      <c r="AV106" s="9">
        <f t="shared" si="199"/>
        <v>0</v>
      </c>
      <c r="AW106" s="9">
        <f t="shared" si="199"/>
        <v>25</v>
      </c>
      <c r="AX106" s="9">
        <f t="shared" ref="AT106:AZ107" si="200">AX107</f>
        <v>25</v>
      </c>
      <c r="AY106" s="9">
        <f t="shared" si="200"/>
        <v>0</v>
      </c>
      <c r="AZ106" s="9">
        <f t="shared" si="200"/>
        <v>0</v>
      </c>
      <c r="BA106" s="92">
        <f t="shared" si="153"/>
        <v>0</v>
      </c>
      <c r="BB106" s="92">
        <f t="shared" si="164"/>
        <v>0</v>
      </c>
    </row>
    <row r="107" spans="1:54" ht="66" hidden="1">
      <c r="A107" s="24" t="s">
        <v>446</v>
      </c>
      <c r="B107" s="25">
        <f t="shared" si="169"/>
        <v>901</v>
      </c>
      <c r="C107" s="25" t="s">
        <v>21</v>
      </c>
      <c r="D107" s="25" t="s">
        <v>28</v>
      </c>
      <c r="E107" s="25" t="s">
        <v>728</v>
      </c>
      <c r="F107" s="25" t="s">
        <v>84</v>
      </c>
      <c r="G107" s="9"/>
      <c r="H107" s="9"/>
      <c r="I107" s="79"/>
      <c r="J107" s="79"/>
      <c r="K107" s="79"/>
      <c r="L107" s="79"/>
      <c r="M107" s="9"/>
      <c r="N107" s="9"/>
      <c r="O107" s="9">
        <f>O108</f>
        <v>0</v>
      </c>
      <c r="P107" s="9">
        <f t="shared" si="197"/>
        <v>0</v>
      </c>
      <c r="Q107" s="9">
        <f t="shared" si="197"/>
        <v>0</v>
      </c>
      <c r="R107" s="9">
        <f t="shared" si="197"/>
        <v>25</v>
      </c>
      <c r="S107" s="9">
        <f t="shared" si="197"/>
        <v>25</v>
      </c>
      <c r="T107" s="9">
        <f t="shared" si="197"/>
        <v>25</v>
      </c>
      <c r="U107" s="9">
        <f>U108</f>
        <v>0</v>
      </c>
      <c r="V107" s="9">
        <f t="shared" si="197"/>
        <v>0</v>
      </c>
      <c r="W107" s="9">
        <f t="shared" si="197"/>
        <v>0</v>
      </c>
      <c r="X107" s="9">
        <f t="shared" si="197"/>
        <v>0</v>
      </c>
      <c r="Y107" s="9">
        <f t="shared" si="197"/>
        <v>25</v>
      </c>
      <c r="Z107" s="9">
        <f t="shared" si="197"/>
        <v>25</v>
      </c>
      <c r="AA107" s="9">
        <f>AA108</f>
        <v>0</v>
      </c>
      <c r="AB107" s="9">
        <f t="shared" si="198"/>
        <v>0</v>
      </c>
      <c r="AC107" s="9">
        <f t="shared" si="198"/>
        <v>0</v>
      </c>
      <c r="AD107" s="9">
        <f t="shared" si="198"/>
        <v>0</v>
      </c>
      <c r="AE107" s="9">
        <f t="shared" si="198"/>
        <v>25</v>
      </c>
      <c r="AF107" s="9">
        <f t="shared" si="198"/>
        <v>25</v>
      </c>
      <c r="AG107" s="9">
        <f>AG108</f>
        <v>0</v>
      </c>
      <c r="AH107" s="9">
        <f t="shared" si="199"/>
        <v>0</v>
      </c>
      <c r="AI107" s="9">
        <f t="shared" si="199"/>
        <v>0</v>
      </c>
      <c r="AJ107" s="9">
        <f t="shared" si="199"/>
        <v>0</v>
      </c>
      <c r="AK107" s="9">
        <f t="shared" si="199"/>
        <v>25</v>
      </c>
      <c r="AL107" s="9">
        <f t="shared" si="199"/>
        <v>25</v>
      </c>
      <c r="AM107" s="9">
        <f>AM108</f>
        <v>0</v>
      </c>
      <c r="AN107" s="9">
        <f t="shared" si="199"/>
        <v>0</v>
      </c>
      <c r="AO107" s="9">
        <f t="shared" si="199"/>
        <v>0</v>
      </c>
      <c r="AP107" s="9">
        <f t="shared" si="199"/>
        <v>0</v>
      </c>
      <c r="AQ107" s="9">
        <f t="shared" si="199"/>
        <v>25</v>
      </c>
      <c r="AR107" s="9">
        <f t="shared" si="199"/>
        <v>25</v>
      </c>
      <c r="AS107" s="9">
        <f>AS108</f>
        <v>0</v>
      </c>
      <c r="AT107" s="9">
        <f t="shared" si="200"/>
        <v>0</v>
      </c>
      <c r="AU107" s="9">
        <f t="shared" si="200"/>
        <v>0</v>
      </c>
      <c r="AV107" s="9">
        <f t="shared" si="200"/>
        <v>0</v>
      </c>
      <c r="AW107" s="9">
        <f t="shared" si="200"/>
        <v>25</v>
      </c>
      <c r="AX107" s="9">
        <f t="shared" si="200"/>
        <v>25</v>
      </c>
      <c r="AY107" s="9">
        <f t="shared" si="200"/>
        <v>0</v>
      </c>
      <c r="AZ107" s="9">
        <f t="shared" si="200"/>
        <v>0</v>
      </c>
      <c r="BA107" s="92">
        <f t="shared" si="153"/>
        <v>0</v>
      </c>
      <c r="BB107" s="92">
        <f t="shared" si="164"/>
        <v>0</v>
      </c>
    </row>
    <row r="108" spans="1:54" ht="33" hidden="1">
      <c r="A108" s="24" t="s">
        <v>85</v>
      </c>
      <c r="B108" s="25">
        <f t="shared" si="169"/>
        <v>901</v>
      </c>
      <c r="C108" s="25" t="s">
        <v>21</v>
      </c>
      <c r="D108" s="25" t="s">
        <v>28</v>
      </c>
      <c r="E108" s="25" t="s">
        <v>728</v>
      </c>
      <c r="F108" s="25" t="s">
        <v>86</v>
      </c>
      <c r="G108" s="9"/>
      <c r="H108" s="9"/>
      <c r="I108" s="79"/>
      <c r="J108" s="79"/>
      <c r="K108" s="79"/>
      <c r="L108" s="79"/>
      <c r="M108" s="9"/>
      <c r="N108" s="9"/>
      <c r="O108" s="9"/>
      <c r="P108" s="9"/>
      <c r="Q108" s="9"/>
      <c r="R108" s="9">
        <v>25</v>
      </c>
      <c r="S108" s="9">
        <f>M108+O108+P108+Q108+R108</f>
        <v>25</v>
      </c>
      <c r="T108" s="9">
        <f>N108+R108</f>
        <v>25</v>
      </c>
      <c r="U108" s="9"/>
      <c r="V108" s="9"/>
      <c r="W108" s="9"/>
      <c r="X108" s="9"/>
      <c r="Y108" s="9">
        <f>S108+U108+V108+W108+X108</f>
        <v>25</v>
      </c>
      <c r="Z108" s="9">
        <f>T108+X108</f>
        <v>25</v>
      </c>
      <c r="AA108" s="9"/>
      <c r="AB108" s="9"/>
      <c r="AC108" s="9"/>
      <c r="AD108" s="9"/>
      <c r="AE108" s="9">
        <f>Y108+AA108+AB108+AC108+AD108</f>
        <v>25</v>
      </c>
      <c r="AF108" s="9">
        <f>Z108+AD108</f>
        <v>25</v>
      </c>
      <c r="AG108" s="9"/>
      <c r="AH108" s="9"/>
      <c r="AI108" s="9"/>
      <c r="AJ108" s="9"/>
      <c r="AK108" s="9">
        <f>AE108+AG108+AH108+AI108+AJ108</f>
        <v>25</v>
      </c>
      <c r="AL108" s="9">
        <f>AF108+AJ108</f>
        <v>25</v>
      </c>
      <c r="AM108" s="9"/>
      <c r="AN108" s="9"/>
      <c r="AO108" s="9"/>
      <c r="AP108" s="9"/>
      <c r="AQ108" s="9">
        <f>AK108+AM108+AN108+AO108+AP108</f>
        <v>25</v>
      </c>
      <c r="AR108" s="9">
        <f>AL108+AP108</f>
        <v>25</v>
      </c>
      <c r="AS108" s="9"/>
      <c r="AT108" s="9"/>
      <c r="AU108" s="9"/>
      <c r="AV108" s="9"/>
      <c r="AW108" s="9">
        <f>AQ108+AS108+AT108+AU108+AV108</f>
        <v>25</v>
      </c>
      <c r="AX108" s="9">
        <f>AR108+AV108</f>
        <v>25</v>
      </c>
      <c r="AY108" s="79"/>
      <c r="AZ108" s="79"/>
      <c r="BA108" s="92">
        <f t="shared" si="153"/>
        <v>0</v>
      </c>
      <c r="BB108" s="92">
        <f t="shared" si="164"/>
        <v>0</v>
      </c>
    </row>
    <row r="109" spans="1:54" ht="33" hidden="1">
      <c r="A109" s="24" t="s">
        <v>397</v>
      </c>
      <c r="B109" s="25">
        <f t="shared" si="169"/>
        <v>901</v>
      </c>
      <c r="C109" s="25" t="s">
        <v>21</v>
      </c>
      <c r="D109" s="25" t="s">
        <v>28</v>
      </c>
      <c r="E109" s="29" t="s">
        <v>746</v>
      </c>
      <c r="F109" s="25"/>
      <c r="G109" s="9"/>
      <c r="H109" s="9"/>
      <c r="I109" s="79"/>
      <c r="J109" s="79"/>
      <c r="K109" s="79"/>
      <c r="L109" s="79"/>
      <c r="M109" s="9"/>
      <c r="N109" s="9"/>
      <c r="O109" s="9"/>
      <c r="P109" s="9"/>
      <c r="Q109" s="9"/>
      <c r="R109" s="9"/>
      <c r="S109" s="9"/>
      <c r="T109" s="9"/>
      <c r="U109" s="9">
        <f>U110</f>
        <v>0</v>
      </c>
      <c r="V109" s="9">
        <f t="shared" ref="V109:AK111" si="201">V110</f>
        <v>0</v>
      </c>
      <c r="W109" s="9">
        <f t="shared" si="201"/>
        <v>0</v>
      </c>
      <c r="X109" s="9">
        <f t="shared" si="201"/>
        <v>7</v>
      </c>
      <c r="Y109" s="9">
        <f t="shared" si="201"/>
        <v>7</v>
      </c>
      <c r="Z109" s="9">
        <f t="shared" si="201"/>
        <v>7</v>
      </c>
      <c r="AA109" s="9">
        <f>AA110</f>
        <v>0</v>
      </c>
      <c r="AB109" s="9">
        <f t="shared" si="201"/>
        <v>0</v>
      </c>
      <c r="AC109" s="9">
        <f t="shared" si="201"/>
        <v>0</v>
      </c>
      <c r="AD109" s="9">
        <f t="shared" si="201"/>
        <v>0</v>
      </c>
      <c r="AE109" s="9">
        <f t="shared" si="201"/>
        <v>7</v>
      </c>
      <c r="AF109" s="9">
        <f t="shared" si="201"/>
        <v>7</v>
      </c>
      <c r="AG109" s="9">
        <f>AG110</f>
        <v>0</v>
      </c>
      <c r="AH109" s="9">
        <f t="shared" si="201"/>
        <v>0</v>
      </c>
      <c r="AI109" s="9">
        <f t="shared" si="201"/>
        <v>0</v>
      </c>
      <c r="AJ109" s="9">
        <f t="shared" si="201"/>
        <v>0</v>
      </c>
      <c r="AK109" s="9">
        <f t="shared" si="201"/>
        <v>7</v>
      </c>
      <c r="AL109" s="9">
        <f t="shared" ref="AH109:AL111" si="202">AL110</f>
        <v>7</v>
      </c>
      <c r="AM109" s="9">
        <f>AM110</f>
        <v>0</v>
      </c>
      <c r="AN109" s="9">
        <f t="shared" ref="AN109:AZ111" si="203">AN110</f>
        <v>0</v>
      </c>
      <c r="AO109" s="9">
        <f t="shared" si="203"/>
        <v>0</v>
      </c>
      <c r="AP109" s="9">
        <f t="shared" si="203"/>
        <v>0</v>
      </c>
      <c r="AQ109" s="9">
        <f t="shared" si="203"/>
        <v>7</v>
      </c>
      <c r="AR109" s="9">
        <f t="shared" si="203"/>
        <v>7</v>
      </c>
      <c r="AS109" s="9">
        <f>AS110</f>
        <v>0</v>
      </c>
      <c r="AT109" s="9">
        <f t="shared" si="203"/>
        <v>0</v>
      </c>
      <c r="AU109" s="9">
        <f t="shared" si="203"/>
        <v>0</v>
      </c>
      <c r="AV109" s="9">
        <f t="shared" si="203"/>
        <v>0</v>
      </c>
      <c r="AW109" s="9">
        <f t="shared" si="203"/>
        <v>7</v>
      </c>
      <c r="AX109" s="9">
        <f t="shared" si="203"/>
        <v>7</v>
      </c>
      <c r="AY109" s="9">
        <f t="shared" si="203"/>
        <v>7</v>
      </c>
      <c r="AZ109" s="9">
        <f t="shared" si="203"/>
        <v>7</v>
      </c>
      <c r="BA109" s="92">
        <f t="shared" si="153"/>
        <v>100</v>
      </c>
      <c r="BB109" s="92">
        <f t="shared" si="164"/>
        <v>100</v>
      </c>
    </row>
    <row r="110" spans="1:54" ht="33" hidden="1">
      <c r="A110" s="24" t="s">
        <v>398</v>
      </c>
      <c r="B110" s="25">
        <f t="shared" si="169"/>
        <v>901</v>
      </c>
      <c r="C110" s="25" t="s">
        <v>21</v>
      </c>
      <c r="D110" s="25" t="s">
        <v>28</v>
      </c>
      <c r="E110" s="29" t="s">
        <v>747</v>
      </c>
      <c r="F110" s="25"/>
      <c r="G110" s="9"/>
      <c r="H110" s="9"/>
      <c r="I110" s="79"/>
      <c r="J110" s="79"/>
      <c r="K110" s="79"/>
      <c r="L110" s="79"/>
      <c r="M110" s="9"/>
      <c r="N110" s="9"/>
      <c r="O110" s="9"/>
      <c r="P110" s="9"/>
      <c r="Q110" s="9"/>
      <c r="R110" s="9"/>
      <c r="S110" s="9"/>
      <c r="T110" s="9"/>
      <c r="U110" s="9">
        <f>U111</f>
        <v>0</v>
      </c>
      <c r="V110" s="9">
        <f t="shared" si="201"/>
        <v>0</v>
      </c>
      <c r="W110" s="9">
        <f t="shared" si="201"/>
        <v>0</v>
      </c>
      <c r="X110" s="9">
        <f t="shared" si="201"/>
        <v>7</v>
      </c>
      <c r="Y110" s="9">
        <f t="shared" si="201"/>
        <v>7</v>
      </c>
      <c r="Z110" s="9">
        <f t="shared" si="201"/>
        <v>7</v>
      </c>
      <c r="AA110" s="9">
        <f>AA111</f>
        <v>0</v>
      </c>
      <c r="AB110" s="9">
        <f t="shared" si="201"/>
        <v>0</v>
      </c>
      <c r="AC110" s="9">
        <f t="shared" si="201"/>
        <v>0</v>
      </c>
      <c r="AD110" s="9">
        <f t="shared" si="201"/>
        <v>0</v>
      </c>
      <c r="AE110" s="9">
        <f t="shared" si="201"/>
        <v>7</v>
      </c>
      <c r="AF110" s="9">
        <f t="shared" si="201"/>
        <v>7</v>
      </c>
      <c r="AG110" s="9">
        <f>AG111</f>
        <v>0</v>
      </c>
      <c r="AH110" s="9">
        <f t="shared" si="202"/>
        <v>0</v>
      </c>
      <c r="AI110" s="9">
        <f t="shared" si="202"/>
        <v>0</v>
      </c>
      <c r="AJ110" s="9">
        <f t="shared" si="202"/>
        <v>0</v>
      </c>
      <c r="AK110" s="9">
        <f t="shared" si="202"/>
        <v>7</v>
      </c>
      <c r="AL110" s="9">
        <f t="shared" si="202"/>
        <v>7</v>
      </c>
      <c r="AM110" s="9">
        <f>AM111</f>
        <v>0</v>
      </c>
      <c r="AN110" s="9">
        <f t="shared" si="203"/>
        <v>0</v>
      </c>
      <c r="AO110" s="9">
        <f t="shared" si="203"/>
        <v>0</v>
      </c>
      <c r="AP110" s="9">
        <f t="shared" si="203"/>
        <v>0</v>
      </c>
      <c r="AQ110" s="9">
        <f t="shared" si="203"/>
        <v>7</v>
      </c>
      <c r="AR110" s="9">
        <f t="shared" si="203"/>
        <v>7</v>
      </c>
      <c r="AS110" s="9">
        <f>AS111</f>
        <v>0</v>
      </c>
      <c r="AT110" s="9">
        <f t="shared" si="203"/>
        <v>0</v>
      </c>
      <c r="AU110" s="9">
        <f t="shared" si="203"/>
        <v>0</v>
      </c>
      <c r="AV110" s="9">
        <f t="shared" si="203"/>
        <v>0</v>
      </c>
      <c r="AW110" s="9">
        <f t="shared" si="203"/>
        <v>7</v>
      </c>
      <c r="AX110" s="9">
        <f t="shared" si="203"/>
        <v>7</v>
      </c>
      <c r="AY110" s="9">
        <f t="shared" si="203"/>
        <v>7</v>
      </c>
      <c r="AZ110" s="9">
        <f t="shared" si="203"/>
        <v>7</v>
      </c>
      <c r="BA110" s="92">
        <f t="shared" si="153"/>
        <v>100</v>
      </c>
      <c r="BB110" s="92">
        <f t="shared" si="164"/>
        <v>100</v>
      </c>
    </row>
    <row r="111" spans="1:54" ht="66" hidden="1">
      <c r="A111" s="24" t="s">
        <v>430</v>
      </c>
      <c r="B111" s="25">
        <f t="shared" si="169"/>
        <v>901</v>
      </c>
      <c r="C111" s="25" t="s">
        <v>21</v>
      </c>
      <c r="D111" s="25" t="s">
        <v>28</v>
      </c>
      <c r="E111" s="29" t="s">
        <v>747</v>
      </c>
      <c r="F111" s="25" t="s">
        <v>84</v>
      </c>
      <c r="G111" s="9"/>
      <c r="H111" s="9"/>
      <c r="I111" s="79"/>
      <c r="J111" s="79"/>
      <c r="K111" s="79"/>
      <c r="L111" s="79"/>
      <c r="M111" s="9"/>
      <c r="N111" s="9"/>
      <c r="O111" s="9"/>
      <c r="P111" s="9"/>
      <c r="Q111" s="9"/>
      <c r="R111" s="9"/>
      <c r="S111" s="9"/>
      <c r="T111" s="9"/>
      <c r="U111" s="9">
        <f>U112</f>
        <v>0</v>
      </c>
      <c r="V111" s="9">
        <f t="shared" si="201"/>
        <v>0</v>
      </c>
      <c r="W111" s="9">
        <f t="shared" si="201"/>
        <v>0</v>
      </c>
      <c r="X111" s="9">
        <f t="shared" si="201"/>
        <v>7</v>
      </c>
      <c r="Y111" s="9">
        <f t="shared" si="201"/>
        <v>7</v>
      </c>
      <c r="Z111" s="9">
        <f t="shared" si="201"/>
        <v>7</v>
      </c>
      <c r="AA111" s="9">
        <f>AA112</f>
        <v>0</v>
      </c>
      <c r="AB111" s="9">
        <f t="shared" si="201"/>
        <v>0</v>
      </c>
      <c r="AC111" s="9">
        <f t="shared" si="201"/>
        <v>0</v>
      </c>
      <c r="AD111" s="9">
        <f t="shared" si="201"/>
        <v>0</v>
      </c>
      <c r="AE111" s="9">
        <f t="shared" si="201"/>
        <v>7</v>
      </c>
      <c r="AF111" s="9">
        <f t="shared" si="201"/>
        <v>7</v>
      </c>
      <c r="AG111" s="9">
        <f>AG112</f>
        <v>0</v>
      </c>
      <c r="AH111" s="9">
        <f t="shared" si="202"/>
        <v>0</v>
      </c>
      <c r="AI111" s="9">
        <f t="shared" si="202"/>
        <v>0</v>
      </c>
      <c r="AJ111" s="9">
        <f t="shared" si="202"/>
        <v>0</v>
      </c>
      <c r="AK111" s="9">
        <f t="shared" si="202"/>
        <v>7</v>
      </c>
      <c r="AL111" s="9">
        <f t="shared" si="202"/>
        <v>7</v>
      </c>
      <c r="AM111" s="9">
        <f>AM112</f>
        <v>0</v>
      </c>
      <c r="AN111" s="9">
        <f t="shared" si="203"/>
        <v>0</v>
      </c>
      <c r="AO111" s="9">
        <f t="shared" si="203"/>
        <v>0</v>
      </c>
      <c r="AP111" s="9">
        <f t="shared" si="203"/>
        <v>0</v>
      </c>
      <c r="AQ111" s="9">
        <f t="shared" si="203"/>
        <v>7</v>
      </c>
      <c r="AR111" s="9">
        <f t="shared" si="203"/>
        <v>7</v>
      </c>
      <c r="AS111" s="9">
        <f>AS112</f>
        <v>0</v>
      </c>
      <c r="AT111" s="9">
        <f t="shared" si="203"/>
        <v>0</v>
      </c>
      <c r="AU111" s="9">
        <f t="shared" si="203"/>
        <v>0</v>
      </c>
      <c r="AV111" s="9">
        <f t="shared" si="203"/>
        <v>0</v>
      </c>
      <c r="AW111" s="9">
        <f t="shared" si="203"/>
        <v>7</v>
      </c>
      <c r="AX111" s="9">
        <f t="shared" si="203"/>
        <v>7</v>
      </c>
      <c r="AY111" s="9">
        <f t="shared" si="203"/>
        <v>7</v>
      </c>
      <c r="AZ111" s="9">
        <f t="shared" si="203"/>
        <v>7</v>
      </c>
      <c r="BA111" s="92">
        <f t="shared" si="153"/>
        <v>100</v>
      </c>
      <c r="BB111" s="92">
        <f t="shared" si="164"/>
        <v>100</v>
      </c>
    </row>
    <row r="112" spans="1:54" ht="33" hidden="1">
      <c r="A112" s="82" t="s">
        <v>85</v>
      </c>
      <c r="B112" s="25">
        <f t="shared" si="169"/>
        <v>901</v>
      </c>
      <c r="C112" s="25" t="s">
        <v>21</v>
      </c>
      <c r="D112" s="25" t="s">
        <v>28</v>
      </c>
      <c r="E112" s="29" t="s">
        <v>747</v>
      </c>
      <c r="F112" s="25" t="s">
        <v>86</v>
      </c>
      <c r="G112" s="9"/>
      <c r="H112" s="9"/>
      <c r="I112" s="79"/>
      <c r="J112" s="79"/>
      <c r="K112" s="79"/>
      <c r="L112" s="7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>
        <v>7</v>
      </c>
      <c r="Y112" s="9">
        <f>S112+U112+V112+W112+X112</f>
        <v>7</v>
      </c>
      <c r="Z112" s="9">
        <f>T112+X112</f>
        <v>7</v>
      </c>
      <c r="AA112" s="9"/>
      <c r="AB112" s="9"/>
      <c r="AC112" s="9"/>
      <c r="AD112" s="9"/>
      <c r="AE112" s="9">
        <f>Y112+AA112+AB112+AC112+AD112</f>
        <v>7</v>
      </c>
      <c r="AF112" s="9">
        <f>Z112+AD112</f>
        <v>7</v>
      </c>
      <c r="AG112" s="9"/>
      <c r="AH112" s="9"/>
      <c r="AI112" s="9"/>
      <c r="AJ112" s="9"/>
      <c r="AK112" s="9">
        <f>AE112+AG112+AH112+AI112+AJ112</f>
        <v>7</v>
      </c>
      <c r="AL112" s="9">
        <f>AF112+AJ112</f>
        <v>7</v>
      </c>
      <c r="AM112" s="9"/>
      <c r="AN112" s="9"/>
      <c r="AO112" s="9"/>
      <c r="AP112" s="9"/>
      <c r="AQ112" s="9">
        <f>AK112+AM112+AN112+AO112+AP112</f>
        <v>7</v>
      </c>
      <c r="AR112" s="9">
        <f>AL112+AP112</f>
        <v>7</v>
      </c>
      <c r="AS112" s="9"/>
      <c r="AT112" s="9"/>
      <c r="AU112" s="9"/>
      <c r="AV112" s="9"/>
      <c r="AW112" s="9">
        <f>AQ112+AS112+AT112+AU112+AV112</f>
        <v>7</v>
      </c>
      <c r="AX112" s="9">
        <f>AR112+AV112</f>
        <v>7</v>
      </c>
      <c r="AY112" s="9">
        <v>7</v>
      </c>
      <c r="AZ112" s="9">
        <v>7</v>
      </c>
      <c r="BA112" s="92">
        <f t="shared" si="153"/>
        <v>100</v>
      </c>
      <c r="BB112" s="92">
        <f t="shared" si="164"/>
        <v>100</v>
      </c>
    </row>
    <row r="113" spans="1:54" hidden="1">
      <c r="A113" s="24"/>
      <c r="B113" s="25"/>
      <c r="C113" s="29"/>
      <c r="D113" s="29"/>
      <c r="E113" s="29"/>
      <c r="F113" s="30"/>
      <c r="G113" s="9"/>
      <c r="H113" s="10"/>
      <c r="I113" s="79"/>
      <c r="J113" s="79"/>
      <c r="K113" s="79"/>
      <c r="L113" s="79"/>
      <c r="M113" s="79"/>
      <c r="N113" s="79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79"/>
      <c r="AZ113" s="79"/>
      <c r="BA113" s="92"/>
      <c r="BB113" s="92"/>
    </row>
    <row r="114" spans="1:54" ht="18.75" hidden="1">
      <c r="A114" s="22" t="s">
        <v>58</v>
      </c>
      <c r="B114" s="23" t="s">
        <v>433</v>
      </c>
      <c r="C114" s="23" t="s">
        <v>21</v>
      </c>
      <c r="D114" s="23" t="s">
        <v>59</v>
      </c>
      <c r="E114" s="23"/>
      <c r="F114" s="23"/>
      <c r="G114" s="13">
        <f t="shared" ref="G114:V119" si="204">G115</f>
        <v>173</v>
      </c>
      <c r="H114" s="13">
        <f t="shared" si="204"/>
        <v>0</v>
      </c>
      <c r="I114" s="13">
        <f t="shared" si="204"/>
        <v>0</v>
      </c>
      <c r="J114" s="13">
        <f t="shared" si="204"/>
        <v>0</v>
      </c>
      <c r="K114" s="13">
        <f t="shared" si="204"/>
        <v>0</v>
      </c>
      <c r="L114" s="13">
        <f t="shared" si="204"/>
        <v>0</v>
      </c>
      <c r="M114" s="13">
        <f t="shared" si="204"/>
        <v>173</v>
      </c>
      <c r="N114" s="13">
        <f t="shared" si="204"/>
        <v>0</v>
      </c>
      <c r="O114" s="13">
        <f>O115+O125</f>
        <v>0</v>
      </c>
      <c r="P114" s="13">
        <f t="shared" ref="P114:T114" si="205">P115+P125</f>
        <v>340</v>
      </c>
      <c r="Q114" s="13">
        <f t="shared" si="205"/>
        <v>0</v>
      </c>
      <c r="R114" s="13">
        <f t="shared" si="205"/>
        <v>0</v>
      </c>
      <c r="S114" s="13">
        <f t="shared" si="205"/>
        <v>513</v>
      </c>
      <c r="T114" s="13">
        <f t="shared" si="205"/>
        <v>0</v>
      </c>
      <c r="U114" s="13">
        <f>U115+U125</f>
        <v>0</v>
      </c>
      <c r="V114" s="13">
        <f t="shared" ref="V114:Z114" si="206">V115+V125</f>
        <v>0</v>
      </c>
      <c r="W114" s="13">
        <f t="shared" si="206"/>
        <v>0</v>
      </c>
      <c r="X114" s="13">
        <f t="shared" si="206"/>
        <v>0</v>
      </c>
      <c r="Y114" s="13">
        <f t="shared" si="206"/>
        <v>513</v>
      </c>
      <c r="Z114" s="13">
        <f t="shared" si="206"/>
        <v>0</v>
      </c>
      <c r="AA114" s="13">
        <f>AA115+AA125</f>
        <v>0</v>
      </c>
      <c r="AB114" s="13">
        <f t="shared" ref="AB114:AF114" si="207">AB115+AB125</f>
        <v>1136</v>
      </c>
      <c r="AC114" s="13">
        <f t="shared" si="207"/>
        <v>0</v>
      </c>
      <c r="AD114" s="13">
        <f t="shared" si="207"/>
        <v>0</v>
      </c>
      <c r="AE114" s="13">
        <f t="shared" si="207"/>
        <v>1649</v>
      </c>
      <c r="AF114" s="13">
        <f t="shared" si="207"/>
        <v>0</v>
      </c>
      <c r="AG114" s="13">
        <f>AG115+AG125</f>
        <v>0</v>
      </c>
      <c r="AH114" s="13">
        <f t="shared" ref="AH114:AL114" si="208">AH115+AH125</f>
        <v>0</v>
      </c>
      <c r="AI114" s="13">
        <f t="shared" si="208"/>
        <v>0</v>
      </c>
      <c r="AJ114" s="13">
        <f t="shared" si="208"/>
        <v>0</v>
      </c>
      <c r="AK114" s="13">
        <f t="shared" si="208"/>
        <v>1649</v>
      </c>
      <c r="AL114" s="13">
        <f t="shared" si="208"/>
        <v>0</v>
      </c>
      <c r="AM114" s="13">
        <f>AM115+AM125</f>
        <v>0</v>
      </c>
      <c r="AN114" s="13">
        <f t="shared" ref="AN114:AR114" si="209">AN115+AN125</f>
        <v>0</v>
      </c>
      <c r="AO114" s="13">
        <f t="shared" si="209"/>
        <v>0</v>
      </c>
      <c r="AP114" s="13">
        <f t="shared" si="209"/>
        <v>0</v>
      </c>
      <c r="AQ114" s="13">
        <f t="shared" si="209"/>
        <v>1649</v>
      </c>
      <c r="AR114" s="13">
        <f t="shared" si="209"/>
        <v>0</v>
      </c>
      <c r="AS114" s="13">
        <f>AS115+AS125</f>
        <v>0</v>
      </c>
      <c r="AT114" s="13">
        <f t="shared" ref="AT114:AW114" si="210">AT115+AT125</f>
        <v>330</v>
      </c>
      <c r="AU114" s="13">
        <f t="shared" si="210"/>
        <v>0</v>
      </c>
      <c r="AV114" s="13">
        <f t="shared" si="210"/>
        <v>0</v>
      </c>
      <c r="AW114" s="13">
        <f t="shared" si="210"/>
        <v>1979</v>
      </c>
      <c r="AX114" s="13">
        <f t="shared" ref="AX114:AZ114" si="211">AX115+AX125</f>
        <v>0</v>
      </c>
      <c r="AY114" s="13">
        <f t="shared" si="211"/>
        <v>1910</v>
      </c>
      <c r="AZ114" s="13">
        <f t="shared" si="211"/>
        <v>0</v>
      </c>
      <c r="BA114" s="93">
        <f t="shared" si="153"/>
        <v>96.513390601313802</v>
      </c>
      <c r="BB114" s="93"/>
    </row>
    <row r="115" spans="1:54" ht="49.5" hidden="1">
      <c r="A115" s="27" t="s">
        <v>425</v>
      </c>
      <c r="B115" s="25">
        <v>901</v>
      </c>
      <c r="C115" s="25" t="s">
        <v>21</v>
      </c>
      <c r="D115" s="25" t="s">
        <v>59</v>
      </c>
      <c r="E115" s="25" t="s">
        <v>73</v>
      </c>
      <c r="F115" s="25"/>
      <c r="G115" s="11">
        <f t="shared" si="204"/>
        <v>173</v>
      </c>
      <c r="H115" s="11">
        <f t="shared" si="204"/>
        <v>0</v>
      </c>
      <c r="I115" s="11">
        <f t="shared" si="204"/>
        <v>0</v>
      </c>
      <c r="J115" s="11">
        <f t="shared" si="204"/>
        <v>0</v>
      </c>
      <c r="K115" s="11">
        <f t="shared" si="204"/>
        <v>0</v>
      </c>
      <c r="L115" s="11">
        <f t="shared" si="204"/>
        <v>0</v>
      </c>
      <c r="M115" s="11">
        <f t="shared" si="204"/>
        <v>173</v>
      </c>
      <c r="N115" s="11">
        <f t="shared" si="204"/>
        <v>0</v>
      </c>
      <c r="O115" s="11">
        <f t="shared" si="204"/>
        <v>0</v>
      </c>
      <c r="P115" s="11">
        <f t="shared" si="204"/>
        <v>0</v>
      </c>
      <c r="Q115" s="11">
        <f t="shared" si="204"/>
        <v>0</v>
      </c>
      <c r="R115" s="11">
        <f t="shared" si="204"/>
        <v>0</v>
      </c>
      <c r="S115" s="11">
        <f t="shared" si="204"/>
        <v>173</v>
      </c>
      <c r="T115" s="11">
        <f t="shared" si="204"/>
        <v>0</v>
      </c>
      <c r="U115" s="11">
        <f t="shared" si="204"/>
        <v>0</v>
      </c>
      <c r="V115" s="11">
        <f t="shared" si="204"/>
        <v>0</v>
      </c>
      <c r="W115" s="11">
        <f t="shared" ref="U115:AJ119" si="212">W116</f>
        <v>0</v>
      </c>
      <c r="X115" s="11">
        <f t="shared" si="212"/>
        <v>0</v>
      </c>
      <c r="Y115" s="11">
        <f t="shared" si="212"/>
        <v>173</v>
      </c>
      <c r="Z115" s="11">
        <f t="shared" si="212"/>
        <v>0</v>
      </c>
      <c r="AA115" s="11">
        <f t="shared" si="212"/>
        <v>0</v>
      </c>
      <c r="AB115" s="11">
        <f t="shared" si="212"/>
        <v>0</v>
      </c>
      <c r="AC115" s="11">
        <f t="shared" si="212"/>
        <v>0</v>
      </c>
      <c r="AD115" s="11">
        <f t="shared" si="212"/>
        <v>0</v>
      </c>
      <c r="AE115" s="11">
        <f t="shared" si="212"/>
        <v>173</v>
      </c>
      <c r="AF115" s="11">
        <f t="shared" si="212"/>
        <v>0</v>
      </c>
      <c r="AG115" s="11">
        <f t="shared" si="212"/>
        <v>0</v>
      </c>
      <c r="AH115" s="11">
        <f t="shared" si="212"/>
        <v>0</v>
      </c>
      <c r="AI115" s="11">
        <f t="shared" si="212"/>
        <v>0</v>
      </c>
      <c r="AJ115" s="11">
        <f t="shared" si="212"/>
        <v>0</v>
      </c>
      <c r="AK115" s="11">
        <f t="shared" ref="AG115:AV119" si="213">AK116</f>
        <v>173</v>
      </c>
      <c r="AL115" s="11">
        <f t="shared" si="213"/>
        <v>0</v>
      </c>
      <c r="AM115" s="11">
        <f t="shared" si="213"/>
        <v>0</v>
      </c>
      <c r="AN115" s="11">
        <f t="shared" si="213"/>
        <v>0</v>
      </c>
      <c r="AO115" s="11">
        <f t="shared" si="213"/>
        <v>0</v>
      </c>
      <c r="AP115" s="11">
        <f t="shared" si="213"/>
        <v>0</v>
      </c>
      <c r="AQ115" s="11">
        <f t="shared" si="213"/>
        <v>173</v>
      </c>
      <c r="AR115" s="11">
        <f t="shared" si="213"/>
        <v>0</v>
      </c>
      <c r="AS115" s="11">
        <f t="shared" si="213"/>
        <v>0</v>
      </c>
      <c r="AT115" s="11">
        <f t="shared" si="213"/>
        <v>0</v>
      </c>
      <c r="AU115" s="11">
        <f t="shared" si="213"/>
        <v>0</v>
      </c>
      <c r="AV115" s="11">
        <f t="shared" si="213"/>
        <v>0</v>
      </c>
      <c r="AW115" s="11">
        <f t="shared" ref="AS115:AZ119" si="214">AW116</f>
        <v>173</v>
      </c>
      <c r="AX115" s="11">
        <f t="shared" si="214"/>
        <v>0</v>
      </c>
      <c r="AY115" s="11">
        <f t="shared" si="214"/>
        <v>125</v>
      </c>
      <c r="AZ115" s="11">
        <f t="shared" si="214"/>
        <v>0</v>
      </c>
      <c r="BA115" s="92">
        <f t="shared" si="153"/>
        <v>72.25433526011561</v>
      </c>
      <c r="BB115" s="92"/>
    </row>
    <row r="116" spans="1:54" ht="33" hidden="1">
      <c r="A116" s="24" t="s">
        <v>444</v>
      </c>
      <c r="B116" s="25">
        <v>901</v>
      </c>
      <c r="C116" s="25" t="s">
        <v>21</v>
      </c>
      <c r="D116" s="25" t="s">
        <v>59</v>
      </c>
      <c r="E116" s="25" t="s">
        <v>436</v>
      </c>
      <c r="F116" s="25"/>
      <c r="G116" s="11">
        <f t="shared" ref="G116" si="215">G117+G121</f>
        <v>173</v>
      </c>
      <c r="H116" s="11">
        <f t="shared" ref="H116:N116" si="216">H117+H121</f>
        <v>0</v>
      </c>
      <c r="I116" s="11">
        <f t="shared" si="216"/>
        <v>0</v>
      </c>
      <c r="J116" s="11">
        <f t="shared" si="216"/>
        <v>0</v>
      </c>
      <c r="K116" s="11">
        <f t="shared" si="216"/>
        <v>0</v>
      </c>
      <c r="L116" s="11">
        <f t="shared" si="216"/>
        <v>0</v>
      </c>
      <c r="M116" s="11">
        <f t="shared" si="216"/>
        <v>173</v>
      </c>
      <c r="N116" s="11">
        <f t="shared" si="216"/>
        <v>0</v>
      </c>
      <c r="O116" s="11">
        <f t="shared" ref="O116:T116" si="217">O117+O121</f>
        <v>0</v>
      </c>
      <c r="P116" s="11">
        <f t="shared" si="217"/>
        <v>0</v>
      </c>
      <c r="Q116" s="11">
        <f t="shared" si="217"/>
        <v>0</v>
      </c>
      <c r="R116" s="11">
        <f t="shared" si="217"/>
        <v>0</v>
      </c>
      <c r="S116" s="11">
        <f t="shared" si="217"/>
        <v>173</v>
      </c>
      <c r="T116" s="11">
        <f t="shared" si="217"/>
        <v>0</v>
      </c>
      <c r="U116" s="11">
        <f t="shared" ref="U116:Z116" si="218">U117+U121</f>
        <v>0</v>
      </c>
      <c r="V116" s="11">
        <f t="shared" si="218"/>
        <v>0</v>
      </c>
      <c r="W116" s="11">
        <f t="shared" si="218"/>
        <v>0</v>
      </c>
      <c r="X116" s="11">
        <f t="shared" si="218"/>
        <v>0</v>
      </c>
      <c r="Y116" s="11">
        <f t="shared" si="218"/>
        <v>173</v>
      </c>
      <c r="Z116" s="11">
        <f t="shared" si="218"/>
        <v>0</v>
      </c>
      <c r="AA116" s="11">
        <f t="shared" ref="AA116:AF116" si="219">AA117+AA121</f>
        <v>0</v>
      </c>
      <c r="AB116" s="11">
        <f t="shared" si="219"/>
        <v>0</v>
      </c>
      <c r="AC116" s="11">
        <f t="shared" si="219"/>
        <v>0</v>
      </c>
      <c r="AD116" s="11">
        <f t="shared" si="219"/>
        <v>0</v>
      </c>
      <c r="AE116" s="11">
        <f t="shared" si="219"/>
        <v>173</v>
      </c>
      <c r="AF116" s="11">
        <f t="shared" si="219"/>
        <v>0</v>
      </c>
      <c r="AG116" s="11">
        <f t="shared" ref="AG116:AL116" si="220">AG117+AG121</f>
        <v>0</v>
      </c>
      <c r="AH116" s="11">
        <f t="shared" si="220"/>
        <v>0</v>
      </c>
      <c r="AI116" s="11">
        <f t="shared" si="220"/>
        <v>0</v>
      </c>
      <c r="AJ116" s="11">
        <f t="shared" si="220"/>
        <v>0</v>
      </c>
      <c r="AK116" s="11">
        <f t="shared" si="220"/>
        <v>173</v>
      </c>
      <c r="AL116" s="11">
        <f t="shared" si="220"/>
        <v>0</v>
      </c>
      <c r="AM116" s="11">
        <f t="shared" ref="AM116:AR116" si="221">AM117+AM121</f>
        <v>0</v>
      </c>
      <c r="AN116" s="11">
        <f t="shared" si="221"/>
        <v>0</v>
      </c>
      <c r="AO116" s="11">
        <f t="shared" si="221"/>
        <v>0</v>
      </c>
      <c r="AP116" s="11">
        <f t="shared" si="221"/>
        <v>0</v>
      </c>
      <c r="AQ116" s="11">
        <f t="shared" si="221"/>
        <v>173</v>
      </c>
      <c r="AR116" s="11">
        <f t="shared" si="221"/>
        <v>0</v>
      </c>
      <c r="AS116" s="11">
        <f t="shared" ref="AS116:AW116" si="222">AS117+AS121</f>
        <v>0</v>
      </c>
      <c r="AT116" s="11">
        <f t="shared" si="222"/>
        <v>0</v>
      </c>
      <c r="AU116" s="11">
        <f t="shared" si="222"/>
        <v>0</v>
      </c>
      <c r="AV116" s="11">
        <f t="shared" si="222"/>
        <v>0</v>
      </c>
      <c r="AW116" s="11">
        <f t="shared" si="222"/>
        <v>173</v>
      </c>
      <c r="AX116" s="11">
        <f t="shared" ref="AX116:AZ116" si="223">AX117+AX121</f>
        <v>0</v>
      </c>
      <c r="AY116" s="11">
        <f t="shared" si="223"/>
        <v>125</v>
      </c>
      <c r="AZ116" s="11">
        <f t="shared" si="223"/>
        <v>0</v>
      </c>
      <c r="BA116" s="92">
        <f t="shared" si="153"/>
        <v>72.25433526011561</v>
      </c>
      <c r="BB116" s="92"/>
    </row>
    <row r="117" spans="1:54" ht="20.100000000000001" hidden="1" customHeight="1">
      <c r="A117" s="24" t="s">
        <v>14</v>
      </c>
      <c r="B117" s="25">
        <v>901</v>
      </c>
      <c r="C117" s="25" t="s">
        <v>21</v>
      </c>
      <c r="D117" s="25" t="s">
        <v>59</v>
      </c>
      <c r="E117" s="25" t="s">
        <v>434</v>
      </c>
      <c r="F117" s="25"/>
      <c r="G117" s="9">
        <f t="shared" si="204"/>
        <v>173</v>
      </c>
      <c r="H117" s="9">
        <f t="shared" si="204"/>
        <v>0</v>
      </c>
      <c r="I117" s="9">
        <f t="shared" si="204"/>
        <v>0</v>
      </c>
      <c r="J117" s="9">
        <f t="shared" si="204"/>
        <v>0</v>
      </c>
      <c r="K117" s="9">
        <f t="shared" si="204"/>
        <v>0</v>
      </c>
      <c r="L117" s="9">
        <f t="shared" si="204"/>
        <v>0</v>
      </c>
      <c r="M117" s="9">
        <f t="shared" si="204"/>
        <v>173</v>
      </c>
      <c r="N117" s="9">
        <f t="shared" si="204"/>
        <v>0</v>
      </c>
      <c r="O117" s="9">
        <f t="shared" si="204"/>
        <v>0</v>
      </c>
      <c r="P117" s="9">
        <f t="shared" si="204"/>
        <v>0</v>
      </c>
      <c r="Q117" s="9">
        <f t="shared" si="204"/>
        <v>0</v>
      </c>
      <c r="R117" s="9">
        <f t="shared" si="204"/>
        <v>0</v>
      </c>
      <c r="S117" s="9">
        <f t="shared" si="204"/>
        <v>173</v>
      </c>
      <c r="T117" s="9">
        <f t="shared" si="204"/>
        <v>0</v>
      </c>
      <c r="U117" s="9">
        <f t="shared" si="212"/>
        <v>0</v>
      </c>
      <c r="V117" s="9">
        <f t="shared" si="212"/>
        <v>0</v>
      </c>
      <c r="W117" s="9">
        <f t="shared" si="212"/>
        <v>0</v>
      </c>
      <c r="X117" s="9">
        <f t="shared" si="212"/>
        <v>0</v>
      </c>
      <c r="Y117" s="9">
        <f t="shared" si="212"/>
        <v>173</v>
      </c>
      <c r="Z117" s="9">
        <f t="shared" si="212"/>
        <v>0</v>
      </c>
      <c r="AA117" s="9">
        <f t="shared" si="212"/>
        <v>0</v>
      </c>
      <c r="AB117" s="9">
        <f t="shared" si="212"/>
        <v>0</v>
      </c>
      <c r="AC117" s="9">
        <f t="shared" si="212"/>
        <v>0</v>
      </c>
      <c r="AD117" s="9">
        <f t="shared" si="212"/>
        <v>0</v>
      </c>
      <c r="AE117" s="9">
        <f t="shared" si="212"/>
        <v>173</v>
      </c>
      <c r="AF117" s="9">
        <f t="shared" si="212"/>
        <v>0</v>
      </c>
      <c r="AG117" s="9">
        <f t="shared" si="213"/>
        <v>0</v>
      </c>
      <c r="AH117" s="9">
        <f t="shared" si="213"/>
        <v>0</v>
      </c>
      <c r="AI117" s="9">
        <f t="shared" si="213"/>
        <v>0</v>
      </c>
      <c r="AJ117" s="9">
        <f t="shared" si="213"/>
        <v>0</v>
      </c>
      <c r="AK117" s="9">
        <f t="shared" si="213"/>
        <v>173</v>
      </c>
      <c r="AL117" s="9">
        <f t="shared" si="213"/>
        <v>0</v>
      </c>
      <c r="AM117" s="9">
        <f t="shared" si="213"/>
        <v>0</v>
      </c>
      <c r="AN117" s="9">
        <f t="shared" si="213"/>
        <v>0</v>
      </c>
      <c r="AO117" s="9">
        <f t="shared" si="213"/>
        <v>0</v>
      </c>
      <c r="AP117" s="9">
        <f t="shared" si="213"/>
        <v>0</v>
      </c>
      <c r="AQ117" s="9">
        <f t="shared" si="213"/>
        <v>173</v>
      </c>
      <c r="AR117" s="9">
        <f t="shared" si="213"/>
        <v>0</v>
      </c>
      <c r="AS117" s="9">
        <f t="shared" si="214"/>
        <v>0</v>
      </c>
      <c r="AT117" s="9">
        <f t="shared" si="214"/>
        <v>0</v>
      </c>
      <c r="AU117" s="9">
        <f t="shared" si="214"/>
        <v>0</v>
      </c>
      <c r="AV117" s="9">
        <f t="shared" si="214"/>
        <v>0</v>
      </c>
      <c r="AW117" s="9">
        <f t="shared" si="214"/>
        <v>173</v>
      </c>
      <c r="AX117" s="9">
        <f t="shared" si="214"/>
        <v>0</v>
      </c>
      <c r="AY117" s="9">
        <f t="shared" si="214"/>
        <v>125</v>
      </c>
      <c r="AZ117" s="9">
        <f t="shared" si="214"/>
        <v>0</v>
      </c>
      <c r="BA117" s="92">
        <f t="shared" si="153"/>
        <v>72.25433526011561</v>
      </c>
      <c r="BB117" s="92"/>
    </row>
    <row r="118" spans="1:54" ht="33" hidden="1">
      <c r="A118" s="24" t="s">
        <v>93</v>
      </c>
      <c r="B118" s="25">
        <v>901</v>
      </c>
      <c r="C118" s="25" t="s">
        <v>21</v>
      </c>
      <c r="D118" s="25" t="s">
        <v>59</v>
      </c>
      <c r="E118" s="25" t="s">
        <v>435</v>
      </c>
      <c r="F118" s="25"/>
      <c r="G118" s="11">
        <f t="shared" si="204"/>
        <v>173</v>
      </c>
      <c r="H118" s="11">
        <f t="shared" si="204"/>
        <v>0</v>
      </c>
      <c r="I118" s="11">
        <f t="shared" si="204"/>
        <v>0</v>
      </c>
      <c r="J118" s="11">
        <f t="shared" si="204"/>
        <v>0</v>
      </c>
      <c r="K118" s="11">
        <f t="shared" si="204"/>
        <v>0</v>
      </c>
      <c r="L118" s="11">
        <f t="shared" si="204"/>
        <v>0</v>
      </c>
      <c r="M118" s="11">
        <f t="shared" si="204"/>
        <v>173</v>
      </c>
      <c r="N118" s="11">
        <f t="shared" si="204"/>
        <v>0</v>
      </c>
      <c r="O118" s="11">
        <f t="shared" si="204"/>
        <v>0</v>
      </c>
      <c r="P118" s="11">
        <f t="shared" si="204"/>
        <v>0</v>
      </c>
      <c r="Q118" s="11">
        <f t="shared" si="204"/>
        <v>0</v>
      </c>
      <c r="R118" s="11">
        <f t="shared" si="204"/>
        <v>0</v>
      </c>
      <c r="S118" s="11">
        <f t="shared" si="204"/>
        <v>173</v>
      </c>
      <c r="T118" s="11">
        <f t="shared" si="204"/>
        <v>0</v>
      </c>
      <c r="U118" s="11">
        <f t="shared" si="212"/>
        <v>0</v>
      </c>
      <c r="V118" s="11">
        <f t="shared" si="212"/>
        <v>0</v>
      </c>
      <c r="W118" s="11">
        <f t="shared" si="212"/>
        <v>0</v>
      </c>
      <c r="X118" s="11">
        <f t="shared" si="212"/>
        <v>0</v>
      </c>
      <c r="Y118" s="11">
        <f t="shared" si="212"/>
        <v>173</v>
      </c>
      <c r="Z118" s="11">
        <f t="shared" si="212"/>
        <v>0</v>
      </c>
      <c r="AA118" s="11">
        <f t="shared" si="212"/>
        <v>0</v>
      </c>
      <c r="AB118" s="11">
        <f t="shared" si="212"/>
        <v>0</v>
      </c>
      <c r="AC118" s="11">
        <f t="shared" si="212"/>
        <v>0</v>
      </c>
      <c r="AD118" s="11">
        <f t="shared" si="212"/>
        <v>0</v>
      </c>
      <c r="AE118" s="11">
        <f t="shared" si="212"/>
        <v>173</v>
      </c>
      <c r="AF118" s="11">
        <f t="shared" si="212"/>
        <v>0</v>
      </c>
      <c r="AG118" s="11">
        <f t="shared" si="213"/>
        <v>0</v>
      </c>
      <c r="AH118" s="11">
        <f t="shared" si="213"/>
        <v>0</v>
      </c>
      <c r="AI118" s="11">
        <f t="shared" si="213"/>
        <v>0</v>
      </c>
      <c r="AJ118" s="11">
        <f t="shared" si="213"/>
        <v>0</v>
      </c>
      <c r="AK118" s="11">
        <f t="shared" si="213"/>
        <v>173</v>
      </c>
      <c r="AL118" s="11">
        <f t="shared" si="213"/>
        <v>0</v>
      </c>
      <c r="AM118" s="11">
        <f t="shared" si="213"/>
        <v>0</v>
      </c>
      <c r="AN118" s="11">
        <f t="shared" si="213"/>
        <v>0</v>
      </c>
      <c r="AO118" s="11">
        <f t="shared" si="213"/>
        <v>0</v>
      </c>
      <c r="AP118" s="11">
        <f t="shared" si="213"/>
        <v>0</v>
      </c>
      <c r="AQ118" s="11">
        <f t="shared" si="213"/>
        <v>173</v>
      </c>
      <c r="AR118" s="11">
        <f t="shared" si="213"/>
        <v>0</v>
      </c>
      <c r="AS118" s="11">
        <f t="shared" si="214"/>
        <v>0</v>
      </c>
      <c r="AT118" s="11">
        <f t="shared" si="214"/>
        <v>0</v>
      </c>
      <c r="AU118" s="11">
        <f t="shared" si="214"/>
        <v>0</v>
      </c>
      <c r="AV118" s="11">
        <f t="shared" si="214"/>
        <v>0</v>
      </c>
      <c r="AW118" s="11">
        <f t="shared" si="214"/>
        <v>173</v>
      </c>
      <c r="AX118" s="11">
        <f t="shared" si="214"/>
        <v>0</v>
      </c>
      <c r="AY118" s="11">
        <f t="shared" si="214"/>
        <v>125</v>
      </c>
      <c r="AZ118" s="11">
        <f t="shared" si="214"/>
        <v>0</v>
      </c>
      <c r="BA118" s="92">
        <f t="shared" si="153"/>
        <v>72.25433526011561</v>
      </c>
      <c r="BB118" s="92"/>
    </row>
    <row r="119" spans="1:54" ht="66" hidden="1">
      <c r="A119" s="24" t="s">
        <v>446</v>
      </c>
      <c r="B119" s="25">
        <v>901</v>
      </c>
      <c r="C119" s="25" t="s">
        <v>21</v>
      </c>
      <c r="D119" s="25" t="s">
        <v>59</v>
      </c>
      <c r="E119" s="25" t="s">
        <v>435</v>
      </c>
      <c r="F119" s="25" t="s">
        <v>84</v>
      </c>
      <c r="G119" s="9">
        <f t="shared" si="204"/>
        <v>173</v>
      </c>
      <c r="H119" s="9">
        <f t="shared" si="204"/>
        <v>0</v>
      </c>
      <c r="I119" s="9">
        <f t="shared" si="204"/>
        <v>0</v>
      </c>
      <c r="J119" s="9">
        <f t="shared" si="204"/>
        <v>0</v>
      </c>
      <c r="K119" s="9">
        <f t="shared" si="204"/>
        <v>0</v>
      </c>
      <c r="L119" s="9">
        <f t="shared" si="204"/>
        <v>0</v>
      </c>
      <c r="M119" s="9">
        <f t="shared" si="204"/>
        <v>173</v>
      </c>
      <c r="N119" s="9">
        <f t="shared" si="204"/>
        <v>0</v>
      </c>
      <c r="O119" s="9">
        <f t="shared" si="204"/>
        <v>0</v>
      </c>
      <c r="P119" s="9">
        <f t="shared" si="204"/>
        <v>0</v>
      </c>
      <c r="Q119" s="9">
        <f t="shared" si="204"/>
        <v>0</v>
      </c>
      <c r="R119" s="9">
        <f t="shared" si="204"/>
        <v>0</v>
      </c>
      <c r="S119" s="9">
        <f t="shared" si="204"/>
        <v>173</v>
      </c>
      <c r="T119" s="9">
        <f t="shared" si="204"/>
        <v>0</v>
      </c>
      <c r="U119" s="9">
        <f t="shared" si="212"/>
        <v>0</v>
      </c>
      <c r="V119" s="9">
        <f t="shared" si="212"/>
        <v>0</v>
      </c>
      <c r="W119" s="9">
        <f t="shared" si="212"/>
        <v>0</v>
      </c>
      <c r="X119" s="9">
        <f t="shared" si="212"/>
        <v>0</v>
      </c>
      <c r="Y119" s="9">
        <f t="shared" si="212"/>
        <v>173</v>
      </c>
      <c r="Z119" s="9">
        <f t="shared" si="212"/>
        <v>0</v>
      </c>
      <c r="AA119" s="9">
        <f t="shared" si="212"/>
        <v>0</v>
      </c>
      <c r="AB119" s="9">
        <f t="shared" si="212"/>
        <v>0</v>
      </c>
      <c r="AC119" s="9">
        <f t="shared" si="212"/>
        <v>0</v>
      </c>
      <c r="AD119" s="9">
        <f t="shared" si="212"/>
        <v>0</v>
      </c>
      <c r="AE119" s="9">
        <f t="shared" si="212"/>
        <v>173</v>
      </c>
      <c r="AF119" s="9">
        <f t="shared" si="212"/>
        <v>0</v>
      </c>
      <c r="AG119" s="9">
        <f t="shared" si="213"/>
        <v>0</v>
      </c>
      <c r="AH119" s="9">
        <f t="shared" si="213"/>
        <v>0</v>
      </c>
      <c r="AI119" s="9">
        <f t="shared" si="213"/>
        <v>0</v>
      </c>
      <c r="AJ119" s="9">
        <f t="shared" si="213"/>
        <v>0</v>
      </c>
      <c r="AK119" s="9">
        <f t="shared" si="213"/>
        <v>173</v>
      </c>
      <c r="AL119" s="9">
        <f t="shared" si="213"/>
        <v>0</v>
      </c>
      <c r="AM119" s="9">
        <f t="shared" si="213"/>
        <v>0</v>
      </c>
      <c r="AN119" s="9">
        <f t="shared" si="213"/>
        <v>0</v>
      </c>
      <c r="AO119" s="9">
        <f t="shared" si="213"/>
        <v>0</v>
      </c>
      <c r="AP119" s="9">
        <f t="shared" si="213"/>
        <v>0</v>
      </c>
      <c r="AQ119" s="9">
        <f t="shared" si="213"/>
        <v>173</v>
      </c>
      <c r="AR119" s="9">
        <f t="shared" si="213"/>
        <v>0</v>
      </c>
      <c r="AS119" s="9">
        <f t="shared" si="214"/>
        <v>0</v>
      </c>
      <c r="AT119" s="9">
        <f t="shared" si="214"/>
        <v>0</v>
      </c>
      <c r="AU119" s="9">
        <f t="shared" si="214"/>
        <v>0</v>
      </c>
      <c r="AV119" s="9">
        <f t="shared" si="214"/>
        <v>0</v>
      </c>
      <c r="AW119" s="9">
        <f t="shared" si="214"/>
        <v>173</v>
      </c>
      <c r="AX119" s="9">
        <f t="shared" si="214"/>
        <v>0</v>
      </c>
      <c r="AY119" s="9">
        <f t="shared" si="214"/>
        <v>125</v>
      </c>
      <c r="AZ119" s="9">
        <f t="shared" si="214"/>
        <v>0</v>
      </c>
      <c r="BA119" s="92">
        <f t="shared" si="153"/>
        <v>72.25433526011561</v>
      </c>
      <c r="BB119" s="92"/>
    </row>
    <row r="120" spans="1:54" ht="33" hidden="1">
      <c r="A120" s="24" t="s">
        <v>85</v>
      </c>
      <c r="B120" s="25">
        <v>901</v>
      </c>
      <c r="C120" s="25" t="s">
        <v>21</v>
      </c>
      <c r="D120" s="25" t="s">
        <v>59</v>
      </c>
      <c r="E120" s="25" t="s">
        <v>435</v>
      </c>
      <c r="F120" s="25" t="s">
        <v>86</v>
      </c>
      <c r="G120" s="9">
        <v>173</v>
      </c>
      <c r="H120" s="10"/>
      <c r="I120" s="79"/>
      <c r="J120" s="79"/>
      <c r="K120" s="79"/>
      <c r="L120" s="79"/>
      <c r="M120" s="9">
        <f>G120+I120+J120+K120+L120</f>
        <v>173</v>
      </c>
      <c r="N120" s="9">
        <f>H120+L120</f>
        <v>0</v>
      </c>
      <c r="O120" s="80"/>
      <c r="P120" s="80"/>
      <c r="Q120" s="80"/>
      <c r="R120" s="80"/>
      <c r="S120" s="9">
        <f>M120+O120+P120+Q120+R120</f>
        <v>173</v>
      </c>
      <c r="T120" s="9">
        <f>N120+R120</f>
        <v>0</v>
      </c>
      <c r="U120" s="80"/>
      <c r="V120" s="80"/>
      <c r="W120" s="80"/>
      <c r="X120" s="80"/>
      <c r="Y120" s="9">
        <f>S120+U120+V120+W120+X120</f>
        <v>173</v>
      </c>
      <c r="Z120" s="9">
        <f>T120+X120</f>
        <v>0</v>
      </c>
      <c r="AA120" s="80"/>
      <c r="AB120" s="80"/>
      <c r="AC120" s="80"/>
      <c r="AD120" s="80"/>
      <c r="AE120" s="9">
        <f>Y120+AA120+AB120+AC120+AD120</f>
        <v>173</v>
      </c>
      <c r="AF120" s="9">
        <f>Z120+AD120</f>
        <v>0</v>
      </c>
      <c r="AG120" s="80"/>
      <c r="AH120" s="80"/>
      <c r="AI120" s="80"/>
      <c r="AJ120" s="80"/>
      <c r="AK120" s="9">
        <f>AE120+AG120+AH120+AI120+AJ120</f>
        <v>173</v>
      </c>
      <c r="AL120" s="9">
        <f>AF120+AJ120</f>
        <v>0</v>
      </c>
      <c r="AM120" s="80"/>
      <c r="AN120" s="80"/>
      <c r="AO120" s="80"/>
      <c r="AP120" s="80"/>
      <c r="AQ120" s="9">
        <f>AK120+AM120+AN120+AO120+AP120</f>
        <v>173</v>
      </c>
      <c r="AR120" s="9">
        <f>AL120+AP120</f>
        <v>0</v>
      </c>
      <c r="AS120" s="80"/>
      <c r="AT120" s="80"/>
      <c r="AU120" s="80"/>
      <c r="AV120" s="80"/>
      <c r="AW120" s="9">
        <f>AQ120+AS120+AT120+AU120+AV120</f>
        <v>173</v>
      </c>
      <c r="AX120" s="9">
        <f>AR120+AV120</f>
        <v>0</v>
      </c>
      <c r="AY120" s="9">
        <v>125</v>
      </c>
      <c r="AZ120" s="79"/>
      <c r="BA120" s="92">
        <f t="shared" si="153"/>
        <v>72.25433526011561</v>
      </c>
      <c r="BB120" s="92"/>
    </row>
    <row r="121" spans="1:54" ht="20.100000000000001" hidden="1" customHeight="1">
      <c r="A121" s="24" t="s">
        <v>569</v>
      </c>
      <c r="B121" s="25" t="s">
        <v>433</v>
      </c>
      <c r="C121" s="25" t="s">
        <v>21</v>
      </c>
      <c r="D121" s="25" t="s">
        <v>59</v>
      </c>
      <c r="E121" s="25" t="s">
        <v>697</v>
      </c>
      <c r="F121" s="25"/>
      <c r="G121" s="9">
        <f t="shared" ref="G121:H123" si="224">G122</f>
        <v>0</v>
      </c>
      <c r="H121" s="9">
        <f t="shared" si="224"/>
        <v>0</v>
      </c>
      <c r="I121" s="79"/>
      <c r="J121" s="79"/>
      <c r="K121" s="79"/>
      <c r="L121" s="79"/>
      <c r="M121" s="79"/>
      <c r="N121" s="79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79"/>
      <c r="AZ121" s="79"/>
      <c r="BA121" s="92" t="e">
        <f t="shared" si="153"/>
        <v>#DIV/0!</v>
      </c>
      <c r="BB121" s="92"/>
    </row>
    <row r="122" spans="1:54" ht="20.100000000000001" hidden="1" customHeight="1">
      <c r="A122" s="24" t="s">
        <v>581</v>
      </c>
      <c r="B122" s="25">
        <f>B119</f>
        <v>901</v>
      </c>
      <c r="C122" s="25" t="s">
        <v>21</v>
      </c>
      <c r="D122" s="25" t="s">
        <v>59</v>
      </c>
      <c r="E122" s="25" t="s">
        <v>696</v>
      </c>
      <c r="F122" s="25"/>
      <c r="G122" s="9">
        <f t="shared" ref="G122" si="225">G123</f>
        <v>0</v>
      </c>
      <c r="H122" s="9">
        <f t="shared" si="224"/>
        <v>0</v>
      </c>
      <c r="I122" s="79"/>
      <c r="J122" s="79"/>
      <c r="K122" s="79"/>
      <c r="L122" s="79"/>
      <c r="M122" s="79"/>
      <c r="N122" s="79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79"/>
      <c r="AZ122" s="79"/>
      <c r="BA122" s="92" t="e">
        <f t="shared" si="153"/>
        <v>#DIV/0!</v>
      </c>
      <c r="BB122" s="92"/>
    </row>
    <row r="123" spans="1:54" ht="66" hidden="1">
      <c r="A123" s="24" t="s">
        <v>446</v>
      </c>
      <c r="B123" s="25">
        <f>B120</f>
        <v>901</v>
      </c>
      <c r="C123" s="25" t="s">
        <v>21</v>
      </c>
      <c r="D123" s="25" t="s">
        <v>59</v>
      </c>
      <c r="E123" s="25" t="s">
        <v>696</v>
      </c>
      <c r="F123" s="25" t="s">
        <v>84</v>
      </c>
      <c r="G123" s="9">
        <f t="shared" si="224"/>
        <v>0</v>
      </c>
      <c r="H123" s="9">
        <f t="shared" si="224"/>
        <v>0</v>
      </c>
      <c r="I123" s="79"/>
      <c r="J123" s="79"/>
      <c r="K123" s="79"/>
      <c r="L123" s="79"/>
      <c r="M123" s="79"/>
      <c r="N123" s="79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79"/>
      <c r="AZ123" s="79"/>
      <c r="BA123" s="92" t="e">
        <f t="shared" si="153"/>
        <v>#DIV/0!</v>
      </c>
      <c r="BB123" s="92"/>
    </row>
    <row r="124" spans="1:54" ht="33" hidden="1">
      <c r="A124" s="24" t="s">
        <v>85</v>
      </c>
      <c r="B124" s="25">
        <f>B122</f>
        <v>901</v>
      </c>
      <c r="C124" s="25" t="s">
        <v>21</v>
      </c>
      <c r="D124" s="25" t="s">
        <v>59</v>
      </c>
      <c r="E124" s="25" t="s">
        <v>696</v>
      </c>
      <c r="F124" s="25" t="s">
        <v>86</v>
      </c>
      <c r="G124" s="9"/>
      <c r="H124" s="9"/>
      <c r="I124" s="79"/>
      <c r="J124" s="79"/>
      <c r="K124" s="79"/>
      <c r="L124" s="79"/>
      <c r="M124" s="79"/>
      <c r="N124" s="79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79"/>
      <c r="AZ124" s="79"/>
      <c r="BA124" s="92" t="e">
        <f t="shared" si="153"/>
        <v>#DIV/0!</v>
      </c>
      <c r="BB124" s="92"/>
    </row>
    <row r="125" spans="1:54" hidden="1">
      <c r="A125" s="24" t="s">
        <v>61</v>
      </c>
      <c r="B125" s="25">
        <v>901</v>
      </c>
      <c r="C125" s="29" t="s">
        <v>21</v>
      </c>
      <c r="D125" s="29" t="s">
        <v>59</v>
      </c>
      <c r="E125" s="29" t="s">
        <v>62</v>
      </c>
      <c r="F125" s="25"/>
      <c r="G125" s="9"/>
      <c r="H125" s="9"/>
      <c r="I125" s="79"/>
      <c r="J125" s="79"/>
      <c r="K125" s="79"/>
      <c r="L125" s="79"/>
      <c r="M125" s="79"/>
      <c r="N125" s="79"/>
      <c r="O125" s="80">
        <f>O126</f>
        <v>0</v>
      </c>
      <c r="P125" s="9">
        <f t="shared" ref="P125:AE128" si="226">P126</f>
        <v>340</v>
      </c>
      <c r="Q125" s="9">
        <f t="shared" si="226"/>
        <v>0</v>
      </c>
      <c r="R125" s="9">
        <f t="shared" si="226"/>
        <v>0</v>
      </c>
      <c r="S125" s="9">
        <f t="shared" si="226"/>
        <v>340</v>
      </c>
      <c r="T125" s="9">
        <f t="shared" si="226"/>
        <v>0</v>
      </c>
      <c r="U125" s="80">
        <f>U126</f>
        <v>0</v>
      </c>
      <c r="V125" s="9">
        <f t="shared" si="226"/>
        <v>0</v>
      </c>
      <c r="W125" s="9">
        <f t="shared" si="226"/>
        <v>0</v>
      </c>
      <c r="X125" s="9">
        <f t="shared" si="226"/>
        <v>0</v>
      </c>
      <c r="Y125" s="9">
        <f t="shared" si="226"/>
        <v>340</v>
      </c>
      <c r="Z125" s="9">
        <f t="shared" si="226"/>
        <v>0</v>
      </c>
      <c r="AA125" s="80">
        <f>AA126</f>
        <v>0</v>
      </c>
      <c r="AB125" s="9">
        <f t="shared" si="226"/>
        <v>1136</v>
      </c>
      <c r="AC125" s="9">
        <f t="shared" si="226"/>
        <v>0</v>
      </c>
      <c r="AD125" s="9">
        <f t="shared" si="226"/>
        <v>0</v>
      </c>
      <c r="AE125" s="9">
        <f t="shared" si="226"/>
        <v>1476</v>
      </c>
      <c r="AF125" s="9">
        <f t="shared" ref="AB125:AF128" si="227">AF126</f>
        <v>0</v>
      </c>
      <c r="AG125" s="80">
        <f>AG126</f>
        <v>0</v>
      </c>
      <c r="AH125" s="9">
        <f t="shared" ref="AH125:AX128" si="228">AH126</f>
        <v>0</v>
      </c>
      <c r="AI125" s="9">
        <f t="shared" si="228"/>
        <v>0</v>
      </c>
      <c r="AJ125" s="9">
        <f t="shared" si="228"/>
        <v>0</v>
      </c>
      <c r="AK125" s="9">
        <f t="shared" si="228"/>
        <v>1476</v>
      </c>
      <c r="AL125" s="9">
        <f t="shared" si="228"/>
        <v>0</v>
      </c>
      <c r="AM125" s="80">
        <f>AM126</f>
        <v>0</v>
      </c>
      <c r="AN125" s="9">
        <f t="shared" si="228"/>
        <v>0</v>
      </c>
      <c r="AO125" s="9">
        <f t="shared" si="228"/>
        <v>0</v>
      </c>
      <c r="AP125" s="9">
        <f t="shared" si="228"/>
        <v>0</v>
      </c>
      <c r="AQ125" s="9">
        <f t="shared" si="228"/>
        <v>1476</v>
      </c>
      <c r="AR125" s="9">
        <f t="shared" si="228"/>
        <v>0</v>
      </c>
      <c r="AS125" s="80">
        <f>AS126</f>
        <v>0</v>
      </c>
      <c r="AT125" s="9">
        <f t="shared" si="228"/>
        <v>330</v>
      </c>
      <c r="AU125" s="9">
        <f t="shared" si="228"/>
        <v>0</v>
      </c>
      <c r="AV125" s="9">
        <f t="shared" si="228"/>
        <v>0</v>
      </c>
      <c r="AW125" s="9">
        <f t="shared" si="228"/>
        <v>1806</v>
      </c>
      <c r="AX125" s="9">
        <f t="shared" si="228"/>
        <v>0</v>
      </c>
      <c r="AY125" s="9">
        <f t="shared" ref="AY125:AZ125" si="229">AY126</f>
        <v>1785</v>
      </c>
      <c r="AZ125" s="9">
        <f t="shared" si="229"/>
        <v>0</v>
      </c>
      <c r="BA125" s="92">
        <f t="shared" si="153"/>
        <v>98.837209302325576</v>
      </c>
      <c r="BB125" s="92"/>
    </row>
    <row r="126" spans="1:54" hidden="1">
      <c r="A126" s="24" t="s">
        <v>14</v>
      </c>
      <c r="B126" s="25">
        <v>901</v>
      </c>
      <c r="C126" s="29" t="s">
        <v>21</v>
      </c>
      <c r="D126" s="29" t="s">
        <v>59</v>
      </c>
      <c r="E126" s="29" t="s">
        <v>63</v>
      </c>
      <c r="F126" s="25"/>
      <c r="G126" s="9"/>
      <c r="H126" s="9"/>
      <c r="I126" s="79"/>
      <c r="J126" s="79"/>
      <c r="K126" s="79"/>
      <c r="L126" s="79"/>
      <c r="M126" s="79"/>
      <c r="N126" s="79"/>
      <c r="O126" s="80">
        <f>O127</f>
        <v>0</v>
      </c>
      <c r="P126" s="9">
        <f t="shared" si="226"/>
        <v>340</v>
      </c>
      <c r="Q126" s="9">
        <f t="shared" si="226"/>
        <v>0</v>
      </c>
      <c r="R126" s="9">
        <f t="shared" si="226"/>
        <v>0</v>
      </c>
      <c r="S126" s="9">
        <f t="shared" si="226"/>
        <v>340</v>
      </c>
      <c r="T126" s="9">
        <f t="shared" si="226"/>
        <v>0</v>
      </c>
      <c r="U126" s="80">
        <f>U127</f>
        <v>0</v>
      </c>
      <c r="V126" s="9">
        <f t="shared" si="226"/>
        <v>0</v>
      </c>
      <c r="W126" s="9">
        <f t="shared" si="226"/>
        <v>0</v>
      </c>
      <c r="X126" s="9">
        <f t="shared" si="226"/>
        <v>0</v>
      </c>
      <c r="Y126" s="9">
        <f t="shared" si="226"/>
        <v>340</v>
      </c>
      <c r="Z126" s="9">
        <f t="shared" si="226"/>
        <v>0</v>
      </c>
      <c r="AA126" s="80">
        <f>AA127</f>
        <v>0</v>
      </c>
      <c r="AB126" s="9">
        <f t="shared" si="227"/>
        <v>1136</v>
      </c>
      <c r="AC126" s="9">
        <f t="shared" si="227"/>
        <v>0</v>
      </c>
      <c r="AD126" s="9">
        <f t="shared" si="227"/>
        <v>0</v>
      </c>
      <c r="AE126" s="9">
        <f t="shared" si="227"/>
        <v>1476</v>
      </c>
      <c r="AF126" s="9">
        <f t="shared" si="227"/>
        <v>0</v>
      </c>
      <c r="AG126" s="80">
        <f>AG127</f>
        <v>0</v>
      </c>
      <c r="AH126" s="9">
        <f t="shared" si="228"/>
        <v>0</v>
      </c>
      <c r="AI126" s="9">
        <f t="shared" si="228"/>
        <v>0</v>
      </c>
      <c r="AJ126" s="9">
        <f t="shared" si="228"/>
        <v>0</v>
      </c>
      <c r="AK126" s="9">
        <f t="shared" si="228"/>
        <v>1476</v>
      </c>
      <c r="AL126" s="9">
        <f t="shared" si="228"/>
        <v>0</v>
      </c>
      <c r="AM126" s="80">
        <f>AM127</f>
        <v>0</v>
      </c>
      <c r="AN126" s="9">
        <f t="shared" si="228"/>
        <v>0</v>
      </c>
      <c r="AO126" s="9">
        <f t="shared" si="228"/>
        <v>0</v>
      </c>
      <c r="AP126" s="9">
        <f t="shared" si="228"/>
        <v>0</v>
      </c>
      <c r="AQ126" s="9">
        <f t="shared" si="228"/>
        <v>1476</v>
      </c>
      <c r="AR126" s="9">
        <f t="shared" si="228"/>
        <v>0</v>
      </c>
      <c r="AS126" s="80">
        <f>AS127</f>
        <v>0</v>
      </c>
      <c r="AT126" s="9">
        <f t="shared" ref="AT126:AZ128" si="230">AT127</f>
        <v>330</v>
      </c>
      <c r="AU126" s="9">
        <f t="shared" si="230"/>
        <v>0</v>
      </c>
      <c r="AV126" s="9">
        <f t="shared" si="230"/>
        <v>0</v>
      </c>
      <c r="AW126" s="9">
        <f t="shared" si="230"/>
        <v>1806</v>
      </c>
      <c r="AX126" s="9">
        <f t="shared" si="230"/>
        <v>0</v>
      </c>
      <c r="AY126" s="9">
        <f t="shared" si="230"/>
        <v>1785</v>
      </c>
      <c r="AZ126" s="9">
        <f t="shared" si="230"/>
        <v>0</v>
      </c>
      <c r="BA126" s="92">
        <f t="shared" si="153"/>
        <v>98.837209302325576</v>
      </c>
      <c r="BB126" s="92"/>
    </row>
    <row r="127" spans="1:54" hidden="1">
      <c r="A127" s="24" t="s">
        <v>60</v>
      </c>
      <c r="B127" s="25">
        <v>901</v>
      </c>
      <c r="C127" s="29" t="s">
        <v>21</v>
      </c>
      <c r="D127" s="29" t="s">
        <v>59</v>
      </c>
      <c r="E127" s="29" t="s">
        <v>64</v>
      </c>
      <c r="F127" s="25"/>
      <c r="G127" s="9"/>
      <c r="H127" s="9"/>
      <c r="I127" s="79"/>
      <c r="J127" s="79"/>
      <c r="K127" s="79"/>
      <c r="L127" s="79"/>
      <c r="M127" s="79"/>
      <c r="N127" s="79"/>
      <c r="O127" s="80">
        <f>O128</f>
        <v>0</v>
      </c>
      <c r="P127" s="9">
        <f t="shared" si="226"/>
        <v>340</v>
      </c>
      <c r="Q127" s="9">
        <f t="shared" si="226"/>
        <v>0</v>
      </c>
      <c r="R127" s="9">
        <f t="shared" si="226"/>
        <v>0</v>
      </c>
      <c r="S127" s="9">
        <f t="shared" si="226"/>
        <v>340</v>
      </c>
      <c r="T127" s="9">
        <f t="shared" si="226"/>
        <v>0</v>
      </c>
      <c r="U127" s="80">
        <f>U128</f>
        <v>0</v>
      </c>
      <c r="V127" s="9">
        <f t="shared" si="226"/>
        <v>0</v>
      </c>
      <c r="W127" s="9">
        <f t="shared" si="226"/>
        <v>0</v>
      </c>
      <c r="X127" s="9">
        <f t="shared" si="226"/>
        <v>0</v>
      </c>
      <c r="Y127" s="9">
        <f t="shared" si="226"/>
        <v>340</v>
      </c>
      <c r="Z127" s="9">
        <f t="shared" si="226"/>
        <v>0</v>
      </c>
      <c r="AA127" s="80">
        <f>AA128</f>
        <v>0</v>
      </c>
      <c r="AB127" s="9">
        <f t="shared" si="227"/>
        <v>1136</v>
      </c>
      <c r="AC127" s="9">
        <f t="shared" si="227"/>
        <v>0</v>
      </c>
      <c r="AD127" s="9">
        <f t="shared" si="227"/>
        <v>0</v>
      </c>
      <c r="AE127" s="9">
        <f t="shared" si="227"/>
        <v>1476</v>
      </c>
      <c r="AF127" s="9">
        <f t="shared" si="227"/>
        <v>0</v>
      </c>
      <c r="AG127" s="80">
        <f>AG128</f>
        <v>0</v>
      </c>
      <c r="AH127" s="9">
        <f t="shared" si="228"/>
        <v>0</v>
      </c>
      <c r="AI127" s="9">
        <f t="shared" si="228"/>
        <v>0</v>
      </c>
      <c r="AJ127" s="9">
        <f t="shared" si="228"/>
        <v>0</v>
      </c>
      <c r="AK127" s="9">
        <f t="shared" si="228"/>
        <v>1476</v>
      </c>
      <c r="AL127" s="9">
        <f t="shared" si="228"/>
        <v>0</v>
      </c>
      <c r="AM127" s="80">
        <f>AM128</f>
        <v>0</v>
      </c>
      <c r="AN127" s="9">
        <f t="shared" si="228"/>
        <v>0</v>
      </c>
      <c r="AO127" s="9">
        <f t="shared" si="228"/>
        <v>0</v>
      </c>
      <c r="AP127" s="9">
        <f t="shared" si="228"/>
        <v>0</v>
      </c>
      <c r="AQ127" s="9">
        <f t="shared" si="228"/>
        <v>1476</v>
      </c>
      <c r="AR127" s="9">
        <f t="shared" si="228"/>
        <v>0</v>
      </c>
      <c r="AS127" s="80">
        <f>AS128</f>
        <v>0</v>
      </c>
      <c r="AT127" s="9">
        <f t="shared" si="230"/>
        <v>330</v>
      </c>
      <c r="AU127" s="9">
        <f t="shared" si="230"/>
        <v>0</v>
      </c>
      <c r="AV127" s="9">
        <f t="shared" si="230"/>
        <v>0</v>
      </c>
      <c r="AW127" s="9">
        <f t="shared" si="230"/>
        <v>1806</v>
      </c>
      <c r="AX127" s="9">
        <f t="shared" si="230"/>
        <v>0</v>
      </c>
      <c r="AY127" s="9">
        <f t="shared" si="230"/>
        <v>1785</v>
      </c>
      <c r="AZ127" s="9">
        <f t="shared" si="230"/>
        <v>0</v>
      </c>
      <c r="BA127" s="92">
        <f t="shared" si="153"/>
        <v>98.837209302325576</v>
      </c>
      <c r="BB127" s="92"/>
    </row>
    <row r="128" spans="1:54" hidden="1">
      <c r="A128" s="24" t="s">
        <v>65</v>
      </c>
      <c r="B128" s="25">
        <v>901</v>
      </c>
      <c r="C128" s="29" t="s">
        <v>21</v>
      </c>
      <c r="D128" s="29" t="s">
        <v>59</v>
      </c>
      <c r="E128" s="29" t="s">
        <v>64</v>
      </c>
      <c r="F128" s="25" t="s">
        <v>66</v>
      </c>
      <c r="G128" s="9"/>
      <c r="H128" s="9"/>
      <c r="I128" s="79"/>
      <c r="J128" s="79"/>
      <c r="K128" s="79"/>
      <c r="L128" s="79"/>
      <c r="M128" s="79"/>
      <c r="N128" s="79"/>
      <c r="O128" s="80">
        <f>O129</f>
        <v>0</v>
      </c>
      <c r="P128" s="9">
        <f t="shared" si="226"/>
        <v>340</v>
      </c>
      <c r="Q128" s="9">
        <f t="shared" si="226"/>
        <v>0</v>
      </c>
      <c r="R128" s="9">
        <f t="shared" si="226"/>
        <v>0</v>
      </c>
      <c r="S128" s="9">
        <f t="shared" si="226"/>
        <v>340</v>
      </c>
      <c r="T128" s="9">
        <f t="shared" si="226"/>
        <v>0</v>
      </c>
      <c r="U128" s="80">
        <f>U129</f>
        <v>0</v>
      </c>
      <c r="V128" s="9">
        <f t="shared" si="226"/>
        <v>0</v>
      </c>
      <c r="W128" s="9">
        <f t="shared" si="226"/>
        <v>0</v>
      </c>
      <c r="X128" s="9">
        <f t="shared" si="226"/>
        <v>0</v>
      </c>
      <c r="Y128" s="9">
        <f t="shared" si="226"/>
        <v>340</v>
      </c>
      <c r="Z128" s="9">
        <f t="shared" si="226"/>
        <v>0</v>
      </c>
      <c r="AA128" s="80">
        <f>AA129</f>
        <v>0</v>
      </c>
      <c r="AB128" s="9">
        <f t="shared" si="227"/>
        <v>1136</v>
      </c>
      <c r="AC128" s="9">
        <f t="shared" si="227"/>
        <v>0</v>
      </c>
      <c r="AD128" s="9">
        <f t="shared" si="227"/>
        <v>0</v>
      </c>
      <c r="AE128" s="9">
        <f t="shared" si="227"/>
        <v>1476</v>
      </c>
      <c r="AF128" s="9">
        <f t="shared" si="227"/>
        <v>0</v>
      </c>
      <c r="AG128" s="80">
        <f>AG129</f>
        <v>0</v>
      </c>
      <c r="AH128" s="9">
        <f t="shared" si="228"/>
        <v>0</v>
      </c>
      <c r="AI128" s="9">
        <f t="shared" si="228"/>
        <v>0</v>
      </c>
      <c r="AJ128" s="9">
        <f t="shared" si="228"/>
        <v>0</v>
      </c>
      <c r="AK128" s="9">
        <f t="shared" si="228"/>
        <v>1476</v>
      </c>
      <c r="AL128" s="9">
        <f t="shared" si="228"/>
        <v>0</v>
      </c>
      <c r="AM128" s="80">
        <f>AM129</f>
        <v>0</v>
      </c>
      <c r="AN128" s="9">
        <f t="shared" si="228"/>
        <v>0</v>
      </c>
      <c r="AO128" s="9">
        <f t="shared" si="228"/>
        <v>0</v>
      </c>
      <c r="AP128" s="9">
        <f t="shared" si="228"/>
        <v>0</v>
      </c>
      <c r="AQ128" s="9">
        <f t="shared" si="228"/>
        <v>1476</v>
      </c>
      <c r="AR128" s="9">
        <f t="shared" si="228"/>
        <v>0</v>
      </c>
      <c r="AS128" s="80">
        <f>AS129</f>
        <v>0</v>
      </c>
      <c r="AT128" s="9">
        <f t="shared" si="230"/>
        <v>330</v>
      </c>
      <c r="AU128" s="9">
        <f t="shared" si="230"/>
        <v>0</v>
      </c>
      <c r="AV128" s="9">
        <f t="shared" si="230"/>
        <v>0</v>
      </c>
      <c r="AW128" s="9">
        <f t="shared" si="230"/>
        <v>1806</v>
      </c>
      <c r="AX128" s="9">
        <f t="shared" si="230"/>
        <v>0</v>
      </c>
      <c r="AY128" s="9">
        <f t="shared" si="230"/>
        <v>1785</v>
      </c>
      <c r="AZ128" s="9">
        <f t="shared" si="230"/>
        <v>0</v>
      </c>
      <c r="BA128" s="92">
        <f t="shared" si="153"/>
        <v>98.837209302325576</v>
      </c>
      <c r="BB128" s="92"/>
    </row>
    <row r="129" spans="1:54" hidden="1">
      <c r="A129" s="24" t="s">
        <v>154</v>
      </c>
      <c r="B129" s="25">
        <v>901</v>
      </c>
      <c r="C129" s="29" t="s">
        <v>21</v>
      </c>
      <c r="D129" s="29" t="s">
        <v>59</v>
      </c>
      <c r="E129" s="29" t="s">
        <v>64</v>
      </c>
      <c r="F129" s="25" t="s">
        <v>613</v>
      </c>
      <c r="G129" s="9"/>
      <c r="H129" s="9"/>
      <c r="I129" s="79"/>
      <c r="J129" s="79"/>
      <c r="K129" s="79"/>
      <c r="L129" s="79"/>
      <c r="M129" s="79"/>
      <c r="N129" s="79"/>
      <c r="O129" s="80"/>
      <c r="P129" s="9">
        <v>340</v>
      </c>
      <c r="Q129" s="9"/>
      <c r="R129" s="9"/>
      <c r="S129" s="9">
        <f>M129+O129+P129+Q129+R129</f>
        <v>340</v>
      </c>
      <c r="T129" s="9">
        <f>N129+R129</f>
        <v>0</v>
      </c>
      <c r="U129" s="80"/>
      <c r="V129" s="9"/>
      <c r="W129" s="9"/>
      <c r="X129" s="9"/>
      <c r="Y129" s="9">
        <f>S129+U129+V129+W129+X129</f>
        <v>340</v>
      </c>
      <c r="Z129" s="9">
        <f>T129+X129</f>
        <v>0</v>
      </c>
      <c r="AA129" s="80"/>
      <c r="AB129" s="9">
        <v>1136</v>
      </c>
      <c r="AC129" s="9"/>
      <c r="AD129" s="9"/>
      <c r="AE129" s="9">
        <f>Y129+AA129+AB129+AC129+AD129</f>
        <v>1476</v>
      </c>
      <c r="AF129" s="9">
        <f>Z129+AD129</f>
        <v>0</v>
      </c>
      <c r="AG129" s="80"/>
      <c r="AH129" s="9"/>
      <c r="AI129" s="9"/>
      <c r="AJ129" s="9"/>
      <c r="AK129" s="9">
        <f>AE129+AG129+AH129+AI129+AJ129</f>
        <v>1476</v>
      </c>
      <c r="AL129" s="9">
        <f>AF129+AJ129</f>
        <v>0</v>
      </c>
      <c r="AM129" s="80"/>
      <c r="AN129" s="9"/>
      <c r="AO129" s="9"/>
      <c r="AP129" s="9"/>
      <c r="AQ129" s="9">
        <f>AK129+AM129+AN129+AO129+AP129</f>
        <v>1476</v>
      </c>
      <c r="AR129" s="9">
        <f>AL129+AP129</f>
        <v>0</v>
      </c>
      <c r="AS129" s="80"/>
      <c r="AT129" s="9">
        <f>240+90</f>
        <v>330</v>
      </c>
      <c r="AU129" s="9"/>
      <c r="AV129" s="9"/>
      <c r="AW129" s="9">
        <f>AQ129+AS129+AT129+AU129+AV129</f>
        <v>1806</v>
      </c>
      <c r="AX129" s="9">
        <f>AR129+AV129</f>
        <v>0</v>
      </c>
      <c r="AY129" s="9">
        <v>1785</v>
      </c>
      <c r="AZ129" s="79"/>
      <c r="BA129" s="92">
        <f t="shared" si="153"/>
        <v>98.837209302325576</v>
      </c>
      <c r="BB129" s="92"/>
    </row>
    <row r="130" spans="1:54" hidden="1">
      <c r="A130" s="24"/>
      <c r="B130" s="25"/>
      <c r="C130" s="25"/>
      <c r="D130" s="25"/>
      <c r="E130" s="25"/>
      <c r="F130" s="25"/>
      <c r="G130" s="9"/>
      <c r="H130" s="10"/>
      <c r="I130" s="79"/>
      <c r="J130" s="79"/>
      <c r="K130" s="79"/>
      <c r="L130" s="79"/>
      <c r="M130" s="79"/>
      <c r="N130" s="79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79"/>
      <c r="AZ130" s="79"/>
      <c r="BA130" s="92"/>
      <c r="BB130" s="92"/>
    </row>
    <row r="131" spans="1:54" s="100" customFormat="1" ht="40.5" hidden="1">
      <c r="A131" s="103" t="s">
        <v>488</v>
      </c>
      <c r="B131" s="96" t="s">
        <v>150</v>
      </c>
      <c r="C131" s="96"/>
      <c r="D131" s="96"/>
      <c r="E131" s="96"/>
      <c r="F131" s="96"/>
      <c r="G131" s="98">
        <f>G133+G151+G165+G144</f>
        <v>629638</v>
      </c>
      <c r="H131" s="98">
        <f t="shared" ref="H131:N131" si="231">H133+H151+H165+H144</f>
        <v>112913</v>
      </c>
      <c r="I131" s="98">
        <f t="shared" si="231"/>
        <v>-260</v>
      </c>
      <c r="J131" s="98">
        <f t="shared" si="231"/>
        <v>0</v>
      </c>
      <c r="K131" s="98">
        <f t="shared" si="231"/>
        <v>0</v>
      </c>
      <c r="L131" s="98">
        <f t="shared" si="231"/>
        <v>0</v>
      </c>
      <c r="M131" s="98">
        <f t="shared" si="231"/>
        <v>629378</v>
      </c>
      <c r="N131" s="98">
        <f t="shared" si="231"/>
        <v>112913</v>
      </c>
      <c r="O131" s="98">
        <f t="shared" ref="O131:T131" si="232">O133+O151+O165+O144</f>
        <v>-4202</v>
      </c>
      <c r="P131" s="98">
        <f t="shared" si="232"/>
        <v>0</v>
      </c>
      <c r="Q131" s="98">
        <f t="shared" si="232"/>
        <v>0</v>
      </c>
      <c r="R131" s="98">
        <f t="shared" si="232"/>
        <v>0</v>
      </c>
      <c r="S131" s="98">
        <f t="shared" si="232"/>
        <v>625176</v>
      </c>
      <c r="T131" s="98">
        <f t="shared" si="232"/>
        <v>112913</v>
      </c>
      <c r="U131" s="98">
        <f t="shared" ref="U131:Z131" si="233">U133+U151+U165+U144</f>
        <v>-1009</v>
      </c>
      <c r="V131" s="98">
        <f t="shared" si="233"/>
        <v>0</v>
      </c>
      <c r="W131" s="98">
        <f t="shared" si="233"/>
        <v>0</v>
      </c>
      <c r="X131" s="98">
        <f t="shared" si="233"/>
        <v>0</v>
      </c>
      <c r="Y131" s="98">
        <f t="shared" si="233"/>
        <v>624167</v>
      </c>
      <c r="Z131" s="98">
        <f t="shared" si="233"/>
        <v>112913</v>
      </c>
      <c r="AA131" s="98">
        <f t="shared" ref="AA131:AF131" si="234">AA133+AA151+AA165+AA144</f>
        <v>-33</v>
      </c>
      <c r="AB131" s="98">
        <f t="shared" si="234"/>
        <v>0</v>
      </c>
      <c r="AC131" s="98">
        <f t="shared" si="234"/>
        <v>0</v>
      </c>
      <c r="AD131" s="98">
        <f t="shared" si="234"/>
        <v>0</v>
      </c>
      <c r="AE131" s="98">
        <f t="shared" si="234"/>
        <v>624134</v>
      </c>
      <c r="AF131" s="98">
        <f t="shared" si="234"/>
        <v>112913</v>
      </c>
      <c r="AG131" s="98">
        <f t="shared" ref="AG131:AL131" si="235">AG133+AG151+AG165+AG144</f>
        <v>0</v>
      </c>
      <c r="AH131" s="98">
        <f t="shared" si="235"/>
        <v>0</v>
      </c>
      <c r="AI131" s="98">
        <f t="shared" si="235"/>
        <v>0</v>
      </c>
      <c r="AJ131" s="98">
        <f t="shared" si="235"/>
        <v>0</v>
      </c>
      <c r="AK131" s="98">
        <f t="shared" si="235"/>
        <v>624134</v>
      </c>
      <c r="AL131" s="98">
        <f t="shared" si="235"/>
        <v>112913</v>
      </c>
      <c r="AM131" s="98">
        <f t="shared" ref="AM131:AR131" si="236">AM133+AM151+AM165+AM144</f>
        <v>0</v>
      </c>
      <c r="AN131" s="98">
        <f t="shared" si="236"/>
        <v>0</v>
      </c>
      <c r="AO131" s="98">
        <f t="shared" si="236"/>
        <v>0</v>
      </c>
      <c r="AP131" s="98">
        <f t="shared" si="236"/>
        <v>0</v>
      </c>
      <c r="AQ131" s="98">
        <f t="shared" si="236"/>
        <v>624134</v>
      </c>
      <c r="AR131" s="98">
        <f t="shared" si="236"/>
        <v>112913</v>
      </c>
      <c r="AS131" s="98">
        <f t="shared" ref="AS131:AX131" si="237">AS133+AS151+AS165+AS144</f>
        <v>-29</v>
      </c>
      <c r="AT131" s="98">
        <f t="shared" si="237"/>
        <v>0</v>
      </c>
      <c r="AU131" s="98">
        <f t="shared" si="237"/>
        <v>-1324</v>
      </c>
      <c r="AV131" s="98">
        <f t="shared" si="237"/>
        <v>0</v>
      </c>
      <c r="AW131" s="98">
        <f t="shared" si="237"/>
        <v>622781</v>
      </c>
      <c r="AX131" s="98">
        <f t="shared" si="237"/>
        <v>112913</v>
      </c>
      <c r="AY131" s="98">
        <f t="shared" ref="AY131:AZ131" si="238">AY133+AY151+AY165+AY144</f>
        <v>260553</v>
      </c>
      <c r="AZ131" s="98">
        <f t="shared" si="238"/>
        <v>33606</v>
      </c>
      <c r="BA131" s="99">
        <f t="shared" si="153"/>
        <v>41.837018149237046</v>
      </c>
      <c r="BB131" s="99">
        <f t="shared" si="164"/>
        <v>29.762737682994871</v>
      </c>
    </row>
    <row r="132" spans="1:54" s="67" customFormat="1" hidden="1">
      <c r="A132" s="65"/>
      <c r="B132" s="26"/>
      <c r="C132" s="26"/>
      <c r="D132" s="26"/>
      <c r="E132" s="26"/>
      <c r="F132" s="2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92"/>
      <c r="BB132" s="92"/>
    </row>
    <row r="133" spans="1:54" ht="75" hidden="1">
      <c r="A133" s="31" t="s">
        <v>96</v>
      </c>
      <c r="B133" s="23" t="s">
        <v>150</v>
      </c>
      <c r="C133" s="23" t="s">
        <v>21</v>
      </c>
      <c r="D133" s="23" t="s">
        <v>28</v>
      </c>
      <c r="E133" s="23"/>
      <c r="F133" s="23"/>
      <c r="G133" s="13">
        <f t="shared" ref="G133:AZ133" si="239">G134</f>
        <v>72724</v>
      </c>
      <c r="H133" s="13">
        <f t="shared" si="239"/>
        <v>0</v>
      </c>
      <c r="I133" s="13">
        <f t="shared" si="239"/>
        <v>0</v>
      </c>
      <c r="J133" s="13">
        <f t="shared" si="239"/>
        <v>0</v>
      </c>
      <c r="K133" s="13">
        <f t="shared" si="239"/>
        <v>0</v>
      </c>
      <c r="L133" s="13">
        <f t="shared" si="239"/>
        <v>0</v>
      </c>
      <c r="M133" s="13">
        <f t="shared" si="239"/>
        <v>72724</v>
      </c>
      <c r="N133" s="13">
        <f t="shared" si="239"/>
        <v>0</v>
      </c>
      <c r="O133" s="13">
        <f t="shared" si="239"/>
        <v>0</v>
      </c>
      <c r="P133" s="13">
        <f t="shared" si="239"/>
        <v>0</v>
      </c>
      <c r="Q133" s="13">
        <f t="shared" si="239"/>
        <v>0</v>
      </c>
      <c r="R133" s="13">
        <f t="shared" si="239"/>
        <v>0</v>
      </c>
      <c r="S133" s="13">
        <f t="shared" si="239"/>
        <v>72724</v>
      </c>
      <c r="T133" s="13">
        <f t="shared" si="239"/>
        <v>0</v>
      </c>
      <c r="U133" s="13">
        <f t="shared" si="239"/>
        <v>0</v>
      </c>
      <c r="V133" s="13">
        <f t="shared" si="239"/>
        <v>0</v>
      </c>
      <c r="W133" s="13">
        <f t="shared" si="239"/>
        <v>0</v>
      </c>
      <c r="X133" s="13">
        <f t="shared" si="239"/>
        <v>0</v>
      </c>
      <c r="Y133" s="13">
        <f t="shared" si="239"/>
        <v>72724</v>
      </c>
      <c r="Z133" s="13">
        <f t="shared" si="239"/>
        <v>0</v>
      </c>
      <c r="AA133" s="13">
        <f t="shared" si="239"/>
        <v>0</v>
      </c>
      <c r="AB133" s="13">
        <f t="shared" si="239"/>
        <v>0</v>
      </c>
      <c r="AC133" s="13">
        <f t="shared" si="239"/>
        <v>0</v>
      </c>
      <c r="AD133" s="13">
        <f t="shared" si="239"/>
        <v>0</v>
      </c>
      <c r="AE133" s="13">
        <f t="shared" si="239"/>
        <v>72724</v>
      </c>
      <c r="AF133" s="13">
        <f t="shared" si="239"/>
        <v>0</v>
      </c>
      <c r="AG133" s="13">
        <f t="shared" si="239"/>
        <v>0</v>
      </c>
      <c r="AH133" s="13">
        <f t="shared" si="239"/>
        <v>0</v>
      </c>
      <c r="AI133" s="13">
        <f t="shared" si="239"/>
        <v>0</v>
      </c>
      <c r="AJ133" s="13">
        <f t="shared" si="239"/>
        <v>0</v>
      </c>
      <c r="AK133" s="13">
        <f t="shared" si="239"/>
        <v>72724</v>
      </c>
      <c r="AL133" s="13">
        <f t="shared" si="239"/>
        <v>0</v>
      </c>
      <c r="AM133" s="13">
        <f t="shared" si="239"/>
        <v>0</v>
      </c>
      <c r="AN133" s="13">
        <f t="shared" si="239"/>
        <v>0</v>
      </c>
      <c r="AO133" s="13">
        <f t="shared" si="239"/>
        <v>0</v>
      </c>
      <c r="AP133" s="13">
        <f t="shared" si="239"/>
        <v>0</v>
      </c>
      <c r="AQ133" s="13">
        <f t="shared" si="239"/>
        <v>72724</v>
      </c>
      <c r="AR133" s="13">
        <f t="shared" si="239"/>
        <v>0</v>
      </c>
      <c r="AS133" s="13">
        <f t="shared" si="239"/>
        <v>0</v>
      </c>
      <c r="AT133" s="13">
        <f t="shared" si="239"/>
        <v>0</v>
      </c>
      <c r="AU133" s="13">
        <f t="shared" si="239"/>
        <v>-93</v>
      </c>
      <c r="AV133" s="13">
        <f t="shared" si="239"/>
        <v>0</v>
      </c>
      <c r="AW133" s="13">
        <f t="shared" si="239"/>
        <v>72631</v>
      </c>
      <c r="AX133" s="13">
        <f t="shared" si="239"/>
        <v>0</v>
      </c>
      <c r="AY133" s="13">
        <f t="shared" si="239"/>
        <v>28483</v>
      </c>
      <c r="AZ133" s="13">
        <f t="shared" si="239"/>
        <v>0</v>
      </c>
      <c r="BA133" s="93">
        <f t="shared" si="153"/>
        <v>39.216037229282264</v>
      </c>
      <c r="BB133" s="93"/>
    </row>
    <row r="134" spans="1:54" ht="49.5" hidden="1">
      <c r="A134" s="27" t="s">
        <v>425</v>
      </c>
      <c r="B134" s="29">
        <v>902</v>
      </c>
      <c r="C134" s="29" t="s">
        <v>21</v>
      </c>
      <c r="D134" s="29" t="s">
        <v>28</v>
      </c>
      <c r="E134" s="29" t="s">
        <v>73</v>
      </c>
      <c r="F134" s="30"/>
      <c r="G134" s="11">
        <f t="shared" ref="G134" si="240">G136</f>
        <v>72724</v>
      </c>
      <c r="H134" s="11">
        <f t="shared" ref="H134:N134" si="241">H136</f>
        <v>0</v>
      </c>
      <c r="I134" s="11">
        <f t="shared" si="241"/>
        <v>0</v>
      </c>
      <c r="J134" s="11">
        <f t="shared" si="241"/>
        <v>0</v>
      </c>
      <c r="K134" s="11">
        <f t="shared" si="241"/>
        <v>0</v>
      </c>
      <c r="L134" s="11">
        <f t="shared" si="241"/>
        <v>0</v>
      </c>
      <c r="M134" s="11">
        <f t="shared" si="241"/>
        <v>72724</v>
      </c>
      <c r="N134" s="11">
        <f t="shared" si="241"/>
        <v>0</v>
      </c>
      <c r="O134" s="11">
        <f t="shared" ref="O134:T134" si="242">O136</f>
        <v>0</v>
      </c>
      <c r="P134" s="11">
        <f t="shared" si="242"/>
        <v>0</v>
      </c>
      <c r="Q134" s="11">
        <f t="shared" si="242"/>
        <v>0</v>
      </c>
      <c r="R134" s="11">
        <f t="shared" si="242"/>
        <v>0</v>
      </c>
      <c r="S134" s="11">
        <f t="shared" si="242"/>
        <v>72724</v>
      </c>
      <c r="T134" s="11">
        <f t="shared" si="242"/>
        <v>0</v>
      </c>
      <c r="U134" s="11">
        <f t="shared" ref="U134:Z134" si="243">U136</f>
        <v>0</v>
      </c>
      <c r="V134" s="11">
        <f t="shared" si="243"/>
        <v>0</v>
      </c>
      <c r="W134" s="11">
        <f t="shared" si="243"/>
        <v>0</v>
      </c>
      <c r="X134" s="11">
        <f t="shared" si="243"/>
        <v>0</v>
      </c>
      <c r="Y134" s="11">
        <f t="shared" si="243"/>
        <v>72724</v>
      </c>
      <c r="Z134" s="11">
        <f t="shared" si="243"/>
        <v>0</v>
      </c>
      <c r="AA134" s="11">
        <f t="shared" ref="AA134:AF134" si="244">AA136</f>
        <v>0</v>
      </c>
      <c r="AB134" s="11">
        <f t="shared" si="244"/>
        <v>0</v>
      </c>
      <c r="AC134" s="11">
        <f t="shared" si="244"/>
        <v>0</v>
      </c>
      <c r="AD134" s="11">
        <f t="shared" si="244"/>
        <v>0</v>
      </c>
      <c r="AE134" s="11">
        <f t="shared" si="244"/>
        <v>72724</v>
      </c>
      <c r="AF134" s="11">
        <f t="shared" si="244"/>
        <v>0</v>
      </c>
      <c r="AG134" s="11">
        <f t="shared" ref="AG134:AL134" si="245">AG136</f>
        <v>0</v>
      </c>
      <c r="AH134" s="11">
        <f t="shared" si="245"/>
        <v>0</v>
      </c>
      <c r="AI134" s="11">
        <f t="shared" si="245"/>
        <v>0</v>
      </c>
      <c r="AJ134" s="11">
        <f t="shared" si="245"/>
        <v>0</v>
      </c>
      <c r="AK134" s="11">
        <f t="shared" si="245"/>
        <v>72724</v>
      </c>
      <c r="AL134" s="11">
        <f t="shared" si="245"/>
        <v>0</v>
      </c>
      <c r="AM134" s="11">
        <f t="shared" ref="AM134:AR134" si="246">AM136</f>
        <v>0</v>
      </c>
      <c r="AN134" s="11">
        <f t="shared" si="246"/>
        <v>0</v>
      </c>
      <c r="AO134" s="11">
        <f t="shared" si="246"/>
        <v>0</v>
      </c>
      <c r="AP134" s="11">
        <f t="shared" si="246"/>
        <v>0</v>
      </c>
      <c r="AQ134" s="11">
        <f t="shared" si="246"/>
        <v>72724</v>
      </c>
      <c r="AR134" s="11">
        <f t="shared" si="246"/>
        <v>0</v>
      </c>
      <c r="AS134" s="11">
        <f t="shared" ref="AS134:AX134" si="247">AS136</f>
        <v>0</v>
      </c>
      <c r="AT134" s="11">
        <f t="shared" si="247"/>
        <v>0</v>
      </c>
      <c r="AU134" s="11">
        <f t="shared" si="247"/>
        <v>-93</v>
      </c>
      <c r="AV134" s="11">
        <f t="shared" si="247"/>
        <v>0</v>
      </c>
      <c r="AW134" s="11">
        <f t="shared" si="247"/>
        <v>72631</v>
      </c>
      <c r="AX134" s="11">
        <f t="shared" si="247"/>
        <v>0</v>
      </c>
      <c r="AY134" s="11">
        <f t="shared" ref="AY134:AZ134" si="248">AY136</f>
        <v>28483</v>
      </c>
      <c r="AZ134" s="11">
        <f t="shared" si="248"/>
        <v>0</v>
      </c>
      <c r="BA134" s="92">
        <f t="shared" si="153"/>
        <v>39.216037229282264</v>
      </c>
      <c r="BB134" s="92"/>
    </row>
    <row r="135" spans="1:54" ht="33" hidden="1">
      <c r="A135" s="24" t="s">
        <v>80</v>
      </c>
      <c r="B135" s="29">
        <v>902</v>
      </c>
      <c r="C135" s="29" t="s">
        <v>21</v>
      </c>
      <c r="D135" s="29" t="s">
        <v>28</v>
      </c>
      <c r="E135" s="29" t="s">
        <v>537</v>
      </c>
      <c r="F135" s="32"/>
      <c r="G135" s="11">
        <f t="shared" ref="G135:AZ135" si="249">G136</f>
        <v>72724</v>
      </c>
      <c r="H135" s="11">
        <f t="shared" si="249"/>
        <v>0</v>
      </c>
      <c r="I135" s="11">
        <f t="shared" si="249"/>
        <v>0</v>
      </c>
      <c r="J135" s="11">
        <f t="shared" si="249"/>
        <v>0</v>
      </c>
      <c r="K135" s="11">
        <f t="shared" si="249"/>
        <v>0</v>
      </c>
      <c r="L135" s="11">
        <f t="shared" si="249"/>
        <v>0</v>
      </c>
      <c r="M135" s="11">
        <f t="shared" si="249"/>
        <v>72724</v>
      </c>
      <c r="N135" s="11">
        <f t="shared" si="249"/>
        <v>0</v>
      </c>
      <c r="O135" s="11">
        <f t="shared" si="249"/>
        <v>0</v>
      </c>
      <c r="P135" s="11">
        <f t="shared" si="249"/>
        <v>0</v>
      </c>
      <c r="Q135" s="11">
        <f t="shared" si="249"/>
        <v>0</v>
      </c>
      <c r="R135" s="11">
        <f t="shared" si="249"/>
        <v>0</v>
      </c>
      <c r="S135" s="11">
        <f t="shared" si="249"/>
        <v>72724</v>
      </c>
      <c r="T135" s="11">
        <f t="shared" si="249"/>
        <v>0</v>
      </c>
      <c r="U135" s="11">
        <f t="shared" si="249"/>
        <v>0</v>
      </c>
      <c r="V135" s="11">
        <f t="shared" si="249"/>
        <v>0</v>
      </c>
      <c r="W135" s="11">
        <f t="shared" si="249"/>
        <v>0</v>
      </c>
      <c r="X135" s="11">
        <f t="shared" si="249"/>
        <v>0</v>
      </c>
      <c r="Y135" s="11">
        <f t="shared" si="249"/>
        <v>72724</v>
      </c>
      <c r="Z135" s="11">
        <f t="shared" si="249"/>
        <v>0</v>
      </c>
      <c r="AA135" s="11">
        <f t="shared" si="249"/>
        <v>0</v>
      </c>
      <c r="AB135" s="11">
        <f t="shared" si="249"/>
        <v>0</v>
      </c>
      <c r="AC135" s="11">
        <f t="shared" si="249"/>
        <v>0</v>
      </c>
      <c r="AD135" s="11">
        <f t="shared" si="249"/>
        <v>0</v>
      </c>
      <c r="AE135" s="11">
        <f t="shared" si="249"/>
        <v>72724</v>
      </c>
      <c r="AF135" s="11">
        <f t="shared" si="249"/>
        <v>0</v>
      </c>
      <c r="AG135" s="11">
        <f t="shared" si="249"/>
        <v>0</v>
      </c>
      <c r="AH135" s="11">
        <f t="shared" si="249"/>
        <v>0</v>
      </c>
      <c r="AI135" s="11">
        <f t="shared" si="249"/>
        <v>0</v>
      </c>
      <c r="AJ135" s="11">
        <f t="shared" si="249"/>
        <v>0</v>
      </c>
      <c r="AK135" s="11">
        <f t="shared" si="249"/>
        <v>72724</v>
      </c>
      <c r="AL135" s="11">
        <f t="shared" si="249"/>
        <v>0</v>
      </c>
      <c r="AM135" s="11">
        <f t="shared" si="249"/>
        <v>0</v>
      </c>
      <c r="AN135" s="11">
        <f t="shared" si="249"/>
        <v>0</v>
      </c>
      <c r="AO135" s="11">
        <f t="shared" si="249"/>
        <v>0</v>
      </c>
      <c r="AP135" s="11">
        <f t="shared" si="249"/>
        <v>0</v>
      </c>
      <c r="AQ135" s="11">
        <f t="shared" si="249"/>
        <v>72724</v>
      </c>
      <c r="AR135" s="11">
        <f t="shared" si="249"/>
        <v>0</v>
      </c>
      <c r="AS135" s="11">
        <f t="shared" si="249"/>
        <v>0</v>
      </c>
      <c r="AT135" s="11">
        <f t="shared" si="249"/>
        <v>0</v>
      </c>
      <c r="AU135" s="11">
        <f t="shared" si="249"/>
        <v>-93</v>
      </c>
      <c r="AV135" s="11">
        <f t="shared" si="249"/>
        <v>0</v>
      </c>
      <c r="AW135" s="11">
        <f t="shared" si="249"/>
        <v>72631</v>
      </c>
      <c r="AX135" s="11">
        <f t="shared" si="249"/>
        <v>0</v>
      </c>
      <c r="AY135" s="11">
        <f t="shared" si="249"/>
        <v>28483</v>
      </c>
      <c r="AZ135" s="11">
        <f t="shared" si="249"/>
        <v>0</v>
      </c>
      <c r="BA135" s="92">
        <f t="shared" si="153"/>
        <v>39.216037229282264</v>
      </c>
      <c r="BB135" s="92"/>
    </row>
    <row r="136" spans="1:54" hidden="1">
      <c r="A136" s="24" t="s">
        <v>89</v>
      </c>
      <c r="B136" s="29">
        <v>902</v>
      </c>
      <c r="C136" s="29" t="s">
        <v>21</v>
      </c>
      <c r="D136" s="29" t="s">
        <v>28</v>
      </c>
      <c r="E136" s="29" t="s">
        <v>539</v>
      </c>
      <c r="F136" s="32"/>
      <c r="G136" s="9">
        <f t="shared" ref="G136" si="250">G137+G139+G141</f>
        <v>72724</v>
      </c>
      <c r="H136" s="9">
        <f t="shared" ref="H136:N136" si="251">H137+H139+H141</f>
        <v>0</v>
      </c>
      <c r="I136" s="9">
        <f t="shared" si="251"/>
        <v>0</v>
      </c>
      <c r="J136" s="9">
        <f t="shared" si="251"/>
        <v>0</v>
      </c>
      <c r="K136" s="9">
        <f t="shared" si="251"/>
        <v>0</v>
      </c>
      <c r="L136" s="9">
        <f t="shared" si="251"/>
        <v>0</v>
      </c>
      <c r="M136" s="9">
        <f t="shared" si="251"/>
        <v>72724</v>
      </c>
      <c r="N136" s="9">
        <f t="shared" si="251"/>
        <v>0</v>
      </c>
      <c r="O136" s="9">
        <f t="shared" ref="O136:T136" si="252">O137+O139+O141</f>
        <v>0</v>
      </c>
      <c r="P136" s="9">
        <f t="shared" si="252"/>
        <v>0</v>
      </c>
      <c r="Q136" s="9">
        <f t="shared" si="252"/>
        <v>0</v>
      </c>
      <c r="R136" s="9">
        <f t="shared" si="252"/>
        <v>0</v>
      </c>
      <c r="S136" s="9">
        <f t="shared" si="252"/>
        <v>72724</v>
      </c>
      <c r="T136" s="9">
        <f t="shared" si="252"/>
        <v>0</v>
      </c>
      <c r="U136" s="9">
        <f t="shared" ref="U136:Z136" si="253">U137+U139+U141</f>
        <v>0</v>
      </c>
      <c r="V136" s="9">
        <f t="shared" si="253"/>
        <v>0</v>
      </c>
      <c r="W136" s="9">
        <f t="shared" si="253"/>
        <v>0</v>
      </c>
      <c r="X136" s="9">
        <f t="shared" si="253"/>
        <v>0</v>
      </c>
      <c r="Y136" s="9">
        <f t="shared" si="253"/>
        <v>72724</v>
      </c>
      <c r="Z136" s="9">
        <f t="shared" si="253"/>
        <v>0</v>
      </c>
      <c r="AA136" s="9">
        <f t="shared" ref="AA136:AF136" si="254">AA137+AA139+AA141</f>
        <v>0</v>
      </c>
      <c r="AB136" s="9">
        <f t="shared" si="254"/>
        <v>0</v>
      </c>
      <c r="AC136" s="9">
        <f t="shared" si="254"/>
        <v>0</v>
      </c>
      <c r="AD136" s="9">
        <f t="shared" si="254"/>
        <v>0</v>
      </c>
      <c r="AE136" s="9">
        <f t="shared" si="254"/>
        <v>72724</v>
      </c>
      <c r="AF136" s="9">
        <f t="shared" si="254"/>
        <v>0</v>
      </c>
      <c r="AG136" s="9">
        <f t="shared" ref="AG136:AL136" si="255">AG137+AG139+AG141</f>
        <v>0</v>
      </c>
      <c r="AH136" s="9">
        <f t="shared" si="255"/>
        <v>0</v>
      </c>
      <c r="AI136" s="9">
        <f t="shared" si="255"/>
        <v>0</v>
      </c>
      <c r="AJ136" s="9">
        <f t="shared" si="255"/>
        <v>0</v>
      </c>
      <c r="AK136" s="9">
        <f t="shared" si="255"/>
        <v>72724</v>
      </c>
      <c r="AL136" s="9">
        <f t="shared" si="255"/>
        <v>0</v>
      </c>
      <c r="AM136" s="9">
        <f t="shared" ref="AM136:AR136" si="256">AM137+AM139+AM141</f>
        <v>0</v>
      </c>
      <c r="AN136" s="9">
        <f t="shared" si="256"/>
        <v>0</v>
      </c>
      <c r="AO136" s="9">
        <f t="shared" si="256"/>
        <v>0</v>
      </c>
      <c r="AP136" s="9">
        <f t="shared" si="256"/>
        <v>0</v>
      </c>
      <c r="AQ136" s="9">
        <f t="shared" si="256"/>
        <v>72724</v>
      </c>
      <c r="AR136" s="9">
        <f t="shared" si="256"/>
        <v>0</v>
      </c>
      <c r="AS136" s="9">
        <f t="shared" ref="AS136:AX136" si="257">AS137+AS139+AS141</f>
        <v>0</v>
      </c>
      <c r="AT136" s="9">
        <f t="shared" si="257"/>
        <v>0</v>
      </c>
      <c r="AU136" s="9">
        <f t="shared" si="257"/>
        <v>-93</v>
      </c>
      <c r="AV136" s="9">
        <f t="shared" si="257"/>
        <v>0</v>
      </c>
      <c r="AW136" s="9">
        <f t="shared" si="257"/>
        <v>72631</v>
      </c>
      <c r="AX136" s="9">
        <f t="shared" si="257"/>
        <v>0</v>
      </c>
      <c r="AY136" s="9">
        <f t="shared" ref="AY136:AZ136" si="258">AY137+AY139+AY141</f>
        <v>28483</v>
      </c>
      <c r="AZ136" s="9">
        <f t="shared" si="258"/>
        <v>0</v>
      </c>
      <c r="BA136" s="92">
        <f t="shared" si="153"/>
        <v>39.216037229282264</v>
      </c>
      <c r="BB136" s="92"/>
    </row>
    <row r="137" spans="1:54" ht="66" hidden="1">
      <c r="A137" s="24" t="s">
        <v>446</v>
      </c>
      <c r="B137" s="29">
        <v>902</v>
      </c>
      <c r="C137" s="29" t="s">
        <v>21</v>
      </c>
      <c r="D137" s="29" t="s">
        <v>28</v>
      </c>
      <c r="E137" s="29" t="s">
        <v>539</v>
      </c>
      <c r="F137" s="30">
        <v>100</v>
      </c>
      <c r="G137" s="11">
        <f t="shared" ref="G137:AZ137" si="259">G138</f>
        <v>66243</v>
      </c>
      <c r="H137" s="11">
        <f t="shared" si="259"/>
        <v>0</v>
      </c>
      <c r="I137" s="11">
        <f t="shared" si="259"/>
        <v>0</v>
      </c>
      <c r="J137" s="11">
        <f t="shared" si="259"/>
        <v>0</v>
      </c>
      <c r="K137" s="11">
        <f t="shared" si="259"/>
        <v>0</v>
      </c>
      <c r="L137" s="11">
        <f t="shared" si="259"/>
        <v>0</v>
      </c>
      <c r="M137" s="11">
        <f t="shared" si="259"/>
        <v>66243</v>
      </c>
      <c r="N137" s="11">
        <f t="shared" si="259"/>
        <v>0</v>
      </c>
      <c r="O137" s="11">
        <f t="shared" si="259"/>
        <v>0</v>
      </c>
      <c r="P137" s="11">
        <f t="shared" si="259"/>
        <v>0</v>
      </c>
      <c r="Q137" s="11">
        <f t="shared" si="259"/>
        <v>0</v>
      </c>
      <c r="R137" s="11">
        <f t="shared" si="259"/>
        <v>0</v>
      </c>
      <c r="S137" s="11">
        <f t="shared" si="259"/>
        <v>66243</v>
      </c>
      <c r="T137" s="11">
        <f t="shared" si="259"/>
        <v>0</v>
      </c>
      <c r="U137" s="11">
        <f t="shared" si="259"/>
        <v>0</v>
      </c>
      <c r="V137" s="11">
        <f t="shared" si="259"/>
        <v>0</v>
      </c>
      <c r="W137" s="11">
        <f t="shared" si="259"/>
        <v>0</v>
      </c>
      <c r="X137" s="11">
        <f t="shared" si="259"/>
        <v>0</v>
      </c>
      <c r="Y137" s="11">
        <f t="shared" si="259"/>
        <v>66243</v>
      </c>
      <c r="Z137" s="11">
        <f t="shared" si="259"/>
        <v>0</v>
      </c>
      <c r="AA137" s="11">
        <f t="shared" si="259"/>
        <v>0</v>
      </c>
      <c r="AB137" s="11">
        <f t="shared" si="259"/>
        <v>0</v>
      </c>
      <c r="AC137" s="11">
        <f t="shared" si="259"/>
        <v>0</v>
      </c>
      <c r="AD137" s="11">
        <f t="shared" si="259"/>
        <v>0</v>
      </c>
      <c r="AE137" s="11">
        <f t="shared" si="259"/>
        <v>66243</v>
      </c>
      <c r="AF137" s="11">
        <f t="shared" si="259"/>
        <v>0</v>
      </c>
      <c r="AG137" s="11">
        <f t="shared" si="259"/>
        <v>0</v>
      </c>
      <c r="AH137" s="11">
        <f t="shared" si="259"/>
        <v>0</v>
      </c>
      <c r="AI137" s="11">
        <f t="shared" si="259"/>
        <v>0</v>
      </c>
      <c r="AJ137" s="11">
        <f t="shared" si="259"/>
        <v>0</v>
      </c>
      <c r="AK137" s="11">
        <f t="shared" si="259"/>
        <v>66243</v>
      </c>
      <c r="AL137" s="11">
        <f t="shared" si="259"/>
        <v>0</v>
      </c>
      <c r="AM137" s="11">
        <f t="shared" si="259"/>
        <v>0</v>
      </c>
      <c r="AN137" s="11">
        <f t="shared" si="259"/>
        <v>0</v>
      </c>
      <c r="AO137" s="11">
        <f t="shared" si="259"/>
        <v>0</v>
      </c>
      <c r="AP137" s="11">
        <f t="shared" si="259"/>
        <v>0</v>
      </c>
      <c r="AQ137" s="11">
        <f t="shared" si="259"/>
        <v>66243</v>
      </c>
      <c r="AR137" s="11">
        <f t="shared" si="259"/>
        <v>0</v>
      </c>
      <c r="AS137" s="11">
        <f t="shared" si="259"/>
        <v>0</v>
      </c>
      <c r="AT137" s="11">
        <f t="shared" si="259"/>
        <v>0</v>
      </c>
      <c r="AU137" s="11">
        <f t="shared" si="259"/>
        <v>0</v>
      </c>
      <c r="AV137" s="11">
        <f t="shared" si="259"/>
        <v>0</v>
      </c>
      <c r="AW137" s="11">
        <f t="shared" si="259"/>
        <v>66243</v>
      </c>
      <c r="AX137" s="11">
        <f t="shared" si="259"/>
        <v>0</v>
      </c>
      <c r="AY137" s="11">
        <f t="shared" si="259"/>
        <v>26740</v>
      </c>
      <c r="AZ137" s="11">
        <f t="shared" si="259"/>
        <v>0</v>
      </c>
      <c r="BA137" s="92">
        <f t="shared" si="153"/>
        <v>40.366529293661216</v>
      </c>
      <c r="BB137" s="92"/>
    </row>
    <row r="138" spans="1:54" ht="33" hidden="1">
      <c r="A138" s="24" t="s">
        <v>85</v>
      </c>
      <c r="B138" s="29">
        <v>902</v>
      </c>
      <c r="C138" s="29" t="s">
        <v>21</v>
      </c>
      <c r="D138" s="29" t="s">
        <v>28</v>
      </c>
      <c r="E138" s="29" t="s">
        <v>539</v>
      </c>
      <c r="F138" s="30">
        <v>120</v>
      </c>
      <c r="G138" s="9">
        <f>63709+2534</f>
        <v>66243</v>
      </c>
      <c r="H138" s="10"/>
      <c r="I138" s="79"/>
      <c r="J138" s="79"/>
      <c r="K138" s="79"/>
      <c r="L138" s="79"/>
      <c r="M138" s="9">
        <f>G138+I138+J138+K138+L138</f>
        <v>66243</v>
      </c>
      <c r="N138" s="9">
        <f>H138+L138</f>
        <v>0</v>
      </c>
      <c r="O138" s="80"/>
      <c r="P138" s="80"/>
      <c r="Q138" s="80"/>
      <c r="R138" s="80"/>
      <c r="S138" s="9">
        <f>M138+O138+P138+Q138+R138</f>
        <v>66243</v>
      </c>
      <c r="T138" s="9">
        <f>N138+R138</f>
        <v>0</v>
      </c>
      <c r="U138" s="80"/>
      <c r="V138" s="80"/>
      <c r="W138" s="80"/>
      <c r="X138" s="80"/>
      <c r="Y138" s="9">
        <f>S138+U138+V138+W138+X138</f>
        <v>66243</v>
      </c>
      <c r="Z138" s="9">
        <f>T138+X138</f>
        <v>0</v>
      </c>
      <c r="AA138" s="80"/>
      <c r="AB138" s="80"/>
      <c r="AC138" s="80"/>
      <c r="AD138" s="80"/>
      <c r="AE138" s="9">
        <f>Y138+AA138+AB138+AC138+AD138</f>
        <v>66243</v>
      </c>
      <c r="AF138" s="9">
        <f>Z138+AD138</f>
        <v>0</v>
      </c>
      <c r="AG138" s="80"/>
      <c r="AH138" s="80"/>
      <c r="AI138" s="80"/>
      <c r="AJ138" s="80"/>
      <c r="AK138" s="9">
        <f>AE138+AG138+AH138+AI138+AJ138</f>
        <v>66243</v>
      </c>
      <c r="AL138" s="9">
        <f>AF138+AJ138</f>
        <v>0</v>
      </c>
      <c r="AM138" s="80"/>
      <c r="AN138" s="80"/>
      <c r="AO138" s="80"/>
      <c r="AP138" s="80"/>
      <c r="AQ138" s="9">
        <f>AK138+AM138+AN138+AO138+AP138</f>
        <v>66243</v>
      </c>
      <c r="AR138" s="9">
        <f>AL138+AP138</f>
        <v>0</v>
      </c>
      <c r="AS138" s="80"/>
      <c r="AT138" s="80"/>
      <c r="AU138" s="80"/>
      <c r="AV138" s="80"/>
      <c r="AW138" s="9">
        <f>AQ138+AS138+AT138+AU138+AV138</f>
        <v>66243</v>
      </c>
      <c r="AX138" s="9">
        <f>AR138+AV138</f>
        <v>0</v>
      </c>
      <c r="AY138" s="11">
        <v>26740</v>
      </c>
      <c r="AZ138" s="79"/>
      <c r="BA138" s="92">
        <f t="shared" si="153"/>
        <v>40.366529293661216</v>
      </c>
      <c r="BB138" s="92"/>
    </row>
    <row r="139" spans="1:54" ht="33" hidden="1">
      <c r="A139" s="24" t="s">
        <v>242</v>
      </c>
      <c r="B139" s="29">
        <v>902</v>
      </c>
      <c r="C139" s="29" t="s">
        <v>21</v>
      </c>
      <c r="D139" s="29" t="s">
        <v>28</v>
      </c>
      <c r="E139" s="29" t="s">
        <v>539</v>
      </c>
      <c r="F139" s="30">
        <v>200</v>
      </c>
      <c r="G139" s="11">
        <f t="shared" ref="G139:AZ139" si="260">G140</f>
        <v>6480</v>
      </c>
      <c r="H139" s="11">
        <f t="shared" si="260"/>
        <v>0</v>
      </c>
      <c r="I139" s="11">
        <f t="shared" si="260"/>
        <v>0</v>
      </c>
      <c r="J139" s="11">
        <f t="shared" si="260"/>
        <v>0</v>
      </c>
      <c r="K139" s="11">
        <f t="shared" si="260"/>
        <v>0</v>
      </c>
      <c r="L139" s="11">
        <f t="shared" si="260"/>
        <v>0</v>
      </c>
      <c r="M139" s="11">
        <f t="shared" si="260"/>
        <v>6480</v>
      </c>
      <c r="N139" s="11">
        <f t="shared" si="260"/>
        <v>0</v>
      </c>
      <c r="O139" s="11">
        <f t="shared" si="260"/>
        <v>0</v>
      </c>
      <c r="P139" s="11">
        <f t="shared" si="260"/>
        <v>0</v>
      </c>
      <c r="Q139" s="11">
        <f t="shared" si="260"/>
        <v>0</v>
      </c>
      <c r="R139" s="11">
        <f t="shared" si="260"/>
        <v>0</v>
      </c>
      <c r="S139" s="11">
        <f t="shared" si="260"/>
        <v>6480</v>
      </c>
      <c r="T139" s="11">
        <f t="shared" si="260"/>
        <v>0</v>
      </c>
      <c r="U139" s="11">
        <f t="shared" si="260"/>
        <v>0</v>
      </c>
      <c r="V139" s="11">
        <f t="shared" si="260"/>
        <v>0</v>
      </c>
      <c r="W139" s="11">
        <f t="shared" si="260"/>
        <v>0</v>
      </c>
      <c r="X139" s="11">
        <f t="shared" si="260"/>
        <v>0</v>
      </c>
      <c r="Y139" s="11">
        <f t="shared" si="260"/>
        <v>6480</v>
      </c>
      <c r="Z139" s="11">
        <f t="shared" si="260"/>
        <v>0</v>
      </c>
      <c r="AA139" s="11">
        <f t="shared" si="260"/>
        <v>0</v>
      </c>
      <c r="AB139" s="11">
        <f t="shared" si="260"/>
        <v>0</v>
      </c>
      <c r="AC139" s="11">
        <f t="shared" si="260"/>
        <v>0</v>
      </c>
      <c r="AD139" s="11">
        <f t="shared" si="260"/>
        <v>0</v>
      </c>
      <c r="AE139" s="11">
        <f t="shared" si="260"/>
        <v>6480</v>
      </c>
      <c r="AF139" s="11">
        <f t="shared" si="260"/>
        <v>0</v>
      </c>
      <c r="AG139" s="11">
        <f t="shared" si="260"/>
        <v>0</v>
      </c>
      <c r="AH139" s="11">
        <f t="shared" si="260"/>
        <v>0</v>
      </c>
      <c r="AI139" s="11">
        <f t="shared" si="260"/>
        <v>0</v>
      </c>
      <c r="AJ139" s="11">
        <f t="shared" si="260"/>
        <v>0</v>
      </c>
      <c r="AK139" s="11">
        <f t="shared" si="260"/>
        <v>6480</v>
      </c>
      <c r="AL139" s="11">
        <f t="shared" si="260"/>
        <v>0</v>
      </c>
      <c r="AM139" s="11">
        <f t="shared" si="260"/>
        <v>0</v>
      </c>
      <c r="AN139" s="11">
        <f t="shared" si="260"/>
        <v>0</v>
      </c>
      <c r="AO139" s="11">
        <f t="shared" si="260"/>
        <v>0</v>
      </c>
      <c r="AP139" s="11">
        <f t="shared" si="260"/>
        <v>0</v>
      </c>
      <c r="AQ139" s="11">
        <f t="shared" si="260"/>
        <v>6480</v>
      </c>
      <c r="AR139" s="11">
        <f t="shared" si="260"/>
        <v>0</v>
      </c>
      <c r="AS139" s="11">
        <f t="shared" si="260"/>
        <v>0</v>
      </c>
      <c r="AT139" s="11">
        <f t="shared" si="260"/>
        <v>0</v>
      </c>
      <c r="AU139" s="11">
        <f t="shared" si="260"/>
        <v>-93</v>
      </c>
      <c r="AV139" s="11">
        <f t="shared" si="260"/>
        <v>0</v>
      </c>
      <c r="AW139" s="11">
        <f t="shared" si="260"/>
        <v>6387</v>
      </c>
      <c r="AX139" s="11">
        <f t="shared" si="260"/>
        <v>0</v>
      </c>
      <c r="AY139" s="11">
        <f t="shared" si="260"/>
        <v>1743</v>
      </c>
      <c r="AZ139" s="11">
        <f t="shared" si="260"/>
        <v>0</v>
      </c>
      <c r="BA139" s="92">
        <f t="shared" si="153"/>
        <v>27.289807421324564</v>
      </c>
      <c r="BB139" s="92"/>
    </row>
    <row r="140" spans="1:54" ht="33" hidden="1">
      <c r="A140" s="24" t="s">
        <v>36</v>
      </c>
      <c r="B140" s="29">
        <v>902</v>
      </c>
      <c r="C140" s="29" t="s">
        <v>21</v>
      </c>
      <c r="D140" s="29" t="s">
        <v>28</v>
      </c>
      <c r="E140" s="29" t="s">
        <v>539</v>
      </c>
      <c r="F140" s="30">
        <v>240</v>
      </c>
      <c r="G140" s="9">
        <v>6480</v>
      </c>
      <c r="H140" s="10"/>
      <c r="I140" s="79"/>
      <c r="J140" s="79"/>
      <c r="K140" s="79"/>
      <c r="L140" s="79"/>
      <c r="M140" s="9">
        <f>G140+I140+J140+K140+L140</f>
        <v>6480</v>
      </c>
      <c r="N140" s="9">
        <f>H140+L140</f>
        <v>0</v>
      </c>
      <c r="O140" s="80"/>
      <c r="P140" s="80"/>
      <c r="Q140" s="80"/>
      <c r="R140" s="80"/>
      <c r="S140" s="9">
        <f>M140+O140+P140+Q140+R140</f>
        <v>6480</v>
      </c>
      <c r="T140" s="9">
        <f>N140+R140</f>
        <v>0</v>
      </c>
      <c r="U140" s="80"/>
      <c r="V140" s="80"/>
      <c r="W140" s="80"/>
      <c r="X140" s="80"/>
      <c r="Y140" s="9">
        <f>S140+U140+V140+W140+X140</f>
        <v>6480</v>
      </c>
      <c r="Z140" s="9">
        <f>T140+X140</f>
        <v>0</v>
      </c>
      <c r="AA140" s="80"/>
      <c r="AB140" s="80"/>
      <c r="AC140" s="80"/>
      <c r="AD140" s="80"/>
      <c r="AE140" s="9">
        <f>Y140+AA140+AB140+AC140+AD140</f>
        <v>6480</v>
      </c>
      <c r="AF140" s="9">
        <f>Z140+AD140</f>
        <v>0</v>
      </c>
      <c r="AG140" s="80"/>
      <c r="AH140" s="80"/>
      <c r="AI140" s="80"/>
      <c r="AJ140" s="80"/>
      <c r="AK140" s="9">
        <f>AE140+AG140+AH140+AI140+AJ140</f>
        <v>6480</v>
      </c>
      <c r="AL140" s="9">
        <f>AF140+AJ140</f>
        <v>0</v>
      </c>
      <c r="AM140" s="80"/>
      <c r="AN140" s="80"/>
      <c r="AO140" s="80"/>
      <c r="AP140" s="80"/>
      <c r="AQ140" s="9">
        <f>AK140+AM140+AN140+AO140+AP140</f>
        <v>6480</v>
      </c>
      <c r="AR140" s="9">
        <f>AL140+AP140</f>
        <v>0</v>
      </c>
      <c r="AS140" s="80"/>
      <c r="AT140" s="80"/>
      <c r="AU140" s="11">
        <v>-93</v>
      </c>
      <c r="AV140" s="80"/>
      <c r="AW140" s="9">
        <f>AQ140+AS140+AT140+AU140+AV140</f>
        <v>6387</v>
      </c>
      <c r="AX140" s="9">
        <f>AR140+AV140</f>
        <v>0</v>
      </c>
      <c r="AY140" s="90">
        <v>1743</v>
      </c>
      <c r="AZ140" s="79"/>
      <c r="BA140" s="92">
        <f t="shared" si="153"/>
        <v>27.289807421324564</v>
      </c>
      <c r="BB140" s="92"/>
    </row>
    <row r="141" spans="1:54" hidden="1">
      <c r="A141" s="24" t="s">
        <v>65</v>
      </c>
      <c r="B141" s="29">
        <v>902</v>
      </c>
      <c r="C141" s="29" t="s">
        <v>21</v>
      </c>
      <c r="D141" s="29" t="s">
        <v>28</v>
      </c>
      <c r="E141" s="29" t="s">
        <v>539</v>
      </c>
      <c r="F141" s="30">
        <v>800</v>
      </c>
      <c r="G141" s="9">
        <f t="shared" ref="G141:AZ141" si="261">G142</f>
        <v>1</v>
      </c>
      <c r="H141" s="9">
        <f t="shared" si="261"/>
        <v>0</v>
      </c>
      <c r="I141" s="9">
        <f t="shared" si="261"/>
        <v>0</v>
      </c>
      <c r="J141" s="9">
        <f t="shared" si="261"/>
        <v>0</v>
      </c>
      <c r="K141" s="9">
        <f t="shared" si="261"/>
        <v>0</v>
      </c>
      <c r="L141" s="9">
        <f t="shared" si="261"/>
        <v>0</v>
      </c>
      <c r="M141" s="9">
        <f t="shared" si="261"/>
        <v>1</v>
      </c>
      <c r="N141" s="9">
        <f t="shared" si="261"/>
        <v>0</v>
      </c>
      <c r="O141" s="9">
        <f t="shared" si="261"/>
        <v>0</v>
      </c>
      <c r="P141" s="9">
        <f t="shared" si="261"/>
        <v>0</v>
      </c>
      <c r="Q141" s="9">
        <f t="shared" si="261"/>
        <v>0</v>
      </c>
      <c r="R141" s="9">
        <f t="shared" si="261"/>
        <v>0</v>
      </c>
      <c r="S141" s="9">
        <f t="shared" si="261"/>
        <v>1</v>
      </c>
      <c r="T141" s="9">
        <f t="shared" si="261"/>
        <v>0</v>
      </c>
      <c r="U141" s="9">
        <f t="shared" si="261"/>
        <v>0</v>
      </c>
      <c r="V141" s="9">
        <f t="shared" si="261"/>
        <v>0</v>
      </c>
      <c r="W141" s="9">
        <f t="shared" si="261"/>
        <v>0</v>
      </c>
      <c r="X141" s="9">
        <f t="shared" si="261"/>
        <v>0</v>
      </c>
      <c r="Y141" s="9">
        <f t="shared" si="261"/>
        <v>1</v>
      </c>
      <c r="Z141" s="9">
        <f t="shared" si="261"/>
        <v>0</v>
      </c>
      <c r="AA141" s="9">
        <f t="shared" si="261"/>
        <v>0</v>
      </c>
      <c r="AB141" s="9">
        <f t="shared" si="261"/>
        <v>0</v>
      </c>
      <c r="AC141" s="9">
        <f t="shared" si="261"/>
        <v>0</v>
      </c>
      <c r="AD141" s="9">
        <f t="shared" si="261"/>
        <v>0</v>
      </c>
      <c r="AE141" s="9">
        <f t="shared" si="261"/>
        <v>1</v>
      </c>
      <c r="AF141" s="9">
        <f t="shared" si="261"/>
        <v>0</v>
      </c>
      <c r="AG141" s="9">
        <f t="shared" si="261"/>
        <v>0</v>
      </c>
      <c r="AH141" s="9">
        <f t="shared" si="261"/>
        <v>0</v>
      </c>
      <c r="AI141" s="9">
        <f t="shared" si="261"/>
        <v>0</v>
      </c>
      <c r="AJ141" s="9">
        <f t="shared" si="261"/>
        <v>0</v>
      </c>
      <c r="AK141" s="9">
        <f t="shared" si="261"/>
        <v>1</v>
      </c>
      <c r="AL141" s="9">
        <f t="shared" si="261"/>
        <v>0</v>
      </c>
      <c r="AM141" s="9">
        <f t="shared" si="261"/>
        <v>0</v>
      </c>
      <c r="AN141" s="9">
        <f t="shared" si="261"/>
        <v>0</v>
      </c>
      <c r="AO141" s="9">
        <f t="shared" si="261"/>
        <v>0</v>
      </c>
      <c r="AP141" s="9">
        <f t="shared" si="261"/>
        <v>0</v>
      </c>
      <c r="AQ141" s="9">
        <f t="shared" si="261"/>
        <v>1</v>
      </c>
      <c r="AR141" s="9">
        <f t="shared" si="261"/>
        <v>0</v>
      </c>
      <c r="AS141" s="9">
        <f t="shared" si="261"/>
        <v>0</v>
      </c>
      <c r="AT141" s="9">
        <f t="shared" si="261"/>
        <v>0</v>
      </c>
      <c r="AU141" s="9">
        <f t="shared" si="261"/>
        <v>0</v>
      </c>
      <c r="AV141" s="9">
        <f t="shared" si="261"/>
        <v>0</v>
      </c>
      <c r="AW141" s="9">
        <f t="shared" si="261"/>
        <v>1</v>
      </c>
      <c r="AX141" s="9">
        <f t="shared" si="261"/>
        <v>0</v>
      </c>
      <c r="AY141" s="9">
        <f t="shared" si="261"/>
        <v>0</v>
      </c>
      <c r="AZ141" s="9">
        <f t="shared" si="261"/>
        <v>0</v>
      </c>
      <c r="BA141" s="92">
        <f t="shared" si="153"/>
        <v>0</v>
      </c>
      <c r="BB141" s="92"/>
    </row>
    <row r="142" spans="1:54" hidden="1">
      <c r="A142" s="24" t="s">
        <v>67</v>
      </c>
      <c r="B142" s="29">
        <v>902</v>
      </c>
      <c r="C142" s="29" t="s">
        <v>21</v>
      </c>
      <c r="D142" s="29" t="s">
        <v>28</v>
      </c>
      <c r="E142" s="29" t="s">
        <v>539</v>
      </c>
      <c r="F142" s="30">
        <v>850</v>
      </c>
      <c r="G142" s="9">
        <v>1</v>
      </c>
      <c r="H142" s="10"/>
      <c r="I142" s="79"/>
      <c r="J142" s="79"/>
      <c r="K142" s="79"/>
      <c r="L142" s="79"/>
      <c r="M142" s="9">
        <f>G142+I142+J142+K142+L142</f>
        <v>1</v>
      </c>
      <c r="N142" s="9">
        <f>H142+L142</f>
        <v>0</v>
      </c>
      <c r="O142" s="80"/>
      <c r="P142" s="80"/>
      <c r="Q142" s="80"/>
      <c r="R142" s="80"/>
      <c r="S142" s="9">
        <f>M142+O142+P142+Q142+R142</f>
        <v>1</v>
      </c>
      <c r="T142" s="9">
        <f>N142+R142</f>
        <v>0</v>
      </c>
      <c r="U142" s="80"/>
      <c r="V142" s="80"/>
      <c r="W142" s="80"/>
      <c r="X142" s="80"/>
      <c r="Y142" s="9">
        <f>S142+U142+V142+W142+X142</f>
        <v>1</v>
      </c>
      <c r="Z142" s="9">
        <f>T142+X142</f>
        <v>0</v>
      </c>
      <c r="AA142" s="80"/>
      <c r="AB142" s="80"/>
      <c r="AC142" s="80"/>
      <c r="AD142" s="80"/>
      <c r="AE142" s="9">
        <f>Y142+AA142+AB142+AC142+AD142</f>
        <v>1</v>
      </c>
      <c r="AF142" s="9">
        <f>Z142+AD142</f>
        <v>0</v>
      </c>
      <c r="AG142" s="80"/>
      <c r="AH142" s="80"/>
      <c r="AI142" s="80"/>
      <c r="AJ142" s="80"/>
      <c r="AK142" s="9">
        <f>AE142+AG142+AH142+AI142+AJ142</f>
        <v>1</v>
      </c>
      <c r="AL142" s="9">
        <f>AF142+AJ142</f>
        <v>0</v>
      </c>
      <c r="AM142" s="80"/>
      <c r="AN142" s="80"/>
      <c r="AO142" s="80"/>
      <c r="AP142" s="80"/>
      <c r="AQ142" s="9">
        <f>AK142+AM142+AN142+AO142+AP142</f>
        <v>1</v>
      </c>
      <c r="AR142" s="9">
        <f>AL142+AP142</f>
        <v>0</v>
      </c>
      <c r="AS142" s="80"/>
      <c r="AT142" s="80"/>
      <c r="AU142" s="80"/>
      <c r="AV142" s="80"/>
      <c r="AW142" s="9">
        <f>AQ142+AS142+AT142+AU142+AV142</f>
        <v>1</v>
      </c>
      <c r="AX142" s="9">
        <f>AR142+AV142</f>
        <v>0</v>
      </c>
      <c r="AY142" s="79"/>
      <c r="AZ142" s="79"/>
      <c r="BA142" s="92">
        <f t="shared" si="153"/>
        <v>0</v>
      </c>
      <c r="BB142" s="92"/>
    </row>
    <row r="143" spans="1:54" hidden="1">
      <c r="A143" s="24"/>
      <c r="B143" s="29"/>
      <c r="C143" s="29"/>
      <c r="D143" s="29"/>
      <c r="E143" s="29"/>
      <c r="F143" s="30"/>
      <c r="G143" s="9"/>
      <c r="H143" s="10"/>
      <c r="I143" s="79"/>
      <c r="J143" s="79"/>
      <c r="K143" s="79"/>
      <c r="L143" s="79"/>
      <c r="M143" s="79"/>
      <c r="N143" s="79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79"/>
      <c r="AZ143" s="79"/>
      <c r="BA143" s="92"/>
      <c r="BB143" s="92"/>
    </row>
    <row r="144" spans="1:54" ht="18.75" hidden="1">
      <c r="A144" s="22" t="s">
        <v>151</v>
      </c>
      <c r="B144" s="33">
        <v>902</v>
      </c>
      <c r="C144" s="33" t="s">
        <v>21</v>
      </c>
      <c r="D144" s="33" t="s">
        <v>152</v>
      </c>
      <c r="E144" s="33"/>
      <c r="F144" s="34"/>
      <c r="G144" s="13">
        <f t="shared" ref="G144" si="262">SUM(G149:G149)</f>
        <v>3000</v>
      </c>
      <c r="H144" s="13">
        <f t="shared" ref="H144:N144" si="263">SUM(H149:H149)</f>
        <v>0</v>
      </c>
      <c r="I144" s="13">
        <f t="shared" si="263"/>
        <v>0</v>
      </c>
      <c r="J144" s="13">
        <f t="shared" si="263"/>
        <v>0</v>
      </c>
      <c r="K144" s="13">
        <f t="shared" si="263"/>
        <v>0</v>
      </c>
      <c r="L144" s="13">
        <f t="shared" si="263"/>
        <v>0</v>
      </c>
      <c r="M144" s="13">
        <f t="shared" si="263"/>
        <v>3000</v>
      </c>
      <c r="N144" s="13">
        <f t="shared" si="263"/>
        <v>0</v>
      </c>
      <c r="O144" s="13">
        <f t="shared" ref="O144:T144" si="264">SUM(O149:O149)</f>
        <v>0</v>
      </c>
      <c r="P144" s="13">
        <f t="shared" si="264"/>
        <v>0</v>
      </c>
      <c r="Q144" s="13">
        <f t="shared" si="264"/>
        <v>0</v>
      </c>
      <c r="R144" s="13">
        <f t="shared" si="264"/>
        <v>0</v>
      </c>
      <c r="S144" s="13">
        <f t="shared" si="264"/>
        <v>3000</v>
      </c>
      <c r="T144" s="13">
        <f t="shared" si="264"/>
        <v>0</v>
      </c>
      <c r="U144" s="13">
        <f t="shared" ref="U144:Z144" si="265">SUM(U149:U149)</f>
        <v>0</v>
      </c>
      <c r="V144" s="13">
        <f t="shared" si="265"/>
        <v>0</v>
      </c>
      <c r="W144" s="13">
        <f t="shared" si="265"/>
        <v>0</v>
      </c>
      <c r="X144" s="13">
        <f t="shared" si="265"/>
        <v>0</v>
      </c>
      <c r="Y144" s="13">
        <f t="shared" si="265"/>
        <v>3000</v>
      </c>
      <c r="Z144" s="13">
        <f t="shared" si="265"/>
        <v>0</v>
      </c>
      <c r="AA144" s="13">
        <f t="shared" ref="AA144:AF144" si="266">SUM(AA149:AA149)</f>
        <v>-33</v>
      </c>
      <c r="AB144" s="13">
        <f t="shared" si="266"/>
        <v>0</v>
      </c>
      <c r="AC144" s="13">
        <f t="shared" si="266"/>
        <v>0</v>
      </c>
      <c r="AD144" s="13">
        <f t="shared" si="266"/>
        <v>0</v>
      </c>
      <c r="AE144" s="13">
        <f t="shared" si="266"/>
        <v>2967</v>
      </c>
      <c r="AF144" s="13">
        <f t="shared" si="266"/>
        <v>0</v>
      </c>
      <c r="AG144" s="13">
        <f t="shared" ref="AG144:AL144" si="267">SUM(AG149:AG149)</f>
        <v>0</v>
      </c>
      <c r="AH144" s="13">
        <f t="shared" si="267"/>
        <v>0</v>
      </c>
      <c r="AI144" s="13">
        <f t="shared" si="267"/>
        <v>0</v>
      </c>
      <c r="AJ144" s="13">
        <f t="shared" si="267"/>
        <v>0</v>
      </c>
      <c r="AK144" s="13">
        <f t="shared" si="267"/>
        <v>2967</v>
      </c>
      <c r="AL144" s="13">
        <f t="shared" si="267"/>
        <v>0</v>
      </c>
      <c r="AM144" s="13">
        <f t="shared" ref="AM144:AR144" si="268">SUM(AM149:AM149)</f>
        <v>0</v>
      </c>
      <c r="AN144" s="13">
        <f t="shared" si="268"/>
        <v>0</v>
      </c>
      <c r="AO144" s="13">
        <f t="shared" si="268"/>
        <v>0</v>
      </c>
      <c r="AP144" s="13">
        <f t="shared" si="268"/>
        <v>0</v>
      </c>
      <c r="AQ144" s="13">
        <f t="shared" si="268"/>
        <v>2967</v>
      </c>
      <c r="AR144" s="13">
        <f t="shared" si="268"/>
        <v>0</v>
      </c>
      <c r="AS144" s="13">
        <f t="shared" ref="AS144:AW144" si="269">SUM(AS149:AS149)</f>
        <v>-29</v>
      </c>
      <c r="AT144" s="13">
        <f t="shared" si="269"/>
        <v>0</v>
      </c>
      <c r="AU144" s="13">
        <f t="shared" si="269"/>
        <v>0</v>
      </c>
      <c r="AV144" s="13">
        <f t="shared" si="269"/>
        <v>0</v>
      </c>
      <c r="AW144" s="13">
        <f t="shared" si="269"/>
        <v>2938</v>
      </c>
      <c r="AX144" s="13">
        <f t="shared" ref="AX144:AZ144" si="270">SUM(AX149:AX149)</f>
        <v>0</v>
      </c>
      <c r="AY144" s="13">
        <f t="shared" si="270"/>
        <v>0</v>
      </c>
      <c r="AZ144" s="13">
        <f t="shared" si="270"/>
        <v>0</v>
      </c>
      <c r="BA144" s="92"/>
      <c r="BB144" s="92"/>
    </row>
    <row r="145" spans="1:54" hidden="1">
      <c r="A145" s="24" t="s">
        <v>61</v>
      </c>
      <c r="B145" s="29">
        <v>902</v>
      </c>
      <c r="C145" s="29" t="s">
        <v>21</v>
      </c>
      <c r="D145" s="29" t="s">
        <v>152</v>
      </c>
      <c r="E145" s="29" t="s">
        <v>62</v>
      </c>
      <c r="F145" s="30"/>
      <c r="G145" s="11">
        <f t="shared" ref="G145" si="271">G149</f>
        <v>3000</v>
      </c>
      <c r="H145" s="11">
        <f t="shared" ref="H145:N145" si="272">H149</f>
        <v>0</v>
      </c>
      <c r="I145" s="11">
        <f t="shared" si="272"/>
        <v>0</v>
      </c>
      <c r="J145" s="11">
        <f t="shared" si="272"/>
        <v>0</v>
      </c>
      <c r="K145" s="11">
        <f t="shared" si="272"/>
        <v>0</v>
      </c>
      <c r="L145" s="11">
        <f t="shared" si="272"/>
        <v>0</v>
      </c>
      <c r="M145" s="11">
        <f t="shared" si="272"/>
        <v>3000</v>
      </c>
      <c r="N145" s="11">
        <f t="shared" si="272"/>
        <v>0</v>
      </c>
      <c r="O145" s="11">
        <f t="shared" ref="O145:T145" si="273">O149</f>
        <v>0</v>
      </c>
      <c r="P145" s="11">
        <f t="shared" si="273"/>
        <v>0</v>
      </c>
      <c r="Q145" s="11">
        <f t="shared" si="273"/>
        <v>0</v>
      </c>
      <c r="R145" s="11">
        <f t="shared" si="273"/>
        <v>0</v>
      </c>
      <c r="S145" s="11">
        <f t="shared" si="273"/>
        <v>3000</v>
      </c>
      <c r="T145" s="11">
        <f t="shared" si="273"/>
        <v>0</v>
      </c>
      <c r="U145" s="11">
        <f t="shared" ref="U145:Z145" si="274">U149</f>
        <v>0</v>
      </c>
      <c r="V145" s="11">
        <f t="shared" si="274"/>
        <v>0</v>
      </c>
      <c r="W145" s="11">
        <f t="shared" si="274"/>
        <v>0</v>
      </c>
      <c r="X145" s="11">
        <f t="shared" si="274"/>
        <v>0</v>
      </c>
      <c r="Y145" s="11">
        <f t="shared" si="274"/>
        <v>3000</v>
      </c>
      <c r="Z145" s="11">
        <f t="shared" si="274"/>
        <v>0</v>
      </c>
      <c r="AA145" s="11">
        <f t="shared" ref="AA145:AF145" si="275">AA149</f>
        <v>-33</v>
      </c>
      <c r="AB145" s="11">
        <f t="shared" si="275"/>
        <v>0</v>
      </c>
      <c r="AC145" s="11">
        <f t="shared" si="275"/>
        <v>0</v>
      </c>
      <c r="AD145" s="11">
        <f t="shared" si="275"/>
        <v>0</v>
      </c>
      <c r="AE145" s="11">
        <f t="shared" si="275"/>
        <v>2967</v>
      </c>
      <c r="AF145" s="11">
        <f t="shared" si="275"/>
        <v>0</v>
      </c>
      <c r="AG145" s="11">
        <f t="shared" ref="AG145:AL145" si="276">AG149</f>
        <v>0</v>
      </c>
      <c r="AH145" s="11">
        <f t="shared" si="276"/>
        <v>0</v>
      </c>
      <c r="AI145" s="11">
        <f t="shared" si="276"/>
        <v>0</v>
      </c>
      <c r="AJ145" s="11">
        <f t="shared" si="276"/>
        <v>0</v>
      </c>
      <c r="AK145" s="11">
        <f t="shared" si="276"/>
        <v>2967</v>
      </c>
      <c r="AL145" s="11">
        <f t="shared" si="276"/>
        <v>0</v>
      </c>
      <c r="AM145" s="11">
        <f t="shared" ref="AM145:AR145" si="277">AM149</f>
        <v>0</v>
      </c>
      <c r="AN145" s="11">
        <f t="shared" si="277"/>
        <v>0</v>
      </c>
      <c r="AO145" s="11">
        <f t="shared" si="277"/>
        <v>0</v>
      </c>
      <c r="AP145" s="11">
        <f t="shared" si="277"/>
        <v>0</v>
      </c>
      <c r="AQ145" s="11">
        <f t="shared" si="277"/>
        <v>2967</v>
      </c>
      <c r="AR145" s="11">
        <f t="shared" si="277"/>
        <v>0</v>
      </c>
      <c r="AS145" s="11">
        <f t="shared" ref="AS145:AW145" si="278">AS149</f>
        <v>-29</v>
      </c>
      <c r="AT145" s="11">
        <f t="shared" si="278"/>
        <v>0</v>
      </c>
      <c r="AU145" s="11">
        <f t="shared" si="278"/>
        <v>0</v>
      </c>
      <c r="AV145" s="11">
        <f t="shared" si="278"/>
        <v>0</v>
      </c>
      <c r="AW145" s="11">
        <f t="shared" si="278"/>
        <v>2938</v>
      </c>
      <c r="AX145" s="11">
        <f t="shared" ref="AX145:AZ145" si="279">AX149</f>
        <v>0</v>
      </c>
      <c r="AY145" s="11">
        <f t="shared" si="279"/>
        <v>0</v>
      </c>
      <c r="AZ145" s="11">
        <f t="shared" si="279"/>
        <v>0</v>
      </c>
      <c r="BA145" s="92"/>
      <c r="BB145" s="92"/>
    </row>
    <row r="146" spans="1:54" hidden="1">
      <c r="A146" s="24" t="s">
        <v>151</v>
      </c>
      <c r="B146" s="29">
        <v>902</v>
      </c>
      <c r="C146" s="29" t="s">
        <v>21</v>
      </c>
      <c r="D146" s="29" t="s">
        <v>152</v>
      </c>
      <c r="E146" s="29" t="s">
        <v>387</v>
      </c>
      <c r="F146" s="30"/>
      <c r="G146" s="11">
        <f t="shared" ref="G146" si="280">G149</f>
        <v>3000</v>
      </c>
      <c r="H146" s="11">
        <f t="shared" ref="H146:N146" si="281">H149</f>
        <v>0</v>
      </c>
      <c r="I146" s="11">
        <f t="shared" si="281"/>
        <v>0</v>
      </c>
      <c r="J146" s="11">
        <f t="shared" si="281"/>
        <v>0</v>
      </c>
      <c r="K146" s="11">
        <f t="shared" si="281"/>
        <v>0</v>
      </c>
      <c r="L146" s="11">
        <f t="shared" si="281"/>
        <v>0</v>
      </c>
      <c r="M146" s="11">
        <f t="shared" si="281"/>
        <v>3000</v>
      </c>
      <c r="N146" s="11">
        <f t="shared" si="281"/>
        <v>0</v>
      </c>
      <c r="O146" s="11">
        <f t="shared" ref="O146:T146" si="282">O149</f>
        <v>0</v>
      </c>
      <c r="P146" s="11">
        <f t="shared" si="282"/>
        <v>0</v>
      </c>
      <c r="Q146" s="11">
        <f t="shared" si="282"/>
        <v>0</v>
      </c>
      <c r="R146" s="11">
        <f t="shared" si="282"/>
        <v>0</v>
      </c>
      <c r="S146" s="11">
        <f t="shared" si="282"/>
        <v>3000</v>
      </c>
      <c r="T146" s="11">
        <f t="shared" si="282"/>
        <v>0</v>
      </c>
      <c r="U146" s="11">
        <f t="shared" ref="U146:Z146" si="283">U149</f>
        <v>0</v>
      </c>
      <c r="V146" s="11">
        <f t="shared" si="283"/>
        <v>0</v>
      </c>
      <c r="W146" s="11">
        <f t="shared" si="283"/>
        <v>0</v>
      </c>
      <c r="X146" s="11">
        <f t="shared" si="283"/>
        <v>0</v>
      </c>
      <c r="Y146" s="11">
        <f t="shared" si="283"/>
        <v>3000</v>
      </c>
      <c r="Z146" s="11">
        <f t="shared" si="283"/>
        <v>0</v>
      </c>
      <c r="AA146" s="11">
        <f t="shared" ref="AA146:AF146" si="284">AA149</f>
        <v>-33</v>
      </c>
      <c r="AB146" s="11">
        <f t="shared" si="284"/>
        <v>0</v>
      </c>
      <c r="AC146" s="11">
        <f t="shared" si="284"/>
        <v>0</v>
      </c>
      <c r="AD146" s="11">
        <f t="shared" si="284"/>
        <v>0</v>
      </c>
      <c r="AE146" s="11">
        <f t="shared" si="284"/>
        <v>2967</v>
      </c>
      <c r="AF146" s="11">
        <f t="shared" si="284"/>
        <v>0</v>
      </c>
      <c r="AG146" s="11">
        <f t="shared" ref="AG146:AL146" si="285">AG149</f>
        <v>0</v>
      </c>
      <c r="AH146" s="11">
        <f t="shared" si="285"/>
        <v>0</v>
      </c>
      <c r="AI146" s="11">
        <f t="shared" si="285"/>
        <v>0</v>
      </c>
      <c r="AJ146" s="11">
        <f t="shared" si="285"/>
        <v>0</v>
      </c>
      <c r="AK146" s="11">
        <f t="shared" si="285"/>
        <v>2967</v>
      </c>
      <c r="AL146" s="11">
        <f t="shared" si="285"/>
        <v>0</v>
      </c>
      <c r="AM146" s="11">
        <f t="shared" ref="AM146:AR146" si="286">AM149</f>
        <v>0</v>
      </c>
      <c r="AN146" s="11">
        <f t="shared" si="286"/>
        <v>0</v>
      </c>
      <c r="AO146" s="11">
        <f t="shared" si="286"/>
        <v>0</v>
      </c>
      <c r="AP146" s="11">
        <f t="shared" si="286"/>
        <v>0</v>
      </c>
      <c r="AQ146" s="11">
        <f t="shared" si="286"/>
        <v>2967</v>
      </c>
      <c r="AR146" s="11">
        <f t="shared" si="286"/>
        <v>0</v>
      </c>
      <c r="AS146" s="11">
        <f t="shared" ref="AS146:AW146" si="287">AS149</f>
        <v>-29</v>
      </c>
      <c r="AT146" s="11">
        <f t="shared" si="287"/>
        <v>0</v>
      </c>
      <c r="AU146" s="11">
        <f t="shared" si="287"/>
        <v>0</v>
      </c>
      <c r="AV146" s="11">
        <f t="shared" si="287"/>
        <v>0</v>
      </c>
      <c r="AW146" s="11">
        <f t="shared" si="287"/>
        <v>2938</v>
      </c>
      <c r="AX146" s="11">
        <f t="shared" ref="AX146:AZ146" si="288">AX149</f>
        <v>0</v>
      </c>
      <c r="AY146" s="11">
        <f t="shared" si="288"/>
        <v>0</v>
      </c>
      <c r="AZ146" s="11">
        <f t="shared" si="288"/>
        <v>0</v>
      </c>
      <c r="BA146" s="92"/>
      <c r="BB146" s="92"/>
    </row>
    <row r="147" spans="1:54" hidden="1">
      <c r="A147" s="24" t="s">
        <v>536</v>
      </c>
      <c r="B147" s="29">
        <v>902</v>
      </c>
      <c r="C147" s="29" t="s">
        <v>21</v>
      </c>
      <c r="D147" s="29" t="s">
        <v>152</v>
      </c>
      <c r="E147" s="29" t="s">
        <v>388</v>
      </c>
      <c r="F147" s="30"/>
      <c r="G147" s="11">
        <f t="shared" ref="G147" si="289">G149</f>
        <v>3000</v>
      </c>
      <c r="H147" s="11">
        <f t="shared" ref="H147:N147" si="290">H149</f>
        <v>0</v>
      </c>
      <c r="I147" s="11">
        <f t="shared" si="290"/>
        <v>0</v>
      </c>
      <c r="J147" s="11">
        <f t="shared" si="290"/>
        <v>0</v>
      </c>
      <c r="K147" s="11">
        <f t="shared" si="290"/>
        <v>0</v>
      </c>
      <c r="L147" s="11">
        <f t="shared" si="290"/>
        <v>0</v>
      </c>
      <c r="M147" s="11">
        <f t="shared" si="290"/>
        <v>3000</v>
      </c>
      <c r="N147" s="11">
        <f t="shared" si="290"/>
        <v>0</v>
      </c>
      <c r="O147" s="11">
        <f t="shared" ref="O147:T147" si="291">O149</f>
        <v>0</v>
      </c>
      <c r="P147" s="11">
        <f t="shared" si="291"/>
        <v>0</v>
      </c>
      <c r="Q147" s="11">
        <f t="shared" si="291"/>
        <v>0</v>
      </c>
      <c r="R147" s="11">
        <f t="shared" si="291"/>
        <v>0</v>
      </c>
      <c r="S147" s="11">
        <f t="shared" si="291"/>
        <v>3000</v>
      </c>
      <c r="T147" s="11">
        <f t="shared" si="291"/>
        <v>0</v>
      </c>
      <c r="U147" s="11">
        <f t="shared" ref="U147:Z147" si="292">U149</f>
        <v>0</v>
      </c>
      <c r="V147" s="11">
        <f t="shared" si="292"/>
        <v>0</v>
      </c>
      <c r="W147" s="11">
        <f t="shared" si="292"/>
        <v>0</v>
      </c>
      <c r="X147" s="11">
        <f t="shared" si="292"/>
        <v>0</v>
      </c>
      <c r="Y147" s="11">
        <f t="shared" si="292"/>
        <v>3000</v>
      </c>
      <c r="Z147" s="11">
        <f t="shared" si="292"/>
        <v>0</v>
      </c>
      <c r="AA147" s="11">
        <f t="shared" ref="AA147:AF147" si="293">AA149</f>
        <v>-33</v>
      </c>
      <c r="AB147" s="11">
        <f t="shared" si="293"/>
        <v>0</v>
      </c>
      <c r="AC147" s="11">
        <f t="shared" si="293"/>
        <v>0</v>
      </c>
      <c r="AD147" s="11">
        <f t="shared" si="293"/>
        <v>0</v>
      </c>
      <c r="AE147" s="11">
        <f t="shared" si="293"/>
        <v>2967</v>
      </c>
      <c r="AF147" s="11">
        <f t="shared" si="293"/>
        <v>0</v>
      </c>
      <c r="AG147" s="11">
        <f t="shared" ref="AG147:AL147" si="294">AG149</f>
        <v>0</v>
      </c>
      <c r="AH147" s="11">
        <f t="shared" si="294"/>
        <v>0</v>
      </c>
      <c r="AI147" s="11">
        <f t="shared" si="294"/>
        <v>0</v>
      </c>
      <c r="AJ147" s="11">
        <f t="shared" si="294"/>
        <v>0</v>
      </c>
      <c r="AK147" s="11">
        <f t="shared" si="294"/>
        <v>2967</v>
      </c>
      <c r="AL147" s="11">
        <f t="shared" si="294"/>
        <v>0</v>
      </c>
      <c r="AM147" s="11">
        <f t="shared" ref="AM147:AR147" si="295">AM149</f>
        <v>0</v>
      </c>
      <c r="AN147" s="11">
        <f t="shared" si="295"/>
        <v>0</v>
      </c>
      <c r="AO147" s="11">
        <f t="shared" si="295"/>
        <v>0</v>
      </c>
      <c r="AP147" s="11">
        <f t="shared" si="295"/>
        <v>0</v>
      </c>
      <c r="AQ147" s="11">
        <f t="shared" si="295"/>
        <v>2967</v>
      </c>
      <c r="AR147" s="11">
        <f t="shared" si="295"/>
        <v>0</v>
      </c>
      <c r="AS147" s="11">
        <f t="shared" ref="AS147:AW147" si="296">AS149</f>
        <v>-29</v>
      </c>
      <c r="AT147" s="11">
        <f t="shared" si="296"/>
        <v>0</v>
      </c>
      <c r="AU147" s="11">
        <f t="shared" si="296"/>
        <v>0</v>
      </c>
      <c r="AV147" s="11">
        <f t="shared" si="296"/>
        <v>0</v>
      </c>
      <c r="AW147" s="11">
        <f t="shared" si="296"/>
        <v>2938</v>
      </c>
      <c r="AX147" s="11">
        <f t="shared" ref="AX147:AZ147" si="297">AX149</f>
        <v>0</v>
      </c>
      <c r="AY147" s="11">
        <f t="shared" si="297"/>
        <v>0</v>
      </c>
      <c r="AZ147" s="11">
        <f t="shared" si="297"/>
        <v>0</v>
      </c>
      <c r="BA147" s="92"/>
      <c r="BB147" s="92"/>
    </row>
    <row r="148" spans="1:54" hidden="1">
      <c r="A148" s="24" t="s">
        <v>65</v>
      </c>
      <c r="B148" s="29">
        <v>902</v>
      </c>
      <c r="C148" s="29" t="s">
        <v>21</v>
      </c>
      <c r="D148" s="29" t="s">
        <v>152</v>
      </c>
      <c r="E148" s="29" t="s">
        <v>388</v>
      </c>
      <c r="F148" s="30">
        <v>800</v>
      </c>
      <c r="G148" s="11">
        <f t="shared" ref="G148:AZ148" si="298">G149</f>
        <v>3000</v>
      </c>
      <c r="H148" s="11">
        <f t="shared" si="298"/>
        <v>0</v>
      </c>
      <c r="I148" s="11">
        <f t="shared" si="298"/>
        <v>0</v>
      </c>
      <c r="J148" s="11">
        <f t="shared" si="298"/>
        <v>0</v>
      </c>
      <c r="K148" s="11">
        <f t="shared" si="298"/>
        <v>0</v>
      </c>
      <c r="L148" s="11">
        <f t="shared" si="298"/>
        <v>0</v>
      </c>
      <c r="M148" s="11">
        <f t="shared" si="298"/>
        <v>3000</v>
      </c>
      <c r="N148" s="11">
        <f t="shared" si="298"/>
        <v>0</v>
      </c>
      <c r="O148" s="11">
        <f t="shared" si="298"/>
        <v>0</v>
      </c>
      <c r="P148" s="11">
        <f t="shared" si="298"/>
        <v>0</v>
      </c>
      <c r="Q148" s="11">
        <f t="shared" si="298"/>
        <v>0</v>
      </c>
      <c r="R148" s="11">
        <f t="shared" si="298"/>
        <v>0</v>
      </c>
      <c r="S148" s="11">
        <f t="shared" si="298"/>
        <v>3000</v>
      </c>
      <c r="T148" s="11">
        <f t="shared" si="298"/>
        <v>0</v>
      </c>
      <c r="U148" s="11">
        <f t="shared" si="298"/>
        <v>0</v>
      </c>
      <c r="V148" s="11">
        <f t="shared" si="298"/>
        <v>0</v>
      </c>
      <c r="W148" s="11">
        <f t="shared" si="298"/>
        <v>0</v>
      </c>
      <c r="X148" s="11">
        <f t="shared" si="298"/>
        <v>0</v>
      </c>
      <c r="Y148" s="11">
        <f t="shared" si="298"/>
        <v>3000</v>
      </c>
      <c r="Z148" s="11">
        <f t="shared" si="298"/>
        <v>0</v>
      </c>
      <c r="AA148" s="11">
        <f t="shared" si="298"/>
        <v>-33</v>
      </c>
      <c r="AB148" s="11">
        <f t="shared" si="298"/>
        <v>0</v>
      </c>
      <c r="AC148" s="11">
        <f t="shared" si="298"/>
        <v>0</v>
      </c>
      <c r="AD148" s="11">
        <f t="shared" si="298"/>
        <v>0</v>
      </c>
      <c r="AE148" s="11">
        <f t="shared" si="298"/>
        <v>2967</v>
      </c>
      <c r="AF148" s="11">
        <f t="shared" si="298"/>
        <v>0</v>
      </c>
      <c r="AG148" s="11">
        <f t="shared" si="298"/>
        <v>0</v>
      </c>
      <c r="AH148" s="11">
        <f t="shared" si="298"/>
        <v>0</v>
      </c>
      <c r="AI148" s="11">
        <f t="shared" si="298"/>
        <v>0</v>
      </c>
      <c r="AJ148" s="11">
        <f t="shared" si="298"/>
        <v>0</v>
      </c>
      <c r="AK148" s="11">
        <f t="shared" si="298"/>
        <v>2967</v>
      </c>
      <c r="AL148" s="11">
        <f t="shared" si="298"/>
        <v>0</v>
      </c>
      <c r="AM148" s="11">
        <f t="shared" si="298"/>
        <v>0</v>
      </c>
      <c r="AN148" s="11">
        <f t="shared" si="298"/>
        <v>0</v>
      </c>
      <c r="AO148" s="11">
        <f t="shared" si="298"/>
        <v>0</v>
      </c>
      <c r="AP148" s="11">
        <f t="shared" si="298"/>
        <v>0</v>
      </c>
      <c r="AQ148" s="11">
        <f t="shared" si="298"/>
        <v>2967</v>
      </c>
      <c r="AR148" s="11">
        <f t="shared" si="298"/>
        <v>0</v>
      </c>
      <c r="AS148" s="11">
        <f t="shared" si="298"/>
        <v>-29</v>
      </c>
      <c r="AT148" s="11">
        <f t="shared" si="298"/>
        <v>0</v>
      </c>
      <c r="AU148" s="11">
        <f t="shared" si="298"/>
        <v>0</v>
      </c>
      <c r="AV148" s="11">
        <f t="shared" si="298"/>
        <v>0</v>
      </c>
      <c r="AW148" s="11">
        <f t="shared" si="298"/>
        <v>2938</v>
      </c>
      <c r="AX148" s="11">
        <f t="shared" si="298"/>
        <v>0</v>
      </c>
      <c r="AY148" s="11">
        <f t="shared" si="298"/>
        <v>0</v>
      </c>
      <c r="AZ148" s="11">
        <f t="shared" si="298"/>
        <v>0</v>
      </c>
      <c r="BA148" s="92"/>
      <c r="BB148" s="92"/>
    </row>
    <row r="149" spans="1:54" hidden="1">
      <c r="A149" s="24" t="s">
        <v>153</v>
      </c>
      <c r="B149" s="29">
        <v>902</v>
      </c>
      <c r="C149" s="29" t="s">
        <v>21</v>
      </c>
      <c r="D149" s="29" t="s">
        <v>152</v>
      </c>
      <c r="E149" s="29" t="s">
        <v>388</v>
      </c>
      <c r="F149" s="30">
        <v>870</v>
      </c>
      <c r="G149" s="9">
        <v>3000</v>
      </c>
      <c r="H149" s="10"/>
      <c r="I149" s="79"/>
      <c r="J149" s="79"/>
      <c r="K149" s="79"/>
      <c r="L149" s="79"/>
      <c r="M149" s="9">
        <f>G149+I149+J149+K149+L149</f>
        <v>3000</v>
      </c>
      <c r="N149" s="9">
        <f>H149+L149</f>
        <v>0</v>
      </c>
      <c r="O149" s="80"/>
      <c r="P149" s="80"/>
      <c r="Q149" s="80"/>
      <c r="R149" s="80"/>
      <c r="S149" s="9">
        <f>M149+O149+P149+Q149+R149</f>
        <v>3000</v>
      </c>
      <c r="T149" s="9">
        <f>N149+R149</f>
        <v>0</v>
      </c>
      <c r="U149" s="80"/>
      <c r="V149" s="80"/>
      <c r="W149" s="80"/>
      <c r="X149" s="80"/>
      <c r="Y149" s="9">
        <f>S149+U149+V149+W149+X149</f>
        <v>3000</v>
      </c>
      <c r="Z149" s="9">
        <f>T149+X149</f>
        <v>0</v>
      </c>
      <c r="AA149" s="11">
        <v>-33</v>
      </c>
      <c r="AB149" s="80"/>
      <c r="AC149" s="80"/>
      <c r="AD149" s="80"/>
      <c r="AE149" s="9">
        <f>Y149+AA149+AB149+AC149+AD149</f>
        <v>2967</v>
      </c>
      <c r="AF149" s="9">
        <f>Z149+AD149</f>
        <v>0</v>
      </c>
      <c r="AG149" s="11"/>
      <c r="AH149" s="80"/>
      <c r="AI149" s="80"/>
      <c r="AJ149" s="80"/>
      <c r="AK149" s="9">
        <f>AE149+AG149+AH149+AI149+AJ149</f>
        <v>2967</v>
      </c>
      <c r="AL149" s="9">
        <f>AF149+AJ149</f>
        <v>0</v>
      </c>
      <c r="AM149" s="11"/>
      <c r="AN149" s="80"/>
      <c r="AO149" s="80"/>
      <c r="AP149" s="80"/>
      <c r="AQ149" s="9">
        <f>AK149+AM149+AN149+AO149+AP149</f>
        <v>2967</v>
      </c>
      <c r="AR149" s="9">
        <f>AL149+AP149</f>
        <v>0</v>
      </c>
      <c r="AS149" s="11">
        <v>-29</v>
      </c>
      <c r="AT149" s="80"/>
      <c r="AU149" s="80"/>
      <c r="AV149" s="80"/>
      <c r="AW149" s="9">
        <f>AQ149+AS149+AT149+AU149+AV149</f>
        <v>2938</v>
      </c>
      <c r="AX149" s="9">
        <f>AR149+AV149</f>
        <v>0</v>
      </c>
      <c r="AY149" s="79"/>
      <c r="AZ149" s="79"/>
      <c r="BA149" s="92"/>
      <c r="BB149" s="92"/>
    </row>
    <row r="150" spans="1:54" hidden="1">
      <c r="A150" s="24"/>
      <c r="B150" s="29"/>
      <c r="C150" s="29"/>
      <c r="D150" s="29"/>
      <c r="E150" s="29"/>
      <c r="F150" s="30"/>
      <c r="G150" s="9"/>
      <c r="H150" s="10"/>
      <c r="I150" s="79"/>
      <c r="J150" s="79"/>
      <c r="K150" s="79"/>
      <c r="L150" s="79"/>
      <c r="M150" s="79"/>
      <c r="N150" s="79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79"/>
      <c r="AZ150" s="79"/>
      <c r="BA150" s="92"/>
      <c r="BB150" s="92"/>
    </row>
    <row r="151" spans="1:54" ht="18.75" hidden="1">
      <c r="A151" s="22" t="s">
        <v>58</v>
      </c>
      <c r="B151" s="33">
        <v>902</v>
      </c>
      <c r="C151" s="33" t="s">
        <v>21</v>
      </c>
      <c r="D151" s="33" t="s">
        <v>59</v>
      </c>
      <c r="E151" s="33"/>
      <c r="F151" s="34"/>
      <c r="G151" s="13">
        <f t="shared" ref="G151:AZ151" si="299">G152</f>
        <v>43482</v>
      </c>
      <c r="H151" s="13">
        <f t="shared" si="299"/>
        <v>0</v>
      </c>
      <c r="I151" s="13">
        <f t="shared" si="299"/>
        <v>-260</v>
      </c>
      <c r="J151" s="13">
        <f t="shared" si="299"/>
        <v>0</v>
      </c>
      <c r="K151" s="13">
        <f t="shared" si="299"/>
        <v>0</v>
      </c>
      <c r="L151" s="13">
        <f t="shared" si="299"/>
        <v>0</v>
      </c>
      <c r="M151" s="13">
        <f t="shared" si="299"/>
        <v>43222</v>
      </c>
      <c r="N151" s="13">
        <f t="shared" si="299"/>
        <v>0</v>
      </c>
      <c r="O151" s="13">
        <f t="shared" si="299"/>
        <v>0</v>
      </c>
      <c r="P151" s="13">
        <f t="shared" si="299"/>
        <v>0</v>
      </c>
      <c r="Q151" s="13">
        <f t="shared" si="299"/>
        <v>0</v>
      </c>
      <c r="R151" s="13">
        <f t="shared" si="299"/>
        <v>0</v>
      </c>
      <c r="S151" s="13">
        <f t="shared" si="299"/>
        <v>43222</v>
      </c>
      <c r="T151" s="13">
        <f t="shared" si="299"/>
        <v>0</v>
      </c>
      <c r="U151" s="13">
        <f t="shared" si="299"/>
        <v>0</v>
      </c>
      <c r="V151" s="13">
        <f t="shared" si="299"/>
        <v>0</v>
      </c>
      <c r="W151" s="13">
        <f t="shared" si="299"/>
        <v>0</v>
      </c>
      <c r="X151" s="13">
        <f t="shared" si="299"/>
        <v>0</v>
      </c>
      <c r="Y151" s="13">
        <f t="shared" si="299"/>
        <v>43222</v>
      </c>
      <c r="Z151" s="13">
        <f t="shared" si="299"/>
        <v>0</v>
      </c>
      <c r="AA151" s="13">
        <f t="shared" si="299"/>
        <v>0</v>
      </c>
      <c r="AB151" s="13">
        <f t="shared" si="299"/>
        <v>0</v>
      </c>
      <c r="AC151" s="13">
        <f t="shared" si="299"/>
        <v>0</v>
      </c>
      <c r="AD151" s="13">
        <f t="shared" si="299"/>
        <v>0</v>
      </c>
      <c r="AE151" s="13">
        <f t="shared" si="299"/>
        <v>43222</v>
      </c>
      <c r="AF151" s="13">
        <f t="shared" si="299"/>
        <v>0</v>
      </c>
      <c r="AG151" s="13">
        <f t="shared" si="299"/>
        <v>0</v>
      </c>
      <c r="AH151" s="13">
        <f t="shared" si="299"/>
        <v>0</v>
      </c>
      <c r="AI151" s="13">
        <f t="shared" si="299"/>
        <v>0</v>
      </c>
      <c r="AJ151" s="13">
        <f t="shared" si="299"/>
        <v>0</v>
      </c>
      <c r="AK151" s="13">
        <f t="shared" si="299"/>
        <v>43222</v>
      </c>
      <c r="AL151" s="13">
        <f t="shared" si="299"/>
        <v>0</v>
      </c>
      <c r="AM151" s="13">
        <f t="shared" si="299"/>
        <v>0</v>
      </c>
      <c r="AN151" s="13">
        <f t="shared" si="299"/>
        <v>0</v>
      </c>
      <c r="AO151" s="13">
        <f t="shared" si="299"/>
        <v>0</v>
      </c>
      <c r="AP151" s="13">
        <f t="shared" si="299"/>
        <v>0</v>
      </c>
      <c r="AQ151" s="13">
        <f t="shared" si="299"/>
        <v>43222</v>
      </c>
      <c r="AR151" s="13">
        <f t="shared" si="299"/>
        <v>0</v>
      </c>
      <c r="AS151" s="13">
        <f t="shared" si="299"/>
        <v>0</v>
      </c>
      <c r="AT151" s="13">
        <f t="shared" si="299"/>
        <v>0</v>
      </c>
      <c r="AU151" s="13">
        <f t="shared" si="299"/>
        <v>0</v>
      </c>
      <c r="AV151" s="13">
        <f t="shared" si="299"/>
        <v>0</v>
      </c>
      <c r="AW151" s="13">
        <f t="shared" si="299"/>
        <v>43222</v>
      </c>
      <c r="AX151" s="13">
        <f t="shared" si="299"/>
        <v>0</v>
      </c>
      <c r="AY151" s="13">
        <f t="shared" si="299"/>
        <v>30090</v>
      </c>
      <c r="AZ151" s="13">
        <f t="shared" si="299"/>
        <v>0</v>
      </c>
      <c r="BA151" s="93">
        <f t="shared" ref="BA151:BA206" si="300">AY151/AW151*100</f>
        <v>69.617324510665867</v>
      </c>
      <c r="BB151" s="93"/>
    </row>
    <row r="152" spans="1:54" hidden="1">
      <c r="A152" s="24" t="s">
        <v>61</v>
      </c>
      <c r="B152" s="29">
        <v>902</v>
      </c>
      <c r="C152" s="29" t="s">
        <v>21</v>
      </c>
      <c r="D152" s="29" t="s">
        <v>59</v>
      </c>
      <c r="E152" s="29" t="s">
        <v>62</v>
      </c>
      <c r="F152" s="35"/>
      <c r="G152" s="9">
        <f t="shared" ref="G152" si="301">G153+G160</f>
        <v>43482</v>
      </c>
      <c r="H152" s="9">
        <f t="shared" ref="H152:N152" si="302">H153+H160</f>
        <v>0</v>
      </c>
      <c r="I152" s="9">
        <f t="shared" si="302"/>
        <v>-260</v>
      </c>
      <c r="J152" s="9">
        <f t="shared" si="302"/>
        <v>0</v>
      </c>
      <c r="K152" s="9">
        <f t="shared" si="302"/>
        <v>0</v>
      </c>
      <c r="L152" s="9">
        <f t="shared" si="302"/>
        <v>0</v>
      </c>
      <c r="M152" s="9">
        <f t="shared" si="302"/>
        <v>43222</v>
      </c>
      <c r="N152" s="9">
        <f t="shared" si="302"/>
        <v>0</v>
      </c>
      <c r="O152" s="9">
        <f t="shared" ref="O152:T152" si="303">O153+O160</f>
        <v>0</v>
      </c>
      <c r="P152" s="9">
        <f t="shared" si="303"/>
        <v>0</v>
      </c>
      <c r="Q152" s="9">
        <f t="shared" si="303"/>
        <v>0</v>
      </c>
      <c r="R152" s="9">
        <f t="shared" si="303"/>
        <v>0</v>
      </c>
      <c r="S152" s="9">
        <f t="shared" si="303"/>
        <v>43222</v>
      </c>
      <c r="T152" s="9">
        <f t="shared" si="303"/>
        <v>0</v>
      </c>
      <c r="U152" s="9">
        <f t="shared" ref="U152:Z152" si="304">U153+U160</f>
        <v>0</v>
      </c>
      <c r="V152" s="9">
        <f t="shared" si="304"/>
        <v>0</v>
      </c>
      <c r="W152" s="9">
        <f t="shared" si="304"/>
        <v>0</v>
      </c>
      <c r="X152" s="9">
        <f t="shared" si="304"/>
        <v>0</v>
      </c>
      <c r="Y152" s="9">
        <f t="shared" si="304"/>
        <v>43222</v>
      </c>
      <c r="Z152" s="9">
        <f t="shared" si="304"/>
        <v>0</v>
      </c>
      <c r="AA152" s="9">
        <f t="shared" ref="AA152:AF152" si="305">AA153+AA160</f>
        <v>0</v>
      </c>
      <c r="AB152" s="9">
        <f t="shared" si="305"/>
        <v>0</v>
      </c>
      <c r="AC152" s="9">
        <f t="shared" si="305"/>
        <v>0</v>
      </c>
      <c r="AD152" s="9">
        <f t="shared" si="305"/>
        <v>0</v>
      </c>
      <c r="AE152" s="9">
        <f t="shared" si="305"/>
        <v>43222</v>
      </c>
      <c r="AF152" s="9">
        <f t="shared" si="305"/>
        <v>0</v>
      </c>
      <c r="AG152" s="9">
        <f t="shared" ref="AG152:AL152" si="306">AG153+AG160</f>
        <v>0</v>
      </c>
      <c r="AH152" s="9">
        <f t="shared" si="306"/>
        <v>0</v>
      </c>
      <c r="AI152" s="9">
        <f t="shared" si="306"/>
        <v>0</v>
      </c>
      <c r="AJ152" s="9">
        <f t="shared" si="306"/>
        <v>0</v>
      </c>
      <c r="AK152" s="9">
        <f t="shared" si="306"/>
        <v>43222</v>
      </c>
      <c r="AL152" s="9">
        <f t="shared" si="306"/>
        <v>0</v>
      </c>
      <c r="AM152" s="9">
        <f t="shared" ref="AM152:AR152" si="307">AM153+AM160</f>
        <v>0</v>
      </c>
      <c r="AN152" s="9">
        <f t="shared" si="307"/>
        <v>0</v>
      </c>
      <c r="AO152" s="9">
        <f t="shared" si="307"/>
        <v>0</v>
      </c>
      <c r="AP152" s="9">
        <f t="shared" si="307"/>
        <v>0</v>
      </c>
      <c r="AQ152" s="9">
        <f t="shared" si="307"/>
        <v>43222</v>
      </c>
      <c r="AR152" s="9">
        <f t="shared" si="307"/>
        <v>0</v>
      </c>
      <c r="AS152" s="9">
        <f t="shared" ref="AS152:AW152" si="308">AS153+AS160</f>
        <v>0</v>
      </c>
      <c r="AT152" s="9">
        <f t="shared" si="308"/>
        <v>0</v>
      </c>
      <c r="AU152" s="9">
        <f t="shared" si="308"/>
        <v>0</v>
      </c>
      <c r="AV152" s="9">
        <f t="shared" si="308"/>
        <v>0</v>
      </c>
      <c r="AW152" s="9">
        <f t="shared" si="308"/>
        <v>43222</v>
      </c>
      <c r="AX152" s="9">
        <f t="shared" ref="AX152:AZ152" si="309">AX153+AX160</f>
        <v>0</v>
      </c>
      <c r="AY152" s="9">
        <f t="shared" si="309"/>
        <v>30090</v>
      </c>
      <c r="AZ152" s="9">
        <f t="shared" si="309"/>
        <v>0</v>
      </c>
      <c r="BA152" s="92">
        <f t="shared" si="300"/>
        <v>69.617324510665867</v>
      </c>
      <c r="BB152" s="92"/>
    </row>
    <row r="153" spans="1:54" hidden="1">
      <c r="A153" s="24" t="s">
        <v>14</v>
      </c>
      <c r="B153" s="29">
        <v>902</v>
      </c>
      <c r="C153" s="29" t="s">
        <v>21</v>
      </c>
      <c r="D153" s="29" t="s">
        <v>59</v>
      </c>
      <c r="E153" s="29" t="s">
        <v>63</v>
      </c>
      <c r="F153" s="30"/>
      <c r="G153" s="11">
        <f t="shared" ref="G153:AZ153" si="310">G154</f>
        <v>43482</v>
      </c>
      <c r="H153" s="11">
        <f t="shared" si="310"/>
        <v>0</v>
      </c>
      <c r="I153" s="11">
        <f t="shared" si="310"/>
        <v>-260</v>
      </c>
      <c r="J153" s="11">
        <f t="shared" si="310"/>
        <v>0</v>
      </c>
      <c r="K153" s="11">
        <f t="shared" si="310"/>
        <v>0</v>
      </c>
      <c r="L153" s="11">
        <f t="shared" si="310"/>
        <v>0</v>
      </c>
      <c r="M153" s="11">
        <f t="shared" si="310"/>
        <v>43222</v>
      </c>
      <c r="N153" s="11">
        <f t="shared" si="310"/>
        <v>0</v>
      </c>
      <c r="O153" s="11">
        <f t="shared" si="310"/>
        <v>0</v>
      </c>
      <c r="P153" s="11">
        <f t="shared" si="310"/>
        <v>0</v>
      </c>
      <c r="Q153" s="11">
        <f t="shared" si="310"/>
        <v>0</v>
      </c>
      <c r="R153" s="11">
        <f t="shared" si="310"/>
        <v>0</v>
      </c>
      <c r="S153" s="11">
        <f t="shared" si="310"/>
        <v>43222</v>
      </c>
      <c r="T153" s="11">
        <f t="shared" si="310"/>
        <v>0</v>
      </c>
      <c r="U153" s="11">
        <f t="shared" si="310"/>
        <v>0</v>
      </c>
      <c r="V153" s="11">
        <f t="shared" si="310"/>
        <v>0</v>
      </c>
      <c r="W153" s="11">
        <f t="shared" si="310"/>
        <v>0</v>
      </c>
      <c r="X153" s="11">
        <f t="shared" si="310"/>
        <v>0</v>
      </c>
      <c r="Y153" s="11">
        <f t="shared" si="310"/>
        <v>43222</v>
      </c>
      <c r="Z153" s="11">
        <f t="shared" si="310"/>
        <v>0</v>
      </c>
      <c r="AA153" s="11">
        <f t="shared" si="310"/>
        <v>0</v>
      </c>
      <c r="AB153" s="11">
        <f t="shared" si="310"/>
        <v>0</v>
      </c>
      <c r="AC153" s="11">
        <f t="shared" si="310"/>
        <v>0</v>
      </c>
      <c r="AD153" s="11">
        <f t="shared" si="310"/>
        <v>0</v>
      </c>
      <c r="AE153" s="11">
        <f t="shared" si="310"/>
        <v>43222</v>
      </c>
      <c r="AF153" s="11">
        <f t="shared" si="310"/>
        <v>0</v>
      </c>
      <c r="AG153" s="11">
        <f t="shared" si="310"/>
        <v>0</v>
      </c>
      <c r="AH153" s="11">
        <f t="shared" si="310"/>
        <v>0</v>
      </c>
      <c r="AI153" s="11">
        <f t="shared" si="310"/>
        <v>0</v>
      </c>
      <c r="AJ153" s="11">
        <f t="shared" si="310"/>
        <v>0</v>
      </c>
      <c r="AK153" s="11">
        <f t="shared" si="310"/>
        <v>43222</v>
      </c>
      <c r="AL153" s="11">
        <f t="shared" si="310"/>
        <v>0</v>
      </c>
      <c r="AM153" s="11">
        <f t="shared" si="310"/>
        <v>0</v>
      </c>
      <c r="AN153" s="11">
        <f t="shared" si="310"/>
        <v>0</v>
      </c>
      <c r="AO153" s="11">
        <f t="shared" si="310"/>
        <v>0</v>
      </c>
      <c r="AP153" s="11">
        <f t="shared" si="310"/>
        <v>0</v>
      </c>
      <c r="AQ153" s="11">
        <f t="shared" si="310"/>
        <v>43222</v>
      </c>
      <c r="AR153" s="11">
        <f t="shared" si="310"/>
        <v>0</v>
      </c>
      <c r="AS153" s="11">
        <f t="shared" si="310"/>
        <v>0</v>
      </c>
      <c r="AT153" s="11">
        <f t="shared" si="310"/>
        <v>0</v>
      </c>
      <c r="AU153" s="11">
        <f t="shared" si="310"/>
        <v>0</v>
      </c>
      <c r="AV153" s="11">
        <f t="shared" si="310"/>
        <v>0</v>
      </c>
      <c r="AW153" s="11">
        <f t="shared" si="310"/>
        <v>43222</v>
      </c>
      <c r="AX153" s="11">
        <f t="shared" si="310"/>
        <v>0</v>
      </c>
      <c r="AY153" s="11">
        <f t="shared" si="310"/>
        <v>30090</v>
      </c>
      <c r="AZ153" s="11">
        <f t="shared" si="310"/>
        <v>0</v>
      </c>
      <c r="BA153" s="92">
        <f t="shared" si="300"/>
        <v>69.617324510665867</v>
      </c>
      <c r="BB153" s="92"/>
    </row>
    <row r="154" spans="1:54" hidden="1">
      <c r="A154" s="24" t="s">
        <v>60</v>
      </c>
      <c r="B154" s="29">
        <v>902</v>
      </c>
      <c r="C154" s="29" t="s">
        <v>21</v>
      </c>
      <c r="D154" s="29" t="s">
        <v>59</v>
      </c>
      <c r="E154" s="29" t="s">
        <v>64</v>
      </c>
      <c r="F154" s="30"/>
      <c r="G154" s="11">
        <f>G157+G155</f>
        <v>43482</v>
      </c>
      <c r="H154" s="11">
        <f t="shared" ref="H154:N154" si="311">H157+H155</f>
        <v>0</v>
      </c>
      <c r="I154" s="11">
        <f t="shared" si="311"/>
        <v>-260</v>
      </c>
      <c r="J154" s="11">
        <f t="shared" si="311"/>
        <v>0</v>
      </c>
      <c r="K154" s="11">
        <f t="shared" si="311"/>
        <v>0</v>
      </c>
      <c r="L154" s="11">
        <f t="shared" si="311"/>
        <v>0</v>
      </c>
      <c r="M154" s="11">
        <f t="shared" si="311"/>
        <v>43222</v>
      </c>
      <c r="N154" s="11">
        <f t="shared" si="311"/>
        <v>0</v>
      </c>
      <c r="O154" s="11">
        <f t="shared" ref="O154:T154" si="312">O157+O155</f>
        <v>0</v>
      </c>
      <c r="P154" s="11">
        <f t="shared" si="312"/>
        <v>0</v>
      </c>
      <c r="Q154" s="11">
        <f t="shared" si="312"/>
        <v>0</v>
      </c>
      <c r="R154" s="11">
        <f t="shared" si="312"/>
        <v>0</v>
      </c>
      <c r="S154" s="11">
        <f t="shared" si="312"/>
        <v>43222</v>
      </c>
      <c r="T154" s="11">
        <f t="shared" si="312"/>
        <v>0</v>
      </c>
      <c r="U154" s="11">
        <f t="shared" ref="U154:Z154" si="313">U157+U155</f>
        <v>0</v>
      </c>
      <c r="V154" s="11">
        <f t="shared" si="313"/>
        <v>0</v>
      </c>
      <c r="W154" s="11">
        <f t="shared" si="313"/>
        <v>0</v>
      </c>
      <c r="X154" s="11">
        <f t="shared" si="313"/>
        <v>0</v>
      </c>
      <c r="Y154" s="11">
        <f t="shared" si="313"/>
        <v>43222</v>
      </c>
      <c r="Z154" s="11">
        <f t="shared" si="313"/>
        <v>0</v>
      </c>
      <c r="AA154" s="11">
        <f t="shared" ref="AA154:AF154" si="314">AA157+AA155</f>
        <v>0</v>
      </c>
      <c r="AB154" s="11">
        <f t="shared" si="314"/>
        <v>0</v>
      </c>
      <c r="AC154" s="11">
        <f t="shared" si="314"/>
        <v>0</v>
      </c>
      <c r="AD154" s="11">
        <f t="shared" si="314"/>
        <v>0</v>
      </c>
      <c r="AE154" s="11">
        <f t="shared" si="314"/>
        <v>43222</v>
      </c>
      <c r="AF154" s="11">
        <f t="shared" si="314"/>
        <v>0</v>
      </c>
      <c r="AG154" s="11">
        <f t="shared" ref="AG154:AL154" si="315">AG157+AG155</f>
        <v>0</v>
      </c>
      <c r="AH154" s="11">
        <f t="shared" si="315"/>
        <v>0</v>
      </c>
      <c r="AI154" s="11">
        <f t="shared" si="315"/>
        <v>0</v>
      </c>
      <c r="AJ154" s="11">
        <f t="shared" si="315"/>
        <v>0</v>
      </c>
      <c r="AK154" s="11">
        <f t="shared" si="315"/>
        <v>43222</v>
      </c>
      <c r="AL154" s="11">
        <f t="shared" si="315"/>
        <v>0</v>
      </c>
      <c r="AM154" s="11">
        <f t="shared" ref="AM154:AR154" si="316">AM157+AM155</f>
        <v>0</v>
      </c>
      <c r="AN154" s="11">
        <f t="shared" si="316"/>
        <v>0</v>
      </c>
      <c r="AO154" s="11">
        <f t="shared" si="316"/>
        <v>0</v>
      </c>
      <c r="AP154" s="11">
        <f t="shared" si="316"/>
        <v>0</v>
      </c>
      <c r="AQ154" s="11">
        <f t="shared" si="316"/>
        <v>43222</v>
      </c>
      <c r="AR154" s="11">
        <f t="shared" si="316"/>
        <v>0</v>
      </c>
      <c r="AS154" s="11">
        <f t="shared" ref="AS154:AW154" si="317">AS157+AS155</f>
        <v>0</v>
      </c>
      <c r="AT154" s="11">
        <f t="shared" si="317"/>
        <v>0</v>
      </c>
      <c r="AU154" s="11">
        <f t="shared" si="317"/>
        <v>0</v>
      </c>
      <c r="AV154" s="11">
        <f t="shared" si="317"/>
        <v>0</v>
      </c>
      <c r="AW154" s="11">
        <f t="shared" si="317"/>
        <v>43222</v>
      </c>
      <c r="AX154" s="11">
        <f t="shared" ref="AX154:AZ154" si="318">AX157+AX155</f>
        <v>0</v>
      </c>
      <c r="AY154" s="11">
        <f t="shared" si="318"/>
        <v>30090</v>
      </c>
      <c r="AZ154" s="11">
        <f t="shared" si="318"/>
        <v>0</v>
      </c>
      <c r="BA154" s="92">
        <f t="shared" si="300"/>
        <v>69.617324510665867</v>
      </c>
      <c r="BB154" s="92"/>
    </row>
    <row r="155" spans="1:54" ht="33" hidden="1">
      <c r="A155" s="24" t="s">
        <v>242</v>
      </c>
      <c r="B155" s="29">
        <v>902</v>
      </c>
      <c r="C155" s="29" t="s">
        <v>21</v>
      </c>
      <c r="D155" s="29" t="s">
        <v>59</v>
      </c>
      <c r="E155" s="29" t="s">
        <v>64</v>
      </c>
      <c r="F155" s="30">
        <v>200</v>
      </c>
      <c r="G155" s="11">
        <f t="shared" ref="G155:AZ155" si="319">G156</f>
        <v>5682</v>
      </c>
      <c r="H155" s="11">
        <f t="shared" si="319"/>
        <v>0</v>
      </c>
      <c r="I155" s="11">
        <f t="shared" si="319"/>
        <v>0</v>
      </c>
      <c r="J155" s="11">
        <f t="shared" si="319"/>
        <v>0</v>
      </c>
      <c r="K155" s="11">
        <f t="shared" si="319"/>
        <v>0</v>
      </c>
      <c r="L155" s="11">
        <f t="shared" si="319"/>
        <v>0</v>
      </c>
      <c r="M155" s="11">
        <f t="shared" si="319"/>
        <v>5682</v>
      </c>
      <c r="N155" s="11">
        <f t="shared" si="319"/>
        <v>0</v>
      </c>
      <c r="O155" s="11">
        <f t="shared" si="319"/>
        <v>-5682</v>
      </c>
      <c r="P155" s="11">
        <f t="shared" si="319"/>
        <v>0</v>
      </c>
      <c r="Q155" s="11">
        <f t="shared" si="319"/>
        <v>0</v>
      </c>
      <c r="R155" s="11">
        <f t="shared" si="319"/>
        <v>0</v>
      </c>
      <c r="S155" s="11">
        <f t="shared" si="319"/>
        <v>0</v>
      </c>
      <c r="T155" s="11">
        <f t="shared" si="319"/>
        <v>0</v>
      </c>
      <c r="U155" s="11">
        <f t="shared" si="319"/>
        <v>0</v>
      </c>
      <c r="V155" s="11">
        <f t="shared" si="319"/>
        <v>0</v>
      </c>
      <c r="W155" s="11">
        <f t="shared" si="319"/>
        <v>0</v>
      </c>
      <c r="X155" s="11">
        <f t="shared" si="319"/>
        <v>0</v>
      </c>
      <c r="Y155" s="11">
        <f t="shared" si="319"/>
        <v>0</v>
      </c>
      <c r="Z155" s="11">
        <f t="shared" si="319"/>
        <v>0</v>
      </c>
      <c r="AA155" s="11">
        <f t="shared" si="319"/>
        <v>0</v>
      </c>
      <c r="AB155" s="11">
        <f t="shared" si="319"/>
        <v>0</v>
      </c>
      <c r="AC155" s="11">
        <f t="shared" si="319"/>
        <v>0</v>
      </c>
      <c r="AD155" s="11">
        <f t="shared" si="319"/>
        <v>0</v>
      </c>
      <c r="AE155" s="11">
        <f t="shared" si="319"/>
        <v>0</v>
      </c>
      <c r="AF155" s="11">
        <f t="shared" si="319"/>
        <v>0</v>
      </c>
      <c r="AG155" s="11">
        <f t="shared" si="319"/>
        <v>0</v>
      </c>
      <c r="AH155" s="11">
        <f t="shared" si="319"/>
        <v>0</v>
      </c>
      <c r="AI155" s="11">
        <f t="shared" si="319"/>
        <v>0</v>
      </c>
      <c r="AJ155" s="11">
        <f t="shared" si="319"/>
        <v>0</v>
      </c>
      <c r="AK155" s="11">
        <f t="shared" si="319"/>
        <v>0</v>
      </c>
      <c r="AL155" s="11">
        <f t="shared" si="319"/>
        <v>0</v>
      </c>
      <c r="AM155" s="11">
        <f t="shared" si="319"/>
        <v>0</v>
      </c>
      <c r="AN155" s="11">
        <f t="shared" si="319"/>
        <v>0</v>
      </c>
      <c r="AO155" s="11">
        <f t="shared" si="319"/>
        <v>0</v>
      </c>
      <c r="AP155" s="11">
        <f t="shared" si="319"/>
        <v>0</v>
      </c>
      <c r="AQ155" s="11">
        <f t="shared" si="319"/>
        <v>0</v>
      </c>
      <c r="AR155" s="11">
        <f t="shared" si="319"/>
        <v>0</v>
      </c>
      <c r="AS155" s="11">
        <f t="shared" si="319"/>
        <v>0</v>
      </c>
      <c r="AT155" s="11">
        <f t="shared" si="319"/>
        <v>0</v>
      </c>
      <c r="AU155" s="11">
        <f t="shared" si="319"/>
        <v>0</v>
      </c>
      <c r="AV155" s="11">
        <f t="shared" si="319"/>
        <v>0</v>
      </c>
      <c r="AW155" s="11">
        <f t="shared" si="319"/>
        <v>0</v>
      </c>
      <c r="AX155" s="11">
        <f t="shared" si="319"/>
        <v>0</v>
      </c>
      <c r="AY155" s="11">
        <f t="shared" si="319"/>
        <v>0</v>
      </c>
      <c r="AZ155" s="11">
        <f t="shared" si="319"/>
        <v>0</v>
      </c>
      <c r="BA155" s="92" t="e">
        <f t="shared" si="300"/>
        <v>#DIV/0!</v>
      </c>
      <c r="BB155" s="92"/>
    </row>
    <row r="156" spans="1:54" ht="33" hidden="1">
      <c r="A156" s="24" t="s">
        <v>36</v>
      </c>
      <c r="B156" s="29">
        <v>902</v>
      </c>
      <c r="C156" s="29" t="s">
        <v>21</v>
      </c>
      <c r="D156" s="29" t="s">
        <v>59</v>
      </c>
      <c r="E156" s="29" t="s">
        <v>64</v>
      </c>
      <c r="F156" s="30">
        <v>240</v>
      </c>
      <c r="G156" s="9">
        <v>5682</v>
      </c>
      <c r="H156" s="10"/>
      <c r="I156" s="79"/>
      <c r="J156" s="79"/>
      <c r="K156" s="79"/>
      <c r="L156" s="79"/>
      <c r="M156" s="9">
        <f>G156+I156+J156+K156+L156</f>
        <v>5682</v>
      </c>
      <c r="N156" s="9">
        <f>H156+L156</f>
        <v>0</v>
      </c>
      <c r="O156" s="11">
        <v>-5682</v>
      </c>
      <c r="P156" s="80"/>
      <c r="Q156" s="80"/>
      <c r="R156" s="80"/>
      <c r="S156" s="9">
        <f>M156+O156+P156+Q156+R156</f>
        <v>0</v>
      </c>
      <c r="T156" s="9">
        <f>N156+R156</f>
        <v>0</v>
      </c>
      <c r="U156" s="11"/>
      <c r="V156" s="80"/>
      <c r="W156" s="80"/>
      <c r="X156" s="80"/>
      <c r="Y156" s="9">
        <f>S156+U156+V156+W156+X156</f>
        <v>0</v>
      </c>
      <c r="Z156" s="9">
        <f>T156+X156</f>
        <v>0</v>
      </c>
      <c r="AA156" s="11"/>
      <c r="AB156" s="80"/>
      <c r="AC156" s="80"/>
      <c r="AD156" s="80"/>
      <c r="AE156" s="9">
        <f>Y156+AA156+AB156+AC156+AD156</f>
        <v>0</v>
      </c>
      <c r="AF156" s="9">
        <f>Z156+AD156</f>
        <v>0</v>
      </c>
      <c r="AG156" s="11"/>
      <c r="AH156" s="80"/>
      <c r="AI156" s="80"/>
      <c r="AJ156" s="80"/>
      <c r="AK156" s="9">
        <f>AE156+AG156+AH156+AI156+AJ156</f>
        <v>0</v>
      </c>
      <c r="AL156" s="9">
        <f>AF156+AJ156</f>
        <v>0</v>
      </c>
      <c r="AM156" s="11"/>
      <c r="AN156" s="80"/>
      <c r="AO156" s="80"/>
      <c r="AP156" s="80"/>
      <c r="AQ156" s="9">
        <f>AK156+AM156+AN156+AO156+AP156</f>
        <v>0</v>
      </c>
      <c r="AR156" s="9">
        <f>AL156+AP156</f>
        <v>0</v>
      </c>
      <c r="AS156" s="11"/>
      <c r="AT156" s="80"/>
      <c r="AU156" s="80"/>
      <c r="AV156" s="80"/>
      <c r="AW156" s="9">
        <f>AQ156+AS156+AT156+AU156+AV156</f>
        <v>0</v>
      </c>
      <c r="AX156" s="9">
        <f t="shared" ref="AX156:AZ156" si="320">AR156+AT156+AU156+AV156+AW156</f>
        <v>0</v>
      </c>
      <c r="AY156" s="9">
        <f t="shared" si="320"/>
        <v>0</v>
      </c>
      <c r="AZ156" s="9">
        <f t="shared" si="320"/>
        <v>0</v>
      </c>
      <c r="BA156" s="92" t="e">
        <f t="shared" si="300"/>
        <v>#DIV/0!</v>
      </c>
      <c r="BB156" s="92"/>
    </row>
    <row r="157" spans="1:54" hidden="1">
      <c r="A157" s="24" t="s">
        <v>65</v>
      </c>
      <c r="B157" s="29">
        <v>902</v>
      </c>
      <c r="C157" s="29" t="s">
        <v>21</v>
      </c>
      <c r="D157" s="29" t="s">
        <v>59</v>
      </c>
      <c r="E157" s="29" t="s">
        <v>64</v>
      </c>
      <c r="F157" s="30">
        <v>800</v>
      </c>
      <c r="G157" s="11">
        <f t="shared" ref="G157:N157" si="321">G158+G159</f>
        <v>37800</v>
      </c>
      <c r="H157" s="11">
        <f t="shared" si="321"/>
        <v>0</v>
      </c>
      <c r="I157" s="11">
        <f t="shared" si="321"/>
        <v>-260</v>
      </c>
      <c r="J157" s="11">
        <f t="shared" si="321"/>
        <v>0</v>
      </c>
      <c r="K157" s="11">
        <f t="shared" si="321"/>
        <v>0</v>
      </c>
      <c r="L157" s="11">
        <f t="shared" si="321"/>
        <v>0</v>
      </c>
      <c r="M157" s="11">
        <f t="shared" si="321"/>
        <v>37540</v>
      </c>
      <c r="N157" s="11">
        <f t="shared" si="321"/>
        <v>0</v>
      </c>
      <c r="O157" s="11">
        <f t="shared" ref="O157:T157" si="322">O158+O159</f>
        <v>5682</v>
      </c>
      <c r="P157" s="11">
        <f t="shared" si="322"/>
        <v>0</v>
      </c>
      <c r="Q157" s="11">
        <f t="shared" si="322"/>
        <v>0</v>
      </c>
      <c r="R157" s="11">
        <f t="shared" si="322"/>
        <v>0</v>
      </c>
      <c r="S157" s="11">
        <f t="shared" si="322"/>
        <v>43222</v>
      </c>
      <c r="T157" s="11">
        <f t="shared" si="322"/>
        <v>0</v>
      </c>
      <c r="U157" s="11">
        <f t="shared" ref="U157:Z157" si="323">U158+U159</f>
        <v>0</v>
      </c>
      <c r="V157" s="11">
        <f t="shared" si="323"/>
        <v>0</v>
      </c>
      <c r="W157" s="11">
        <f t="shared" si="323"/>
        <v>0</v>
      </c>
      <c r="X157" s="11">
        <f t="shared" si="323"/>
        <v>0</v>
      </c>
      <c r="Y157" s="11">
        <f t="shared" si="323"/>
        <v>43222</v>
      </c>
      <c r="Z157" s="11">
        <f t="shared" si="323"/>
        <v>0</v>
      </c>
      <c r="AA157" s="11">
        <f t="shared" ref="AA157:AF157" si="324">AA158+AA159</f>
        <v>0</v>
      </c>
      <c r="AB157" s="11">
        <f t="shared" si="324"/>
        <v>0</v>
      </c>
      <c r="AC157" s="11">
        <f t="shared" si="324"/>
        <v>0</v>
      </c>
      <c r="AD157" s="11">
        <f t="shared" si="324"/>
        <v>0</v>
      </c>
      <c r="AE157" s="11">
        <f t="shared" si="324"/>
        <v>43222</v>
      </c>
      <c r="AF157" s="11">
        <f t="shared" si="324"/>
        <v>0</v>
      </c>
      <c r="AG157" s="11">
        <f t="shared" ref="AG157:AL157" si="325">AG158+AG159</f>
        <v>0</v>
      </c>
      <c r="AH157" s="11">
        <f t="shared" si="325"/>
        <v>0</v>
      </c>
      <c r="AI157" s="11">
        <f t="shared" si="325"/>
        <v>0</v>
      </c>
      <c r="AJ157" s="11">
        <f t="shared" si="325"/>
        <v>0</v>
      </c>
      <c r="AK157" s="11">
        <f t="shared" si="325"/>
        <v>43222</v>
      </c>
      <c r="AL157" s="11">
        <f t="shared" si="325"/>
        <v>0</v>
      </c>
      <c r="AM157" s="11">
        <f t="shared" ref="AM157:AR157" si="326">AM158+AM159</f>
        <v>0</v>
      </c>
      <c r="AN157" s="11">
        <f t="shared" si="326"/>
        <v>0</v>
      </c>
      <c r="AO157" s="11">
        <f t="shared" si="326"/>
        <v>0</v>
      </c>
      <c r="AP157" s="11">
        <f t="shared" si="326"/>
        <v>0</v>
      </c>
      <c r="AQ157" s="11">
        <f t="shared" si="326"/>
        <v>43222</v>
      </c>
      <c r="AR157" s="11">
        <f t="shared" si="326"/>
        <v>0</v>
      </c>
      <c r="AS157" s="11">
        <f t="shared" ref="AS157:AW157" si="327">AS158+AS159</f>
        <v>0</v>
      </c>
      <c r="AT157" s="11">
        <f t="shared" si="327"/>
        <v>0</v>
      </c>
      <c r="AU157" s="11">
        <f t="shared" si="327"/>
        <v>0</v>
      </c>
      <c r="AV157" s="11">
        <f t="shared" si="327"/>
        <v>0</v>
      </c>
      <c r="AW157" s="11">
        <f t="shared" si="327"/>
        <v>43222</v>
      </c>
      <c r="AX157" s="11">
        <f t="shared" ref="AX157:AZ157" si="328">AX158+AX159</f>
        <v>0</v>
      </c>
      <c r="AY157" s="11">
        <f t="shared" si="328"/>
        <v>30090</v>
      </c>
      <c r="AZ157" s="11">
        <f t="shared" si="328"/>
        <v>0</v>
      </c>
      <c r="BA157" s="92">
        <f t="shared" si="300"/>
        <v>69.617324510665867</v>
      </c>
      <c r="BB157" s="92"/>
    </row>
    <row r="158" spans="1:54" hidden="1">
      <c r="A158" s="24" t="s">
        <v>154</v>
      </c>
      <c r="B158" s="29">
        <v>902</v>
      </c>
      <c r="C158" s="29" t="s">
        <v>21</v>
      </c>
      <c r="D158" s="29" t="s">
        <v>59</v>
      </c>
      <c r="E158" s="29" t="s">
        <v>64</v>
      </c>
      <c r="F158" s="30">
        <v>830</v>
      </c>
      <c r="G158" s="9">
        <v>30000</v>
      </c>
      <c r="H158" s="10"/>
      <c r="I158" s="79"/>
      <c r="J158" s="79"/>
      <c r="K158" s="79"/>
      <c r="L158" s="79"/>
      <c r="M158" s="9">
        <f t="shared" ref="M158:M159" si="329">G158+I158+J158+K158+L158</f>
        <v>30000</v>
      </c>
      <c r="N158" s="9">
        <f t="shared" ref="N158:N159" si="330">H158+L158</f>
        <v>0</v>
      </c>
      <c r="O158" s="11">
        <v>5682</v>
      </c>
      <c r="P158" s="80"/>
      <c r="Q158" s="80"/>
      <c r="R158" s="80"/>
      <c r="S158" s="9">
        <f t="shared" ref="S158:S159" si="331">M158+O158+P158+Q158+R158</f>
        <v>35682</v>
      </c>
      <c r="T158" s="9">
        <f t="shared" ref="T158:T159" si="332">N158+R158</f>
        <v>0</v>
      </c>
      <c r="U158" s="11"/>
      <c r="V158" s="80"/>
      <c r="W158" s="80"/>
      <c r="X158" s="80"/>
      <c r="Y158" s="9">
        <f t="shared" ref="Y158:Y159" si="333">S158+U158+V158+W158+X158</f>
        <v>35682</v>
      </c>
      <c r="Z158" s="9">
        <f t="shared" ref="Z158:Z159" si="334">T158+X158</f>
        <v>0</v>
      </c>
      <c r="AA158" s="11"/>
      <c r="AB158" s="80"/>
      <c r="AC158" s="80"/>
      <c r="AD158" s="80"/>
      <c r="AE158" s="9">
        <f t="shared" ref="AE158:AE159" si="335">Y158+AA158+AB158+AC158+AD158</f>
        <v>35682</v>
      </c>
      <c r="AF158" s="9">
        <f t="shared" ref="AF158:AF159" si="336">Z158+AD158</f>
        <v>0</v>
      </c>
      <c r="AG158" s="11"/>
      <c r="AH158" s="80"/>
      <c r="AI158" s="80"/>
      <c r="AJ158" s="80"/>
      <c r="AK158" s="9">
        <f t="shared" ref="AK158:AK159" si="337">AE158+AG158+AH158+AI158+AJ158</f>
        <v>35682</v>
      </c>
      <c r="AL158" s="9">
        <f t="shared" ref="AL158:AL159" si="338">AF158+AJ158</f>
        <v>0</v>
      </c>
      <c r="AM158" s="11"/>
      <c r="AN158" s="80"/>
      <c r="AO158" s="80"/>
      <c r="AP158" s="80"/>
      <c r="AQ158" s="9">
        <f t="shared" ref="AQ158:AQ159" si="339">AK158+AM158+AN158+AO158+AP158</f>
        <v>35682</v>
      </c>
      <c r="AR158" s="9">
        <f t="shared" ref="AR158:AR159" si="340">AL158+AP158</f>
        <v>0</v>
      </c>
      <c r="AS158" s="11"/>
      <c r="AT158" s="11"/>
      <c r="AU158" s="80"/>
      <c r="AV158" s="80"/>
      <c r="AW158" s="9">
        <f t="shared" ref="AW158:AW159" si="341">AQ158+AS158+AT158+AU158+AV158</f>
        <v>35682</v>
      </c>
      <c r="AX158" s="9">
        <f t="shared" ref="AX158:AX159" si="342">AR158+AV158</f>
        <v>0</v>
      </c>
      <c r="AY158" s="11">
        <v>30090</v>
      </c>
      <c r="AZ158" s="79"/>
      <c r="BA158" s="92">
        <f t="shared" si="300"/>
        <v>84.328232722381031</v>
      </c>
      <c r="BB158" s="92"/>
    </row>
    <row r="159" spans="1:54" ht="49.5" hidden="1">
      <c r="A159" s="24" t="s">
        <v>155</v>
      </c>
      <c r="B159" s="29">
        <v>902</v>
      </c>
      <c r="C159" s="29" t="s">
        <v>21</v>
      </c>
      <c r="D159" s="29" t="s">
        <v>59</v>
      </c>
      <c r="E159" s="29" t="s">
        <v>64</v>
      </c>
      <c r="F159" s="30">
        <v>840</v>
      </c>
      <c r="G159" s="9">
        <v>7800</v>
      </c>
      <c r="H159" s="10"/>
      <c r="I159" s="11">
        <v>-260</v>
      </c>
      <c r="J159" s="79"/>
      <c r="K159" s="79"/>
      <c r="L159" s="79"/>
      <c r="M159" s="9">
        <f t="shared" si="329"/>
        <v>7540</v>
      </c>
      <c r="N159" s="9">
        <f t="shared" si="330"/>
        <v>0</v>
      </c>
      <c r="O159" s="11"/>
      <c r="P159" s="80"/>
      <c r="Q159" s="80"/>
      <c r="R159" s="80"/>
      <c r="S159" s="9">
        <f t="shared" si="331"/>
        <v>7540</v>
      </c>
      <c r="T159" s="9">
        <f t="shared" si="332"/>
        <v>0</v>
      </c>
      <c r="U159" s="11"/>
      <c r="V159" s="80"/>
      <c r="W159" s="80"/>
      <c r="X159" s="80"/>
      <c r="Y159" s="9">
        <f t="shared" si="333"/>
        <v>7540</v>
      </c>
      <c r="Z159" s="9">
        <f t="shared" si="334"/>
        <v>0</v>
      </c>
      <c r="AA159" s="11"/>
      <c r="AB159" s="80"/>
      <c r="AC159" s="80"/>
      <c r="AD159" s="80"/>
      <c r="AE159" s="9">
        <f t="shared" si="335"/>
        <v>7540</v>
      </c>
      <c r="AF159" s="9">
        <f t="shared" si="336"/>
        <v>0</v>
      </c>
      <c r="AG159" s="11"/>
      <c r="AH159" s="80"/>
      <c r="AI159" s="80"/>
      <c r="AJ159" s="80"/>
      <c r="AK159" s="9">
        <f t="shared" si="337"/>
        <v>7540</v>
      </c>
      <c r="AL159" s="9">
        <f t="shared" si="338"/>
        <v>0</v>
      </c>
      <c r="AM159" s="11"/>
      <c r="AN159" s="80"/>
      <c r="AO159" s="80"/>
      <c r="AP159" s="80"/>
      <c r="AQ159" s="9">
        <f t="shared" si="339"/>
        <v>7540</v>
      </c>
      <c r="AR159" s="9">
        <f t="shared" si="340"/>
        <v>0</v>
      </c>
      <c r="AS159" s="11"/>
      <c r="AT159" s="80"/>
      <c r="AU159" s="80"/>
      <c r="AV159" s="80"/>
      <c r="AW159" s="9">
        <f t="shared" si="341"/>
        <v>7540</v>
      </c>
      <c r="AX159" s="9">
        <f t="shared" si="342"/>
        <v>0</v>
      </c>
      <c r="AY159" s="79"/>
      <c r="AZ159" s="79"/>
      <c r="BA159" s="92">
        <f t="shared" si="300"/>
        <v>0</v>
      </c>
      <c r="BB159" s="92"/>
    </row>
    <row r="160" spans="1:54" ht="33" hidden="1">
      <c r="A160" s="36" t="s">
        <v>397</v>
      </c>
      <c r="B160" s="29">
        <v>902</v>
      </c>
      <c r="C160" s="29" t="s">
        <v>21</v>
      </c>
      <c r="D160" s="29" t="s">
        <v>59</v>
      </c>
      <c r="E160" s="29" t="s">
        <v>615</v>
      </c>
      <c r="F160" s="30"/>
      <c r="G160" s="9">
        <f t="shared" ref="G160:H162" si="343">G161</f>
        <v>0</v>
      </c>
      <c r="H160" s="9">
        <f t="shared" si="343"/>
        <v>0</v>
      </c>
      <c r="I160" s="79"/>
      <c r="J160" s="79"/>
      <c r="K160" s="79"/>
      <c r="L160" s="79"/>
      <c r="M160" s="79"/>
      <c r="N160" s="79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79"/>
      <c r="AZ160" s="79"/>
      <c r="BA160" s="92" t="e">
        <f t="shared" si="300"/>
        <v>#DIV/0!</v>
      </c>
      <c r="BB160" s="92" t="e">
        <f t="shared" ref="BB160:BB175" si="344">AZ160/AX160*100</f>
        <v>#DIV/0!</v>
      </c>
    </row>
    <row r="161" spans="1:54" ht="33" hidden="1">
      <c r="A161" s="36" t="s">
        <v>398</v>
      </c>
      <c r="B161" s="29">
        <v>902</v>
      </c>
      <c r="C161" s="29" t="s">
        <v>21</v>
      </c>
      <c r="D161" s="29" t="s">
        <v>59</v>
      </c>
      <c r="E161" s="29" t="s">
        <v>614</v>
      </c>
      <c r="F161" s="30"/>
      <c r="G161" s="9">
        <f t="shared" si="343"/>
        <v>0</v>
      </c>
      <c r="H161" s="9">
        <f t="shared" si="343"/>
        <v>0</v>
      </c>
      <c r="I161" s="79"/>
      <c r="J161" s="79"/>
      <c r="K161" s="79"/>
      <c r="L161" s="79"/>
      <c r="M161" s="79"/>
      <c r="N161" s="79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79"/>
      <c r="AZ161" s="79"/>
      <c r="BA161" s="92" t="e">
        <f t="shared" si="300"/>
        <v>#DIV/0!</v>
      </c>
      <c r="BB161" s="92" t="e">
        <f t="shared" si="344"/>
        <v>#DIV/0!</v>
      </c>
    </row>
    <row r="162" spans="1:54" hidden="1">
      <c r="A162" s="24" t="s">
        <v>65</v>
      </c>
      <c r="B162" s="29" t="s">
        <v>150</v>
      </c>
      <c r="C162" s="29" t="s">
        <v>21</v>
      </c>
      <c r="D162" s="29" t="s">
        <v>59</v>
      </c>
      <c r="E162" s="29" t="s">
        <v>614</v>
      </c>
      <c r="F162" s="30">
        <v>800</v>
      </c>
      <c r="G162" s="9">
        <f t="shared" si="343"/>
        <v>0</v>
      </c>
      <c r="H162" s="9">
        <f t="shared" si="343"/>
        <v>0</v>
      </c>
      <c r="I162" s="79"/>
      <c r="J162" s="79"/>
      <c r="K162" s="79"/>
      <c r="L162" s="79"/>
      <c r="M162" s="79"/>
      <c r="N162" s="79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79"/>
      <c r="AZ162" s="79"/>
      <c r="BA162" s="92" t="e">
        <f t="shared" si="300"/>
        <v>#DIV/0!</v>
      </c>
      <c r="BB162" s="92" t="e">
        <f t="shared" si="344"/>
        <v>#DIV/0!</v>
      </c>
    </row>
    <row r="163" spans="1:54" hidden="1">
      <c r="A163" s="24" t="s">
        <v>154</v>
      </c>
      <c r="B163" s="29" t="s">
        <v>150</v>
      </c>
      <c r="C163" s="29" t="s">
        <v>21</v>
      </c>
      <c r="D163" s="29" t="s">
        <v>59</v>
      </c>
      <c r="E163" s="29" t="s">
        <v>614</v>
      </c>
      <c r="F163" s="30">
        <v>830</v>
      </c>
      <c r="G163" s="9"/>
      <c r="H163" s="9"/>
      <c r="I163" s="79"/>
      <c r="J163" s="79"/>
      <c r="K163" s="79"/>
      <c r="L163" s="79"/>
      <c r="M163" s="79"/>
      <c r="N163" s="79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79"/>
      <c r="AZ163" s="79"/>
      <c r="BA163" s="92" t="e">
        <f t="shared" si="300"/>
        <v>#DIV/0!</v>
      </c>
      <c r="BB163" s="92" t="e">
        <f t="shared" si="344"/>
        <v>#DIV/0!</v>
      </c>
    </row>
    <row r="164" spans="1:54" hidden="1">
      <c r="A164" s="24"/>
      <c r="B164" s="29"/>
      <c r="C164" s="29"/>
      <c r="D164" s="29"/>
      <c r="E164" s="29"/>
      <c r="F164" s="30"/>
      <c r="G164" s="9"/>
      <c r="H164" s="10"/>
      <c r="I164" s="79"/>
      <c r="J164" s="79"/>
      <c r="K164" s="79"/>
      <c r="L164" s="79"/>
      <c r="M164" s="79"/>
      <c r="N164" s="79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79"/>
      <c r="AZ164" s="79"/>
      <c r="BA164" s="92"/>
      <c r="BB164" s="92"/>
    </row>
    <row r="165" spans="1:54" ht="37.5" hidden="1">
      <c r="A165" s="22" t="s">
        <v>156</v>
      </c>
      <c r="B165" s="33">
        <v>902</v>
      </c>
      <c r="C165" s="33" t="s">
        <v>59</v>
      </c>
      <c r="D165" s="33" t="s">
        <v>21</v>
      </c>
      <c r="E165" s="33"/>
      <c r="F165" s="34"/>
      <c r="G165" s="13">
        <f t="shared" ref="G165:AZ165" si="345">G166</f>
        <v>510432</v>
      </c>
      <c r="H165" s="13">
        <f t="shared" si="345"/>
        <v>112913</v>
      </c>
      <c r="I165" s="13">
        <f t="shared" si="345"/>
        <v>0</v>
      </c>
      <c r="J165" s="13">
        <f t="shared" si="345"/>
        <v>0</v>
      </c>
      <c r="K165" s="13">
        <f t="shared" si="345"/>
        <v>0</v>
      </c>
      <c r="L165" s="13">
        <f t="shared" si="345"/>
        <v>0</v>
      </c>
      <c r="M165" s="13">
        <f t="shared" si="345"/>
        <v>510432</v>
      </c>
      <c r="N165" s="13">
        <f t="shared" si="345"/>
        <v>112913</v>
      </c>
      <c r="O165" s="13">
        <f t="shared" si="345"/>
        <v>-4202</v>
      </c>
      <c r="P165" s="13">
        <f t="shared" si="345"/>
        <v>0</v>
      </c>
      <c r="Q165" s="13">
        <f t="shared" si="345"/>
        <v>0</v>
      </c>
      <c r="R165" s="13">
        <f t="shared" si="345"/>
        <v>0</v>
      </c>
      <c r="S165" s="13">
        <f t="shared" si="345"/>
        <v>506230</v>
      </c>
      <c r="T165" s="13">
        <f t="shared" si="345"/>
        <v>112913</v>
      </c>
      <c r="U165" s="13">
        <f t="shared" si="345"/>
        <v>-1009</v>
      </c>
      <c r="V165" s="13">
        <f t="shared" si="345"/>
        <v>0</v>
      </c>
      <c r="W165" s="13">
        <f t="shared" si="345"/>
        <v>0</v>
      </c>
      <c r="X165" s="13">
        <f t="shared" si="345"/>
        <v>0</v>
      </c>
      <c r="Y165" s="13">
        <f t="shared" si="345"/>
        <v>505221</v>
      </c>
      <c r="Z165" s="13">
        <f t="shared" si="345"/>
        <v>112913</v>
      </c>
      <c r="AA165" s="13">
        <f t="shared" si="345"/>
        <v>0</v>
      </c>
      <c r="AB165" s="13">
        <f t="shared" si="345"/>
        <v>0</v>
      </c>
      <c r="AC165" s="13">
        <f t="shared" si="345"/>
        <v>0</v>
      </c>
      <c r="AD165" s="13">
        <f t="shared" si="345"/>
        <v>0</v>
      </c>
      <c r="AE165" s="13">
        <f t="shared" si="345"/>
        <v>505221</v>
      </c>
      <c r="AF165" s="13">
        <f t="shared" si="345"/>
        <v>112913</v>
      </c>
      <c r="AG165" s="13">
        <f t="shared" si="345"/>
        <v>0</v>
      </c>
      <c r="AH165" s="13">
        <f t="shared" si="345"/>
        <v>0</v>
      </c>
      <c r="AI165" s="13">
        <f t="shared" si="345"/>
        <v>0</v>
      </c>
      <c r="AJ165" s="13">
        <f t="shared" si="345"/>
        <v>0</v>
      </c>
      <c r="AK165" s="13">
        <f t="shared" si="345"/>
        <v>505221</v>
      </c>
      <c r="AL165" s="13">
        <f t="shared" si="345"/>
        <v>112913</v>
      </c>
      <c r="AM165" s="13">
        <f t="shared" si="345"/>
        <v>0</v>
      </c>
      <c r="AN165" s="13">
        <f t="shared" si="345"/>
        <v>0</v>
      </c>
      <c r="AO165" s="13">
        <f t="shared" si="345"/>
        <v>0</v>
      </c>
      <c r="AP165" s="13">
        <f t="shared" si="345"/>
        <v>0</v>
      </c>
      <c r="AQ165" s="13">
        <f t="shared" si="345"/>
        <v>505221</v>
      </c>
      <c r="AR165" s="13">
        <f t="shared" si="345"/>
        <v>112913</v>
      </c>
      <c r="AS165" s="13">
        <f t="shared" si="345"/>
        <v>0</v>
      </c>
      <c r="AT165" s="13">
        <f t="shared" si="345"/>
        <v>0</v>
      </c>
      <c r="AU165" s="13">
        <f t="shared" si="345"/>
        <v>-1231</v>
      </c>
      <c r="AV165" s="13">
        <f t="shared" si="345"/>
        <v>0</v>
      </c>
      <c r="AW165" s="13">
        <f t="shared" si="345"/>
        <v>503990</v>
      </c>
      <c r="AX165" s="13">
        <f t="shared" si="345"/>
        <v>112913</v>
      </c>
      <c r="AY165" s="13">
        <f t="shared" si="345"/>
        <v>201980</v>
      </c>
      <c r="AZ165" s="13">
        <f t="shared" si="345"/>
        <v>33606</v>
      </c>
      <c r="BA165" s="93">
        <f t="shared" si="300"/>
        <v>40.076191987936269</v>
      </c>
      <c r="BB165" s="93">
        <f t="shared" si="344"/>
        <v>29.762737682994871</v>
      </c>
    </row>
    <row r="166" spans="1:54" hidden="1">
      <c r="A166" s="24" t="s">
        <v>61</v>
      </c>
      <c r="B166" s="29">
        <v>902</v>
      </c>
      <c r="C166" s="29" t="s">
        <v>59</v>
      </c>
      <c r="D166" s="29" t="s">
        <v>21</v>
      </c>
      <c r="E166" s="29" t="s">
        <v>62</v>
      </c>
      <c r="F166" s="35"/>
      <c r="G166" s="11">
        <f>G167+G170</f>
        <v>510432</v>
      </c>
      <c r="H166" s="11">
        <f t="shared" ref="H166:N166" si="346">H167+H170</f>
        <v>112913</v>
      </c>
      <c r="I166" s="11">
        <f t="shared" si="346"/>
        <v>0</v>
      </c>
      <c r="J166" s="11">
        <f t="shared" si="346"/>
        <v>0</v>
      </c>
      <c r="K166" s="11">
        <f t="shared" si="346"/>
        <v>0</v>
      </c>
      <c r="L166" s="11">
        <f t="shared" si="346"/>
        <v>0</v>
      </c>
      <c r="M166" s="11">
        <f t="shared" si="346"/>
        <v>510432</v>
      </c>
      <c r="N166" s="11">
        <f t="shared" si="346"/>
        <v>112913</v>
      </c>
      <c r="O166" s="11">
        <f t="shared" ref="O166:T166" si="347">O167+O170</f>
        <v>-4202</v>
      </c>
      <c r="P166" s="11">
        <f t="shared" si="347"/>
        <v>0</v>
      </c>
      <c r="Q166" s="11">
        <f t="shared" si="347"/>
        <v>0</v>
      </c>
      <c r="R166" s="11">
        <f t="shared" si="347"/>
        <v>0</v>
      </c>
      <c r="S166" s="11">
        <f t="shared" si="347"/>
        <v>506230</v>
      </c>
      <c r="T166" s="11">
        <f t="shared" si="347"/>
        <v>112913</v>
      </c>
      <c r="U166" s="11">
        <f t="shared" ref="U166:Z166" si="348">U167+U170</f>
        <v>-1009</v>
      </c>
      <c r="V166" s="11">
        <f t="shared" si="348"/>
        <v>0</v>
      </c>
      <c r="W166" s="11">
        <f t="shared" si="348"/>
        <v>0</v>
      </c>
      <c r="X166" s="11">
        <f t="shared" si="348"/>
        <v>0</v>
      </c>
      <c r="Y166" s="11">
        <f t="shared" si="348"/>
        <v>505221</v>
      </c>
      <c r="Z166" s="11">
        <f t="shared" si="348"/>
        <v>112913</v>
      </c>
      <c r="AA166" s="11">
        <f t="shared" ref="AA166:AF166" si="349">AA167+AA170</f>
        <v>0</v>
      </c>
      <c r="AB166" s="11">
        <f t="shared" si="349"/>
        <v>0</v>
      </c>
      <c r="AC166" s="11">
        <f t="shared" si="349"/>
        <v>0</v>
      </c>
      <c r="AD166" s="11">
        <f t="shared" si="349"/>
        <v>0</v>
      </c>
      <c r="AE166" s="11">
        <f t="shared" si="349"/>
        <v>505221</v>
      </c>
      <c r="AF166" s="11">
        <f t="shared" si="349"/>
        <v>112913</v>
      </c>
      <c r="AG166" s="11">
        <f t="shared" ref="AG166:AL166" si="350">AG167+AG170</f>
        <v>0</v>
      </c>
      <c r="AH166" s="11">
        <f t="shared" si="350"/>
        <v>0</v>
      </c>
      <c r="AI166" s="11">
        <f t="shared" si="350"/>
        <v>0</v>
      </c>
      <c r="AJ166" s="11">
        <f t="shared" si="350"/>
        <v>0</v>
      </c>
      <c r="AK166" s="11">
        <f t="shared" si="350"/>
        <v>505221</v>
      </c>
      <c r="AL166" s="11">
        <f t="shared" si="350"/>
        <v>112913</v>
      </c>
      <c r="AM166" s="11">
        <f t="shared" ref="AM166:AR166" si="351">AM167+AM170</f>
        <v>0</v>
      </c>
      <c r="AN166" s="11">
        <f t="shared" si="351"/>
        <v>0</v>
      </c>
      <c r="AO166" s="11">
        <f t="shared" si="351"/>
        <v>0</v>
      </c>
      <c r="AP166" s="11">
        <f t="shared" si="351"/>
        <v>0</v>
      </c>
      <c r="AQ166" s="11">
        <f t="shared" si="351"/>
        <v>505221</v>
      </c>
      <c r="AR166" s="11">
        <f t="shared" si="351"/>
        <v>112913</v>
      </c>
      <c r="AS166" s="11">
        <f t="shared" ref="AS166:AX166" si="352">AS167+AS170</f>
        <v>0</v>
      </c>
      <c r="AT166" s="11">
        <f t="shared" si="352"/>
        <v>0</v>
      </c>
      <c r="AU166" s="11">
        <f t="shared" si="352"/>
        <v>-1231</v>
      </c>
      <c r="AV166" s="11">
        <f t="shared" si="352"/>
        <v>0</v>
      </c>
      <c r="AW166" s="11">
        <f t="shared" si="352"/>
        <v>503990</v>
      </c>
      <c r="AX166" s="11">
        <f t="shared" si="352"/>
        <v>112913</v>
      </c>
      <c r="AY166" s="11">
        <f t="shared" ref="AY166:AZ166" si="353">AY167+AY170</f>
        <v>201980</v>
      </c>
      <c r="AZ166" s="11">
        <f t="shared" si="353"/>
        <v>33606</v>
      </c>
      <c r="BA166" s="92">
        <f t="shared" si="300"/>
        <v>40.076191987936269</v>
      </c>
      <c r="BB166" s="92">
        <f t="shared" si="344"/>
        <v>29.762737682994871</v>
      </c>
    </row>
    <row r="167" spans="1:54" ht="33" hidden="1">
      <c r="A167" s="24" t="s">
        <v>157</v>
      </c>
      <c r="B167" s="29">
        <v>902</v>
      </c>
      <c r="C167" s="29" t="s">
        <v>59</v>
      </c>
      <c r="D167" s="29" t="s">
        <v>21</v>
      </c>
      <c r="E167" s="29" t="s">
        <v>158</v>
      </c>
      <c r="F167" s="30"/>
      <c r="G167" s="11">
        <f>G169</f>
        <v>397519</v>
      </c>
      <c r="H167" s="11">
        <f t="shared" ref="H167:N167" si="354">H169</f>
        <v>0</v>
      </c>
      <c r="I167" s="11">
        <f t="shared" si="354"/>
        <v>0</v>
      </c>
      <c r="J167" s="11">
        <f t="shared" si="354"/>
        <v>0</v>
      </c>
      <c r="K167" s="11">
        <f t="shared" si="354"/>
        <v>0</v>
      </c>
      <c r="L167" s="11">
        <f t="shared" si="354"/>
        <v>0</v>
      </c>
      <c r="M167" s="11">
        <f t="shared" si="354"/>
        <v>397519</v>
      </c>
      <c r="N167" s="11">
        <f t="shared" si="354"/>
        <v>0</v>
      </c>
      <c r="O167" s="11">
        <f t="shared" ref="O167:T167" si="355">O169</f>
        <v>-4202</v>
      </c>
      <c r="P167" s="11">
        <f t="shared" si="355"/>
        <v>0</v>
      </c>
      <c r="Q167" s="11">
        <f t="shared" si="355"/>
        <v>0</v>
      </c>
      <c r="R167" s="11">
        <f t="shared" si="355"/>
        <v>0</v>
      </c>
      <c r="S167" s="11">
        <f t="shared" si="355"/>
        <v>393317</v>
      </c>
      <c r="T167" s="11">
        <f t="shared" si="355"/>
        <v>0</v>
      </c>
      <c r="U167" s="11">
        <f t="shared" ref="U167:Z167" si="356">U169</f>
        <v>-1009</v>
      </c>
      <c r="V167" s="11">
        <f t="shared" si="356"/>
        <v>0</v>
      </c>
      <c r="W167" s="11">
        <f t="shared" si="356"/>
        <v>0</v>
      </c>
      <c r="X167" s="11">
        <f t="shared" si="356"/>
        <v>0</v>
      </c>
      <c r="Y167" s="11">
        <f t="shared" si="356"/>
        <v>392308</v>
      </c>
      <c r="Z167" s="11">
        <f t="shared" si="356"/>
        <v>0</v>
      </c>
      <c r="AA167" s="11">
        <f t="shared" ref="AA167:AF167" si="357">AA169</f>
        <v>0</v>
      </c>
      <c r="AB167" s="11">
        <f t="shared" si="357"/>
        <v>0</v>
      </c>
      <c r="AC167" s="11">
        <f t="shared" si="357"/>
        <v>0</v>
      </c>
      <c r="AD167" s="11">
        <f t="shared" si="357"/>
        <v>0</v>
      </c>
      <c r="AE167" s="11">
        <f t="shared" si="357"/>
        <v>392308</v>
      </c>
      <c r="AF167" s="11">
        <f t="shared" si="357"/>
        <v>0</v>
      </c>
      <c r="AG167" s="11">
        <f t="shared" ref="AG167:AL167" si="358">AG169</f>
        <v>0</v>
      </c>
      <c r="AH167" s="11">
        <f t="shared" si="358"/>
        <v>0</v>
      </c>
      <c r="AI167" s="11">
        <f t="shared" si="358"/>
        <v>0</v>
      </c>
      <c r="AJ167" s="11">
        <f t="shared" si="358"/>
        <v>0</v>
      </c>
      <c r="AK167" s="11">
        <f t="shared" si="358"/>
        <v>392308</v>
      </c>
      <c r="AL167" s="11">
        <f t="shared" si="358"/>
        <v>0</v>
      </c>
      <c r="AM167" s="11">
        <f t="shared" ref="AM167:AR167" si="359">AM169</f>
        <v>0</v>
      </c>
      <c r="AN167" s="11">
        <f t="shared" si="359"/>
        <v>0</v>
      </c>
      <c r="AO167" s="11">
        <f t="shared" si="359"/>
        <v>0</v>
      </c>
      <c r="AP167" s="11">
        <f t="shared" si="359"/>
        <v>0</v>
      </c>
      <c r="AQ167" s="11">
        <f t="shared" si="359"/>
        <v>392308</v>
      </c>
      <c r="AR167" s="11">
        <f t="shared" si="359"/>
        <v>0</v>
      </c>
      <c r="AS167" s="11">
        <f t="shared" ref="AS167:AX167" si="360">AS169</f>
        <v>0</v>
      </c>
      <c r="AT167" s="11">
        <f t="shared" si="360"/>
        <v>0</v>
      </c>
      <c r="AU167" s="11">
        <f t="shared" si="360"/>
        <v>-1231</v>
      </c>
      <c r="AV167" s="11">
        <f t="shared" si="360"/>
        <v>0</v>
      </c>
      <c r="AW167" s="11">
        <f t="shared" si="360"/>
        <v>391077</v>
      </c>
      <c r="AX167" s="11">
        <f t="shared" si="360"/>
        <v>0</v>
      </c>
      <c r="AY167" s="11">
        <f t="shared" ref="AY167:AZ167" si="361">AY169</f>
        <v>168374</v>
      </c>
      <c r="AZ167" s="11">
        <f t="shared" si="361"/>
        <v>0</v>
      </c>
      <c r="BA167" s="92">
        <f t="shared" si="300"/>
        <v>43.053925441792792</v>
      </c>
      <c r="BB167" s="92"/>
    </row>
    <row r="168" spans="1:54" hidden="1">
      <c r="A168" s="24" t="s">
        <v>159</v>
      </c>
      <c r="B168" s="29">
        <v>902</v>
      </c>
      <c r="C168" s="29" t="s">
        <v>59</v>
      </c>
      <c r="D168" s="29" t="s">
        <v>21</v>
      </c>
      <c r="E168" s="29" t="s">
        <v>158</v>
      </c>
      <c r="F168" s="30">
        <v>700</v>
      </c>
      <c r="G168" s="11">
        <f t="shared" ref="G168:AZ168" si="362">G169</f>
        <v>397519</v>
      </c>
      <c r="H168" s="11">
        <f t="shared" si="362"/>
        <v>0</v>
      </c>
      <c r="I168" s="11">
        <f t="shared" si="362"/>
        <v>0</v>
      </c>
      <c r="J168" s="11">
        <f t="shared" si="362"/>
        <v>0</v>
      </c>
      <c r="K168" s="11">
        <f t="shared" si="362"/>
        <v>0</v>
      </c>
      <c r="L168" s="11">
        <f t="shared" si="362"/>
        <v>0</v>
      </c>
      <c r="M168" s="11">
        <f t="shared" si="362"/>
        <v>397519</v>
      </c>
      <c r="N168" s="11">
        <f t="shared" si="362"/>
        <v>0</v>
      </c>
      <c r="O168" s="11">
        <f t="shared" si="362"/>
        <v>-4202</v>
      </c>
      <c r="P168" s="11">
        <f t="shared" si="362"/>
        <v>0</v>
      </c>
      <c r="Q168" s="11">
        <f t="shared" si="362"/>
        <v>0</v>
      </c>
      <c r="R168" s="11">
        <f t="shared" si="362"/>
        <v>0</v>
      </c>
      <c r="S168" s="11">
        <f t="shared" si="362"/>
        <v>393317</v>
      </c>
      <c r="T168" s="11">
        <f t="shared" si="362"/>
        <v>0</v>
      </c>
      <c r="U168" s="11">
        <f t="shared" si="362"/>
        <v>-1009</v>
      </c>
      <c r="V168" s="11">
        <f t="shared" si="362"/>
        <v>0</v>
      </c>
      <c r="W168" s="11">
        <f t="shared" si="362"/>
        <v>0</v>
      </c>
      <c r="X168" s="11">
        <f t="shared" si="362"/>
        <v>0</v>
      </c>
      <c r="Y168" s="11">
        <f t="shared" si="362"/>
        <v>392308</v>
      </c>
      <c r="Z168" s="11">
        <f t="shared" si="362"/>
        <v>0</v>
      </c>
      <c r="AA168" s="11">
        <f t="shared" si="362"/>
        <v>0</v>
      </c>
      <c r="AB168" s="11">
        <f t="shared" si="362"/>
        <v>0</v>
      </c>
      <c r="AC168" s="11">
        <f t="shared" si="362"/>
        <v>0</v>
      </c>
      <c r="AD168" s="11">
        <f t="shared" si="362"/>
        <v>0</v>
      </c>
      <c r="AE168" s="11">
        <f t="shared" si="362"/>
        <v>392308</v>
      </c>
      <c r="AF168" s="11">
        <f t="shared" si="362"/>
        <v>0</v>
      </c>
      <c r="AG168" s="11">
        <f t="shared" si="362"/>
        <v>0</v>
      </c>
      <c r="AH168" s="11">
        <f t="shared" si="362"/>
        <v>0</v>
      </c>
      <c r="AI168" s="11">
        <f t="shared" si="362"/>
        <v>0</v>
      </c>
      <c r="AJ168" s="11">
        <f t="shared" si="362"/>
        <v>0</v>
      </c>
      <c r="AK168" s="11">
        <f t="shared" si="362"/>
        <v>392308</v>
      </c>
      <c r="AL168" s="11">
        <f t="shared" si="362"/>
        <v>0</v>
      </c>
      <c r="AM168" s="11">
        <f t="shared" si="362"/>
        <v>0</v>
      </c>
      <c r="AN168" s="11">
        <f t="shared" si="362"/>
        <v>0</v>
      </c>
      <c r="AO168" s="11">
        <f t="shared" si="362"/>
        <v>0</v>
      </c>
      <c r="AP168" s="11">
        <f t="shared" si="362"/>
        <v>0</v>
      </c>
      <c r="AQ168" s="11">
        <f t="shared" si="362"/>
        <v>392308</v>
      </c>
      <c r="AR168" s="11">
        <f t="shared" si="362"/>
        <v>0</v>
      </c>
      <c r="AS168" s="11">
        <f t="shared" si="362"/>
        <v>0</v>
      </c>
      <c r="AT168" s="11">
        <f t="shared" si="362"/>
        <v>0</v>
      </c>
      <c r="AU168" s="11">
        <f t="shared" si="362"/>
        <v>-1231</v>
      </c>
      <c r="AV168" s="11">
        <f t="shared" si="362"/>
        <v>0</v>
      </c>
      <c r="AW168" s="11">
        <f t="shared" si="362"/>
        <v>391077</v>
      </c>
      <c r="AX168" s="11">
        <f t="shared" si="362"/>
        <v>0</v>
      </c>
      <c r="AY168" s="11">
        <f t="shared" si="362"/>
        <v>168374</v>
      </c>
      <c r="AZ168" s="11">
        <f t="shared" si="362"/>
        <v>0</v>
      </c>
      <c r="BA168" s="92">
        <f t="shared" si="300"/>
        <v>43.053925441792792</v>
      </c>
      <c r="BB168" s="92"/>
    </row>
    <row r="169" spans="1:54" ht="18.75" hidden="1" customHeight="1">
      <c r="A169" s="24" t="s">
        <v>160</v>
      </c>
      <c r="B169" s="29">
        <v>902</v>
      </c>
      <c r="C169" s="29" t="s">
        <v>59</v>
      </c>
      <c r="D169" s="29" t="s">
        <v>21</v>
      </c>
      <c r="E169" s="29" t="s">
        <v>158</v>
      </c>
      <c r="F169" s="30">
        <v>730</v>
      </c>
      <c r="G169" s="9">
        <f>510432-112913</f>
        <v>397519</v>
      </c>
      <c r="H169" s="10"/>
      <c r="I169" s="79"/>
      <c r="J169" s="79"/>
      <c r="K169" s="79"/>
      <c r="L169" s="79"/>
      <c r="M169" s="9">
        <f>G169+I169+J169+K169+L169</f>
        <v>397519</v>
      </c>
      <c r="N169" s="9">
        <f>H169+L169</f>
        <v>0</v>
      </c>
      <c r="O169" s="11">
        <v>-4202</v>
      </c>
      <c r="P169" s="80"/>
      <c r="Q169" s="80"/>
      <c r="R169" s="80"/>
      <c r="S169" s="9">
        <f>M169+O169+P169+Q169+R169</f>
        <v>393317</v>
      </c>
      <c r="T169" s="9">
        <f>N169+R169</f>
        <v>0</v>
      </c>
      <c r="U169" s="11">
        <f>-979-30</f>
        <v>-1009</v>
      </c>
      <c r="V169" s="80"/>
      <c r="W169" s="80"/>
      <c r="X169" s="80"/>
      <c r="Y169" s="9">
        <f>S169+U169+V169+W169+X169</f>
        <v>392308</v>
      </c>
      <c r="Z169" s="9">
        <f>T169+X169</f>
        <v>0</v>
      </c>
      <c r="AA169" s="11"/>
      <c r="AB169" s="80"/>
      <c r="AC169" s="80"/>
      <c r="AD169" s="80"/>
      <c r="AE169" s="9">
        <f>Y169+AA169+AB169+AC169+AD169</f>
        <v>392308</v>
      </c>
      <c r="AF169" s="9">
        <f>Z169+AD169</f>
        <v>0</v>
      </c>
      <c r="AG169" s="11"/>
      <c r="AH169" s="80"/>
      <c r="AI169" s="80"/>
      <c r="AJ169" s="80"/>
      <c r="AK169" s="9">
        <f>AE169+AG169+AH169+AI169+AJ169</f>
        <v>392308</v>
      </c>
      <c r="AL169" s="9">
        <f>AF169+AJ169</f>
        <v>0</v>
      </c>
      <c r="AM169" s="11"/>
      <c r="AN169" s="80"/>
      <c r="AO169" s="80"/>
      <c r="AP169" s="80"/>
      <c r="AQ169" s="9">
        <f>AK169+AM169+AN169+AO169+AP169</f>
        <v>392308</v>
      </c>
      <c r="AR169" s="9">
        <f>AL169+AP169</f>
        <v>0</v>
      </c>
      <c r="AS169" s="11"/>
      <c r="AT169" s="80"/>
      <c r="AU169" s="11">
        <v>-1231</v>
      </c>
      <c r="AV169" s="80"/>
      <c r="AW169" s="9">
        <f>AQ169+AS169+AT169+AU169+AV169</f>
        <v>391077</v>
      </c>
      <c r="AX169" s="9">
        <f>AR169+AV169</f>
        <v>0</v>
      </c>
      <c r="AY169" s="11">
        <v>168374</v>
      </c>
      <c r="AZ169" s="79"/>
      <c r="BA169" s="92">
        <f t="shared" si="300"/>
        <v>43.053925441792792</v>
      </c>
      <c r="BB169" s="92"/>
    </row>
    <row r="170" spans="1:54" ht="33" hidden="1">
      <c r="A170" s="36" t="s">
        <v>397</v>
      </c>
      <c r="B170" s="29">
        <v>902</v>
      </c>
      <c r="C170" s="29" t="s">
        <v>59</v>
      </c>
      <c r="D170" s="29" t="s">
        <v>21</v>
      </c>
      <c r="E170" s="29" t="s">
        <v>615</v>
      </c>
      <c r="F170" s="30"/>
      <c r="G170" s="9">
        <f t="shared" ref="G170:AZ170" si="363">G171</f>
        <v>112913</v>
      </c>
      <c r="H170" s="9">
        <f t="shared" si="363"/>
        <v>112913</v>
      </c>
      <c r="I170" s="9">
        <f t="shared" si="363"/>
        <v>0</v>
      </c>
      <c r="J170" s="9">
        <f t="shared" si="363"/>
        <v>0</v>
      </c>
      <c r="K170" s="9">
        <f t="shared" si="363"/>
        <v>0</v>
      </c>
      <c r="L170" s="9">
        <f t="shared" si="363"/>
        <v>0</v>
      </c>
      <c r="M170" s="9">
        <f t="shared" si="363"/>
        <v>112913</v>
      </c>
      <c r="N170" s="9">
        <f t="shared" si="363"/>
        <v>112913</v>
      </c>
      <c r="O170" s="9">
        <f t="shared" si="363"/>
        <v>0</v>
      </c>
      <c r="P170" s="9">
        <f t="shared" si="363"/>
        <v>0</v>
      </c>
      <c r="Q170" s="9">
        <f t="shared" si="363"/>
        <v>0</v>
      </c>
      <c r="R170" s="9">
        <f t="shared" si="363"/>
        <v>0</v>
      </c>
      <c r="S170" s="9">
        <f t="shared" si="363"/>
        <v>112913</v>
      </c>
      <c r="T170" s="9">
        <f t="shared" si="363"/>
        <v>112913</v>
      </c>
      <c r="U170" s="9">
        <f t="shared" si="363"/>
        <v>0</v>
      </c>
      <c r="V170" s="9">
        <f t="shared" si="363"/>
        <v>0</v>
      </c>
      <c r="W170" s="9">
        <f t="shared" si="363"/>
        <v>0</v>
      </c>
      <c r="X170" s="9">
        <f t="shared" si="363"/>
        <v>0</v>
      </c>
      <c r="Y170" s="9">
        <f t="shared" si="363"/>
        <v>112913</v>
      </c>
      <c r="Z170" s="9">
        <f t="shared" si="363"/>
        <v>112913</v>
      </c>
      <c r="AA170" s="9">
        <f t="shared" si="363"/>
        <v>0</v>
      </c>
      <c r="AB170" s="9">
        <f t="shared" si="363"/>
        <v>0</v>
      </c>
      <c r="AC170" s="9">
        <f t="shared" si="363"/>
        <v>0</v>
      </c>
      <c r="AD170" s="9">
        <f t="shared" si="363"/>
        <v>0</v>
      </c>
      <c r="AE170" s="9">
        <f t="shared" si="363"/>
        <v>112913</v>
      </c>
      <c r="AF170" s="9">
        <f t="shared" si="363"/>
        <v>112913</v>
      </c>
      <c r="AG170" s="9">
        <f t="shared" si="363"/>
        <v>0</v>
      </c>
      <c r="AH170" s="9">
        <f t="shared" si="363"/>
        <v>0</v>
      </c>
      <c r="AI170" s="9">
        <f t="shared" si="363"/>
        <v>0</v>
      </c>
      <c r="AJ170" s="9">
        <f t="shared" si="363"/>
        <v>0</v>
      </c>
      <c r="AK170" s="9">
        <f t="shared" si="363"/>
        <v>112913</v>
      </c>
      <c r="AL170" s="9">
        <f t="shared" si="363"/>
        <v>112913</v>
      </c>
      <c r="AM170" s="9">
        <f t="shared" si="363"/>
        <v>0</v>
      </c>
      <c r="AN170" s="9">
        <f t="shared" si="363"/>
        <v>0</v>
      </c>
      <c r="AO170" s="9">
        <f t="shared" si="363"/>
        <v>0</v>
      </c>
      <c r="AP170" s="9">
        <f t="shared" si="363"/>
        <v>0</v>
      </c>
      <c r="AQ170" s="9">
        <f t="shared" si="363"/>
        <v>112913</v>
      </c>
      <c r="AR170" s="9">
        <f t="shared" si="363"/>
        <v>112913</v>
      </c>
      <c r="AS170" s="9">
        <f t="shared" si="363"/>
        <v>0</v>
      </c>
      <c r="AT170" s="9">
        <f t="shared" si="363"/>
        <v>0</v>
      </c>
      <c r="AU170" s="9">
        <f t="shared" si="363"/>
        <v>0</v>
      </c>
      <c r="AV170" s="9">
        <f t="shared" si="363"/>
        <v>0</v>
      </c>
      <c r="AW170" s="9">
        <f t="shared" si="363"/>
        <v>112913</v>
      </c>
      <c r="AX170" s="9">
        <f t="shared" si="363"/>
        <v>112913</v>
      </c>
      <c r="AY170" s="9">
        <f t="shared" si="363"/>
        <v>33606</v>
      </c>
      <c r="AZ170" s="9">
        <f t="shared" si="363"/>
        <v>33606</v>
      </c>
      <c r="BA170" s="92">
        <f t="shared" si="300"/>
        <v>29.762737682994871</v>
      </c>
      <c r="BB170" s="92">
        <f t="shared" si="344"/>
        <v>29.762737682994871</v>
      </c>
    </row>
    <row r="171" spans="1:54" ht="33" hidden="1">
      <c r="A171" s="36" t="s">
        <v>398</v>
      </c>
      <c r="B171" s="29">
        <v>902</v>
      </c>
      <c r="C171" s="29" t="s">
        <v>59</v>
      </c>
      <c r="D171" s="29" t="s">
        <v>21</v>
      </c>
      <c r="E171" s="29" t="s">
        <v>614</v>
      </c>
      <c r="F171" s="30"/>
      <c r="G171" s="9">
        <f t="shared" ref="G171:AZ171" si="364">G172</f>
        <v>112913</v>
      </c>
      <c r="H171" s="9">
        <f t="shared" si="364"/>
        <v>112913</v>
      </c>
      <c r="I171" s="9">
        <f t="shared" si="364"/>
        <v>0</v>
      </c>
      <c r="J171" s="9">
        <f t="shared" si="364"/>
        <v>0</v>
      </c>
      <c r="K171" s="9">
        <f t="shared" si="364"/>
        <v>0</v>
      </c>
      <c r="L171" s="9">
        <f t="shared" si="364"/>
        <v>0</v>
      </c>
      <c r="M171" s="9">
        <f t="shared" si="364"/>
        <v>112913</v>
      </c>
      <c r="N171" s="9">
        <f t="shared" si="364"/>
        <v>112913</v>
      </c>
      <c r="O171" s="9">
        <f t="shared" si="364"/>
        <v>0</v>
      </c>
      <c r="P171" s="9">
        <f t="shared" si="364"/>
        <v>0</v>
      </c>
      <c r="Q171" s="9">
        <f t="shared" si="364"/>
        <v>0</v>
      </c>
      <c r="R171" s="9">
        <f t="shared" si="364"/>
        <v>0</v>
      </c>
      <c r="S171" s="9">
        <f t="shared" si="364"/>
        <v>112913</v>
      </c>
      <c r="T171" s="9">
        <f t="shared" si="364"/>
        <v>112913</v>
      </c>
      <c r="U171" s="9">
        <f t="shared" si="364"/>
        <v>0</v>
      </c>
      <c r="V171" s="9">
        <f t="shared" si="364"/>
        <v>0</v>
      </c>
      <c r="W171" s="9">
        <f t="shared" si="364"/>
        <v>0</v>
      </c>
      <c r="X171" s="9">
        <f t="shared" si="364"/>
        <v>0</v>
      </c>
      <c r="Y171" s="9">
        <f t="shared" si="364"/>
        <v>112913</v>
      </c>
      <c r="Z171" s="9">
        <f t="shared" si="364"/>
        <v>112913</v>
      </c>
      <c r="AA171" s="9">
        <f t="shared" si="364"/>
        <v>0</v>
      </c>
      <c r="AB171" s="9">
        <f t="shared" si="364"/>
        <v>0</v>
      </c>
      <c r="AC171" s="9">
        <f t="shared" si="364"/>
        <v>0</v>
      </c>
      <c r="AD171" s="9">
        <f t="shared" si="364"/>
        <v>0</v>
      </c>
      <c r="AE171" s="9">
        <f t="shared" si="364"/>
        <v>112913</v>
      </c>
      <c r="AF171" s="9">
        <f t="shared" si="364"/>
        <v>112913</v>
      </c>
      <c r="AG171" s="9">
        <f t="shared" si="364"/>
        <v>0</v>
      </c>
      <c r="AH171" s="9">
        <f t="shared" si="364"/>
        <v>0</v>
      </c>
      <c r="AI171" s="9">
        <f t="shared" si="364"/>
        <v>0</v>
      </c>
      <c r="AJ171" s="9">
        <f t="shared" si="364"/>
        <v>0</v>
      </c>
      <c r="AK171" s="9">
        <f t="shared" si="364"/>
        <v>112913</v>
      </c>
      <c r="AL171" s="9">
        <f t="shared" si="364"/>
        <v>112913</v>
      </c>
      <c r="AM171" s="9">
        <f t="shared" si="364"/>
        <v>0</v>
      </c>
      <c r="AN171" s="9">
        <f t="shared" si="364"/>
        <v>0</v>
      </c>
      <c r="AO171" s="9">
        <f t="shared" si="364"/>
        <v>0</v>
      </c>
      <c r="AP171" s="9">
        <f t="shared" si="364"/>
        <v>0</v>
      </c>
      <c r="AQ171" s="9">
        <f t="shared" si="364"/>
        <v>112913</v>
      </c>
      <c r="AR171" s="9">
        <f t="shared" si="364"/>
        <v>112913</v>
      </c>
      <c r="AS171" s="9">
        <f t="shared" si="364"/>
        <v>0</v>
      </c>
      <c r="AT171" s="9">
        <f t="shared" si="364"/>
        <v>0</v>
      </c>
      <c r="AU171" s="9">
        <f t="shared" si="364"/>
        <v>0</v>
      </c>
      <c r="AV171" s="9">
        <f t="shared" si="364"/>
        <v>0</v>
      </c>
      <c r="AW171" s="9">
        <f t="shared" si="364"/>
        <v>112913</v>
      </c>
      <c r="AX171" s="9">
        <f t="shared" si="364"/>
        <v>112913</v>
      </c>
      <c r="AY171" s="9">
        <f t="shared" si="364"/>
        <v>33606</v>
      </c>
      <c r="AZ171" s="9">
        <f t="shared" si="364"/>
        <v>33606</v>
      </c>
      <c r="BA171" s="92">
        <f t="shared" si="300"/>
        <v>29.762737682994871</v>
      </c>
      <c r="BB171" s="92">
        <f t="shared" si="344"/>
        <v>29.762737682994871</v>
      </c>
    </row>
    <row r="172" spans="1:54" hidden="1">
      <c r="A172" s="24" t="s">
        <v>159</v>
      </c>
      <c r="B172" s="29">
        <v>902</v>
      </c>
      <c r="C172" s="29" t="s">
        <v>59</v>
      </c>
      <c r="D172" s="29" t="s">
        <v>21</v>
      </c>
      <c r="E172" s="29" t="s">
        <v>614</v>
      </c>
      <c r="F172" s="30">
        <v>700</v>
      </c>
      <c r="G172" s="9">
        <f t="shared" ref="G172:AZ172" si="365">G173</f>
        <v>112913</v>
      </c>
      <c r="H172" s="9">
        <f t="shared" si="365"/>
        <v>112913</v>
      </c>
      <c r="I172" s="9">
        <f t="shared" si="365"/>
        <v>0</v>
      </c>
      <c r="J172" s="9">
        <f t="shared" si="365"/>
        <v>0</v>
      </c>
      <c r="K172" s="9">
        <f t="shared" si="365"/>
        <v>0</v>
      </c>
      <c r="L172" s="9">
        <f t="shared" si="365"/>
        <v>0</v>
      </c>
      <c r="M172" s="9">
        <f t="shared" si="365"/>
        <v>112913</v>
      </c>
      <c r="N172" s="9">
        <f t="shared" si="365"/>
        <v>112913</v>
      </c>
      <c r="O172" s="9">
        <f t="shared" si="365"/>
        <v>0</v>
      </c>
      <c r="P172" s="9">
        <f t="shared" si="365"/>
        <v>0</v>
      </c>
      <c r="Q172" s="9">
        <f t="shared" si="365"/>
        <v>0</v>
      </c>
      <c r="R172" s="9">
        <f t="shared" si="365"/>
        <v>0</v>
      </c>
      <c r="S172" s="9">
        <f t="shared" si="365"/>
        <v>112913</v>
      </c>
      <c r="T172" s="9">
        <f t="shared" si="365"/>
        <v>112913</v>
      </c>
      <c r="U172" s="9">
        <f t="shared" si="365"/>
        <v>0</v>
      </c>
      <c r="V172" s="9">
        <f t="shared" si="365"/>
        <v>0</v>
      </c>
      <c r="W172" s="9">
        <f t="shared" si="365"/>
        <v>0</v>
      </c>
      <c r="X172" s="9">
        <f t="shared" si="365"/>
        <v>0</v>
      </c>
      <c r="Y172" s="9">
        <f t="shared" si="365"/>
        <v>112913</v>
      </c>
      <c r="Z172" s="9">
        <f t="shared" si="365"/>
        <v>112913</v>
      </c>
      <c r="AA172" s="9">
        <f t="shared" si="365"/>
        <v>0</v>
      </c>
      <c r="AB172" s="9">
        <f t="shared" si="365"/>
        <v>0</v>
      </c>
      <c r="AC172" s="9">
        <f t="shared" si="365"/>
        <v>0</v>
      </c>
      <c r="AD172" s="9">
        <f t="shared" si="365"/>
        <v>0</v>
      </c>
      <c r="AE172" s="9">
        <f t="shared" si="365"/>
        <v>112913</v>
      </c>
      <c r="AF172" s="9">
        <f t="shared" si="365"/>
        <v>112913</v>
      </c>
      <c r="AG172" s="9">
        <f t="shared" si="365"/>
        <v>0</v>
      </c>
      <c r="AH172" s="9">
        <f t="shared" si="365"/>
        <v>0</v>
      </c>
      <c r="AI172" s="9">
        <f t="shared" si="365"/>
        <v>0</v>
      </c>
      <c r="AJ172" s="9">
        <f t="shared" si="365"/>
        <v>0</v>
      </c>
      <c r="AK172" s="9">
        <f t="shared" si="365"/>
        <v>112913</v>
      </c>
      <c r="AL172" s="9">
        <f t="shared" si="365"/>
        <v>112913</v>
      </c>
      <c r="AM172" s="9">
        <f t="shared" si="365"/>
        <v>0</v>
      </c>
      <c r="AN172" s="9">
        <f t="shared" si="365"/>
        <v>0</v>
      </c>
      <c r="AO172" s="9">
        <f t="shared" si="365"/>
        <v>0</v>
      </c>
      <c r="AP172" s="9">
        <f t="shared" si="365"/>
        <v>0</v>
      </c>
      <c r="AQ172" s="9">
        <f t="shared" si="365"/>
        <v>112913</v>
      </c>
      <c r="AR172" s="9">
        <f t="shared" si="365"/>
        <v>112913</v>
      </c>
      <c r="AS172" s="9">
        <f t="shared" si="365"/>
        <v>0</v>
      </c>
      <c r="AT172" s="9">
        <f t="shared" si="365"/>
        <v>0</v>
      </c>
      <c r="AU172" s="9">
        <f t="shared" si="365"/>
        <v>0</v>
      </c>
      <c r="AV172" s="9">
        <f t="shared" si="365"/>
        <v>0</v>
      </c>
      <c r="AW172" s="9">
        <f t="shared" si="365"/>
        <v>112913</v>
      </c>
      <c r="AX172" s="9">
        <f t="shared" si="365"/>
        <v>112913</v>
      </c>
      <c r="AY172" s="9">
        <f t="shared" si="365"/>
        <v>33606</v>
      </c>
      <c r="AZ172" s="9">
        <f t="shared" si="365"/>
        <v>33606</v>
      </c>
      <c r="BA172" s="92">
        <f t="shared" si="300"/>
        <v>29.762737682994871</v>
      </c>
      <c r="BB172" s="92">
        <f t="shared" si="344"/>
        <v>29.762737682994871</v>
      </c>
    </row>
    <row r="173" spans="1:54" hidden="1">
      <c r="A173" s="24" t="s">
        <v>160</v>
      </c>
      <c r="B173" s="29">
        <v>902</v>
      </c>
      <c r="C173" s="29" t="s">
        <v>59</v>
      </c>
      <c r="D173" s="29" t="s">
        <v>21</v>
      </c>
      <c r="E173" s="29" t="s">
        <v>614</v>
      </c>
      <c r="F173" s="30">
        <v>730</v>
      </c>
      <c r="G173" s="9">
        <v>112913</v>
      </c>
      <c r="H173" s="9">
        <v>112913</v>
      </c>
      <c r="I173" s="79"/>
      <c r="J173" s="79"/>
      <c r="K173" s="79"/>
      <c r="L173" s="79"/>
      <c r="M173" s="9">
        <f>G173+I173+J173+K173+L173</f>
        <v>112913</v>
      </c>
      <c r="N173" s="9">
        <f>H173+L173</f>
        <v>112913</v>
      </c>
      <c r="O173" s="80"/>
      <c r="P173" s="80"/>
      <c r="Q173" s="80"/>
      <c r="R173" s="80"/>
      <c r="S173" s="9">
        <f>M173+O173+P173+Q173+R173</f>
        <v>112913</v>
      </c>
      <c r="T173" s="9">
        <f>N173+R173</f>
        <v>112913</v>
      </c>
      <c r="U173" s="80"/>
      <c r="V173" s="80"/>
      <c r="W173" s="80"/>
      <c r="X173" s="80"/>
      <c r="Y173" s="9">
        <f>S173+U173+V173+W173+X173</f>
        <v>112913</v>
      </c>
      <c r="Z173" s="9">
        <f>T173+X173</f>
        <v>112913</v>
      </c>
      <c r="AA173" s="80"/>
      <c r="AB173" s="80"/>
      <c r="AC173" s="80"/>
      <c r="AD173" s="80"/>
      <c r="AE173" s="9">
        <f>Y173+AA173+AB173+AC173+AD173</f>
        <v>112913</v>
      </c>
      <c r="AF173" s="9">
        <f>Z173+AD173</f>
        <v>112913</v>
      </c>
      <c r="AG173" s="80"/>
      <c r="AH173" s="80"/>
      <c r="AI173" s="80"/>
      <c r="AJ173" s="80"/>
      <c r="AK173" s="9">
        <f>AE173+AG173+AH173+AI173+AJ173</f>
        <v>112913</v>
      </c>
      <c r="AL173" s="9">
        <f>AF173+AJ173</f>
        <v>112913</v>
      </c>
      <c r="AM173" s="80"/>
      <c r="AN173" s="80"/>
      <c r="AO173" s="80"/>
      <c r="AP173" s="80"/>
      <c r="AQ173" s="9">
        <f>AK173+AM173+AN173+AO173+AP173</f>
        <v>112913</v>
      </c>
      <c r="AR173" s="9">
        <f>AL173+AP173</f>
        <v>112913</v>
      </c>
      <c r="AS173" s="80"/>
      <c r="AT173" s="80"/>
      <c r="AU173" s="80"/>
      <c r="AV173" s="80"/>
      <c r="AW173" s="9">
        <f>AQ173+AS173+AT173+AU173+AV173</f>
        <v>112913</v>
      </c>
      <c r="AX173" s="9">
        <f>AR173+AV173</f>
        <v>112913</v>
      </c>
      <c r="AY173" s="9">
        <v>33606</v>
      </c>
      <c r="AZ173" s="9">
        <v>33606</v>
      </c>
      <c r="BA173" s="92">
        <f t="shared" si="300"/>
        <v>29.762737682994871</v>
      </c>
      <c r="BB173" s="92">
        <f t="shared" si="344"/>
        <v>29.762737682994871</v>
      </c>
    </row>
    <row r="174" spans="1:54" hidden="1">
      <c r="A174" s="24"/>
      <c r="B174" s="29"/>
      <c r="C174" s="29"/>
      <c r="D174" s="29"/>
      <c r="E174" s="29"/>
      <c r="F174" s="30"/>
      <c r="G174" s="9"/>
      <c r="H174" s="9"/>
      <c r="I174" s="79"/>
      <c r="J174" s="79"/>
      <c r="K174" s="79"/>
      <c r="L174" s="79"/>
      <c r="M174" s="79"/>
      <c r="N174" s="79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79"/>
      <c r="AZ174" s="79"/>
      <c r="BA174" s="92"/>
      <c r="BB174" s="92"/>
    </row>
    <row r="175" spans="1:54" s="100" customFormat="1" ht="60.75" hidden="1">
      <c r="A175" s="104" t="s">
        <v>473</v>
      </c>
      <c r="B175" s="96">
        <v>903</v>
      </c>
      <c r="C175" s="96"/>
      <c r="D175" s="96"/>
      <c r="E175" s="96"/>
      <c r="F175" s="96"/>
      <c r="G175" s="105" t="e">
        <f t="shared" ref="G175:AF175" si="366">G177+G209+G216+G195+G230+G260+G202+G223</f>
        <v>#REF!</v>
      </c>
      <c r="H175" s="105" t="e">
        <f t="shared" si="366"/>
        <v>#REF!</v>
      </c>
      <c r="I175" s="105">
        <f t="shared" si="366"/>
        <v>0</v>
      </c>
      <c r="J175" s="105">
        <f t="shared" si="366"/>
        <v>0</v>
      </c>
      <c r="K175" s="105">
        <f t="shared" si="366"/>
        <v>0</v>
      </c>
      <c r="L175" s="105">
        <f t="shared" si="366"/>
        <v>0</v>
      </c>
      <c r="M175" s="105">
        <f t="shared" si="366"/>
        <v>53609</v>
      </c>
      <c r="N175" s="105">
        <f t="shared" si="366"/>
        <v>0</v>
      </c>
      <c r="O175" s="105">
        <f t="shared" si="366"/>
        <v>0</v>
      </c>
      <c r="P175" s="105">
        <f t="shared" si="366"/>
        <v>702</v>
      </c>
      <c r="Q175" s="105">
        <f t="shared" si="366"/>
        <v>0</v>
      </c>
      <c r="R175" s="105">
        <f t="shared" si="366"/>
        <v>0</v>
      </c>
      <c r="S175" s="105">
        <f t="shared" si="366"/>
        <v>54311</v>
      </c>
      <c r="T175" s="105">
        <f t="shared" si="366"/>
        <v>0</v>
      </c>
      <c r="U175" s="105">
        <f t="shared" si="366"/>
        <v>0</v>
      </c>
      <c r="V175" s="105">
        <f t="shared" si="366"/>
        <v>0</v>
      </c>
      <c r="W175" s="105">
        <f t="shared" si="366"/>
        <v>0</v>
      </c>
      <c r="X175" s="105">
        <f t="shared" si="366"/>
        <v>0</v>
      </c>
      <c r="Y175" s="105">
        <f t="shared" si="366"/>
        <v>54311</v>
      </c>
      <c r="Z175" s="105">
        <f t="shared" si="366"/>
        <v>0</v>
      </c>
      <c r="AA175" s="105">
        <f t="shared" si="366"/>
        <v>0</v>
      </c>
      <c r="AB175" s="105">
        <f t="shared" si="366"/>
        <v>86187</v>
      </c>
      <c r="AC175" s="105">
        <f t="shared" si="366"/>
        <v>0</v>
      </c>
      <c r="AD175" s="105">
        <f t="shared" si="366"/>
        <v>198669</v>
      </c>
      <c r="AE175" s="105">
        <f t="shared" si="366"/>
        <v>339167</v>
      </c>
      <c r="AF175" s="105">
        <f t="shared" si="366"/>
        <v>198669</v>
      </c>
      <c r="AG175" s="105">
        <f t="shared" ref="AG175:AL175" si="367">AG177+AG209+AG216+AG195+AG230+AG260+AG202+AG223</f>
        <v>0</v>
      </c>
      <c r="AH175" s="105">
        <f t="shared" si="367"/>
        <v>0</v>
      </c>
      <c r="AI175" s="105">
        <f t="shared" si="367"/>
        <v>0</v>
      </c>
      <c r="AJ175" s="105">
        <f t="shared" si="367"/>
        <v>0</v>
      </c>
      <c r="AK175" s="105">
        <f t="shared" si="367"/>
        <v>339167</v>
      </c>
      <c r="AL175" s="105">
        <f t="shared" si="367"/>
        <v>198669</v>
      </c>
      <c r="AM175" s="105">
        <f t="shared" ref="AM175:AR175" si="368">AM177+AM209+AM216+AM195+AM230+AM260+AM202+AM223</f>
        <v>0</v>
      </c>
      <c r="AN175" s="105">
        <f t="shared" si="368"/>
        <v>0</v>
      </c>
      <c r="AO175" s="105">
        <f t="shared" si="368"/>
        <v>0</v>
      </c>
      <c r="AP175" s="105">
        <f t="shared" si="368"/>
        <v>0</v>
      </c>
      <c r="AQ175" s="105">
        <f t="shared" si="368"/>
        <v>339167</v>
      </c>
      <c r="AR175" s="105">
        <f t="shared" si="368"/>
        <v>198669</v>
      </c>
      <c r="AS175" s="105">
        <f t="shared" ref="AS175:AX175" si="369">AS177+AS209+AS216+AS195+AS230+AS260+AS202+AS223</f>
        <v>29</v>
      </c>
      <c r="AT175" s="105">
        <f t="shared" si="369"/>
        <v>123</v>
      </c>
      <c r="AU175" s="105">
        <f t="shared" si="369"/>
        <v>-323</v>
      </c>
      <c r="AV175" s="105">
        <f t="shared" si="369"/>
        <v>2892</v>
      </c>
      <c r="AW175" s="105">
        <f t="shared" si="369"/>
        <v>341888</v>
      </c>
      <c r="AX175" s="105">
        <f t="shared" si="369"/>
        <v>201561</v>
      </c>
      <c r="AY175" s="105">
        <f t="shared" ref="AY175:AZ175" si="370">AY177+AY209+AY216+AY195+AY230+AY260+AY202+AY223</f>
        <v>221922</v>
      </c>
      <c r="AZ175" s="105">
        <f t="shared" si="370"/>
        <v>90513</v>
      </c>
      <c r="BA175" s="99">
        <f t="shared" si="300"/>
        <v>64.910730999625613</v>
      </c>
      <c r="BB175" s="99">
        <f t="shared" si="344"/>
        <v>44.906008602854719</v>
      </c>
    </row>
    <row r="176" spans="1:54" s="67" customFormat="1" hidden="1">
      <c r="A176" s="70"/>
      <c r="B176" s="26"/>
      <c r="C176" s="26"/>
      <c r="D176" s="26"/>
      <c r="E176" s="26"/>
      <c r="F176" s="26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92"/>
      <c r="BB176" s="92"/>
    </row>
    <row r="177" spans="1:54" ht="18.75" hidden="1">
      <c r="A177" s="38" t="s">
        <v>58</v>
      </c>
      <c r="B177" s="23">
        <v>903</v>
      </c>
      <c r="C177" s="23" t="s">
        <v>21</v>
      </c>
      <c r="D177" s="23" t="s">
        <v>59</v>
      </c>
      <c r="E177" s="33"/>
      <c r="F177" s="13"/>
      <c r="G177" s="13">
        <f t="shared" ref="G177:V178" si="371">G178</f>
        <v>7453</v>
      </c>
      <c r="H177" s="13">
        <f t="shared" si="371"/>
        <v>0</v>
      </c>
      <c r="I177" s="13">
        <f t="shared" si="371"/>
        <v>0</v>
      </c>
      <c r="J177" s="13">
        <f t="shared" si="371"/>
        <v>0</v>
      </c>
      <c r="K177" s="13">
        <f t="shared" si="371"/>
        <v>0</v>
      </c>
      <c r="L177" s="13">
        <f t="shared" si="371"/>
        <v>0</v>
      </c>
      <c r="M177" s="13">
        <f t="shared" si="371"/>
        <v>7453</v>
      </c>
      <c r="N177" s="13">
        <f t="shared" si="371"/>
        <v>0</v>
      </c>
      <c r="O177" s="13">
        <f t="shared" si="371"/>
        <v>0</v>
      </c>
      <c r="P177" s="13">
        <f t="shared" si="371"/>
        <v>0</v>
      </c>
      <c r="Q177" s="13">
        <f t="shared" si="371"/>
        <v>0</v>
      </c>
      <c r="R177" s="13">
        <f t="shared" si="371"/>
        <v>0</v>
      </c>
      <c r="S177" s="13">
        <f t="shared" si="371"/>
        <v>7453</v>
      </c>
      <c r="T177" s="13">
        <f t="shared" si="371"/>
        <v>0</v>
      </c>
      <c r="U177" s="13">
        <f t="shared" si="371"/>
        <v>0</v>
      </c>
      <c r="V177" s="13">
        <f t="shared" si="371"/>
        <v>0</v>
      </c>
      <c r="W177" s="13">
        <f t="shared" ref="U177:AJ178" si="372">W178</f>
        <v>0</v>
      </c>
      <c r="X177" s="13">
        <f t="shared" si="372"/>
        <v>0</v>
      </c>
      <c r="Y177" s="13">
        <f t="shared" si="372"/>
        <v>7453</v>
      </c>
      <c r="Z177" s="13">
        <f t="shared" si="372"/>
        <v>0</v>
      </c>
      <c r="AA177" s="13">
        <f>AA178+AA188</f>
        <v>0</v>
      </c>
      <c r="AB177" s="13">
        <f t="shared" ref="AB177:AF177" si="373">AB178+AB188</f>
        <v>85949</v>
      </c>
      <c r="AC177" s="13">
        <f t="shared" si="373"/>
        <v>0</v>
      </c>
      <c r="AD177" s="13">
        <f t="shared" si="373"/>
        <v>0</v>
      </c>
      <c r="AE177" s="13">
        <f t="shared" si="373"/>
        <v>93402</v>
      </c>
      <c r="AF177" s="13">
        <f t="shared" si="373"/>
        <v>0</v>
      </c>
      <c r="AG177" s="13">
        <f>AG178+AG188</f>
        <v>0</v>
      </c>
      <c r="AH177" s="13">
        <f t="shared" ref="AH177:AL177" si="374">AH178+AH188</f>
        <v>0</v>
      </c>
      <c r="AI177" s="13">
        <f t="shared" si="374"/>
        <v>0</v>
      </c>
      <c r="AJ177" s="13">
        <f t="shared" si="374"/>
        <v>0</v>
      </c>
      <c r="AK177" s="13">
        <f t="shared" si="374"/>
        <v>93402</v>
      </c>
      <c r="AL177" s="13">
        <f t="shared" si="374"/>
        <v>0</v>
      </c>
      <c r="AM177" s="13">
        <f>AM178+AM188</f>
        <v>0</v>
      </c>
      <c r="AN177" s="13">
        <f t="shared" ref="AN177:AR177" si="375">AN178+AN188</f>
        <v>0</v>
      </c>
      <c r="AO177" s="13">
        <f t="shared" si="375"/>
        <v>0</v>
      </c>
      <c r="AP177" s="13">
        <f t="shared" si="375"/>
        <v>0</v>
      </c>
      <c r="AQ177" s="13">
        <f t="shared" si="375"/>
        <v>93402</v>
      </c>
      <c r="AR177" s="13">
        <f t="shared" si="375"/>
        <v>0</v>
      </c>
      <c r="AS177" s="13">
        <f>AS178+AS188</f>
        <v>0</v>
      </c>
      <c r="AT177" s="13">
        <f t="shared" ref="AT177:AX177" si="376">AT178+AT188</f>
        <v>123</v>
      </c>
      <c r="AU177" s="13">
        <f t="shared" si="376"/>
        <v>-239</v>
      </c>
      <c r="AV177" s="13">
        <f t="shared" si="376"/>
        <v>0</v>
      </c>
      <c r="AW177" s="13">
        <f t="shared" si="376"/>
        <v>93286</v>
      </c>
      <c r="AX177" s="13">
        <f t="shared" si="376"/>
        <v>0</v>
      </c>
      <c r="AY177" s="13">
        <f t="shared" ref="AY177:AZ177" si="377">AY178+AY188</f>
        <v>86361</v>
      </c>
      <c r="AZ177" s="13">
        <f t="shared" si="377"/>
        <v>0</v>
      </c>
      <c r="BA177" s="93">
        <f t="shared" si="300"/>
        <v>92.576592414724615</v>
      </c>
      <c r="BB177" s="93"/>
    </row>
    <row r="178" spans="1:54" ht="49.5" hidden="1">
      <c r="A178" s="27" t="s">
        <v>425</v>
      </c>
      <c r="B178" s="25">
        <v>903</v>
      </c>
      <c r="C178" s="25" t="s">
        <v>21</v>
      </c>
      <c r="D178" s="25" t="s">
        <v>59</v>
      </c>
      <c r="E178" s="25" t="s">
        <v>73</v>
      </c>
      <c r="F178" s="25"/>
      <c r="G178" s="9">
        <f t="shared" si="371"/>
        <v>7453</v>
      </c>
      <c r="H178" s="9">
        <f t="shared" si="371"/>
        <v>0</v>
      </c>
      <c r="I178" s="9">
        <f t="shared" si="371"/>
        <v>0</v>
      </c>
      <c r="J178" s="9">
        <f t="shared" si="371"/>
        <v>0</v>
      </c>
      <c r="K178" s="9">
        <f t="shared" si="371"/>
        <v>0</v>
      </c>
      <c r="L178" s="9">
        <f t="shared" si="371"/>
        <v>0</v>
      </c>
      <c r="M178" s="9">
        <f t="shared" si="371"/>
        <v>7453</v>
      </c>
      <c r="N178" s="9">
        <f t="shared" si="371"/>
        <v>0</v>
      </c>
      <c r="O178" s="9">
        <f t="shared" si="371"/>
        <v>0</v>
      </c>
      <c r="P178" s="9">
        <f t="shared" si="371"/>
        <v>0</v>
      </c>
      <c r="Q178" s="9">
        <f t="shared" si="371"/>
        <v>0</v>
      </c>
      <c r="R178" s="9">
        <f t="shared" si="371"/>
        <v>0</v>
      </c>
      <c r="S178" s="9">
        <f t="shared" si="371"/>
        <v>7453</v>
      </c>
      <c r="T178" s="9">
        <f t="shared" si="371"/>
        <v>0</v>
      </c>
      <c r="U178" s="9">
        <f t="shared" si="372"/>
        <v>0</v>
      </c>
      <c r="V178" s="9">
        <f t="shared" si="372"/>
        <v>0</v>
      </c>
      <c r="W178" s="9">
        <f t="shared" si="372"/>
        <v>0</v>
      </c>
      <c r="X178" s="9">
        <f t="shared" si="372"/>
        <v>0</v>
      </c>
      <c r="Y178" s="9">
        <f t="shared" si="372"/>
        <v>7453</v>
      </c>
      <c r="Z178" s="9">
        <f t="shared" si="372"/>
        <v>0</v>
      </c>
      <c r="AA178" s="9">
        <f t="shared" si="372"/>
        <v>0</v>
      </c>
      <c r="AB178" s="9">
        <f t="shared" si="372"/>
        <v>0</v>
      </c>
      <c r="AC178" s="9">
        <f t="shared" si="372"/>
        <v>0</v>
      </c>
      <c r="AD178" s="9">
        <f t="shared" si="372"/>
        <v>0</v>
      </c>
      <c r="AE178" s="9">
        <f t="shared" si="372"/>
        <v>7453</v>
      </c>
      <c r="AF178" s="9">
        <f t="shared" si="372"/>
        <v>0</v>
      </c>
      <c r="AG178" s="9">
        <f t="shared" si="372"/>
        <v>0</v>
      </c>
      <c r="AH178" s="9">
        <f t="shared" si="372"/>
        <v>0</v>
      </c>
      <c r="AI178" s="9">
        <f t="shared" si="372"/>
        <v>0</v>
      </c>
      <c r="AJ178" s="9">
        <f t="shared" si="372"/>
        <v>0</v>
      </c>
      <c r="AK178" s="9">
        <f t="shared" ref="AK178:AZ178" si="378">AK179</f>
        <v>7453</v>
      </c>
      <c r="AL178" s="9">
        <f t="shared" si="378"/>
        <v>0</v>
      </c>
      <c r="AM178" s="9">
        <f t="shared" si="378"/>
        <v>0</v>
      </c>
      <c r="AN178" s="9">
        <f t="shared" si="378"/>
        <v>0</v>
      </c>
      <c r="AO178" s="9">
        <f t="shared" si="378"/>
        <v>0</v>
      </c>
      <c r="AP178" s="9">
        <f t="shared" si="378"/>
        <v>0</v>
      </c>
      <c r="AQ178" s="9">
        <f t="shared" si="378"/>
        <v>7453</v>
      </c>
      <c r="AR178" s="9">
        <f t="shared" si="378"/>
        <v>0</v>
      </c>
      <c r="AS178" s="9">
        <f t="shared" si="378"/>
        <v>0</v>
      </c>
      <c r="AT178" s="9">
        <f t="shared" si="378"/>
        <v>94</v>
      </c>
      <c r="AU178" s="9">
        <f t="shared" si="378"/>
        <v>-239</v>
      </c>
      <c r="AV178" s="9">
        <f t="shared" si="378"/>
        <v>0</v>
      </c>
      <c r="AW178" s="9">
        <f t="shared" si="378"/>
        <v>7308</v>
      </c>
      <c r="AX178" s="9">
        <f t="shared" si="378"/>
        <v>0</v>
      </c>
      <c r="AY178" s="9">
        <f t="shared" si="378"/>
        <v>1032</v>
      </c>
      <c r="AZ178" s="9">
        <f t="shared" si="378"/>
        <v>0</v>
      </c>
      <c r="BA178" s="92">
        <f t="shared" si="300"/>
        <v>14.121510673234811</v>
      </c>
      <c r="BB178" s="92"/>
    </row>
    <row r="179" spans="1:54" ht="20.100000000000001" hidden="1" customHeight="1">
      <c r="A179" s="27" t="s">
        <v>14</v>
      </c>
      <c r="B179" s="25">
        <v>903</v>
      </c>
      <c r="C179" s="25" t="s">
        <v>21</v>
      </c>
      <c r="D179" s="25" t="s">
        <v>59</v>
      </c>
      <c r="E179" s="25" t="s">
        <v>540</v>
      </c>
      <c r="F179" s="25"/>
      <c r="G179" s="9">
        <f t="shared" ref="G179" si="379">G180+G185</f>
        <v>7453</v>
      </c>
      <c r="H179" s="9">
        <f t="shared" ref="H179:N179" si="380">H180+H185</f>
        <v>0</v>
      </c>
      <c r="I179" s="9">
        <f t="shared" si="380"/>
        <v>0</v>
      </c>
      <c r="J179" s="9">
        <f t="shared" si="380"/>
        <v>0</v>
      </c>
      <c r="K179" s="9">
        <f t="shared" si="380"/>
        <v>0</v>
      </c>
      <c r="L179" s="9">
        <f t="shared" si="380"/>
        <v>0</v>
      </c>
      <c r="M179" s="9">
        <f t="shared" si="380"/>
        <v>7453</v>
      </c>
      <c r="N179" s="9">
        <f t="shared" si="380"/>
        <v>0</v>
      </c>
      <c r="O179" s="9">
        <f t="shared" ref="O179:T179" si="381">O180+O185</f>
        <v>0</v>
      </c>
      <c r="P179" s="9">
        <f t="shared" si="381"/>
        <v>0</v>
      </c>
      <c r="Q179" s="9">
        <f t="shared" si="381"/>
        <v>0</v>
      </c>
      <c r="R179" s="9">
        <f t="shared" si="381"/>
        <v>0</v>
      </c>
      <c r="S179" s="9">
        <f t="shared" si="381"/>
        <v>7453</v>
      </c>
      <c r="T179" s="9">
        <f t="shared" si="381"/>
        <v>0</v>
      </c>
      <c r="U179" s="9">
        <f t="shared" ref="U179:Z179" si="382">U180+U185</f>
        <v>0</v>
      </c>
      <c r="V179" s="9">
        <f t="shared" si="382"/>
        <v>0</v>
      </c>
      <c r="W179" s="9">
        <f t="shared" si="382"/>
        <v>0</v>
      </c>
      <c r="X179" s="9">
        <f t="shared" si="382"/>
        <v>0</v>
      </c>
      <c r="Y179" s="9">
        <f t="shared" si="382"/>
        <v>7453</v>
      </c>
      <c r="Z179" s="9">
        <f t="shared" si="382"/>
        <v>0</v>
      </c>
      <c r="AA179" s="9">
        <f t="shared" ref="AA179:AF179" si="383">AA180+AA185</f>
        <v>0</v>
      </c>
      <c r="AB179" s="9">
        <f t="shared" si="383"/>
        <v>0</v>
      </c>
      <c r="AC179" s="9">
        <f t="shared" si="383"/>
        <v>0</v>
      </c>
      <c r="AD179" s="9">
        <f t="shared" si="383"/>
        <v>0</v>
      </c>
      <c r="AE179" s="9">
        <f t="shared" si="383"/>
        <v>7453</v>
      </c>
      <c r="AF179" s="9">
        <f t="shared" si="383"/>
        <v>0</v>
      </c>
      <c r="AG179" s="9">
        <f t="shared" ref="AG179:AL179" si="384">AG180+AG185</f>
        <v>0</v>
      </c>
      <c r="AH179" s="9">
        <f t="shared" si="384"/>
        <v>0</v>
      </c>
      <c r="AI179" s="9">
        <f t="shared" si="384"/>
        <v>0</v>
      </c>
      <c r="AJ179" s="9">
        <f t="shared" si="384"/>
        <v>0</v>
      </c>
      <c r="AK179" s="9">
        <f t="shared" si="384"/>
        <v>7453</v>
      </c>
      <c r="AL179" s="9">
        <f t="shared" si="384"/>
        <v>0</v>
      </c>
      <c r="AM179" s="9">
        <f t="shared" ref="AM179:AR179" si="385">AM180+AM185</f>
        <v>0</v>
      </c>
      <c r="AN179" s="9">
        <f t="shared" si="385"/>
        <v>0</v>
      </c>
      <c r="AO179" s="9">
        <f t="shared" si="385"/>
        <v>0</v>
      </c>
      <c r="AP179" s="9">
        <f t="shared" si="385"/>
        <v>0</v>
      </c>
      <c r="AQ179" s="9">
        <f t="shared" si="385"/>
        <v>7453</v>
      </c>
      <c r="AR179" s="9">
        <f t="shared" si="385"/>
        <v>0</v>
      </c>
      <c r="AS179" s="9">
        <f t="shared" ref="AS179:AX179" si="386">AS180+AS185</f>
        <v>0</v>
      </c>
      <c r="AT179" s="9">
        <f t="shared" si="386"/>
        <v>94</v>
      </c>
      <c r="AU179" s="9">
        <f t="shared" si="386"/>
        <v>-239</v>
      </c>
      <c r="AV179" s="9">
        <f t="shared" si="386"/>
        <v>0</v>
      </c>
      <c r="AW179" s="9">
        <f t="shared" si="386"/>
        <v>7308</v>
      </c>
      <c r="AX179" s="9">
        <f t="shared" si="386"/>
        <v>0</v>
      </c>
      <c r="AY179" s="9">
        <f t="shared" ref="AY179:AZ179" si="387">AY180+AY185</f>
        <v>1032</v>
      </c>
      <c r="AZ179" s="9">
        <f t="shared" si="387"/>
        <v>0</v>
      </c>
      <c r="BA179" s="92">
        <f t="shared" si="300"/>
        <v>14.121510673234811</v>
      </c>
      <c r="BB179" s="92"/>
    </row>
    <row r="180" spans="1:54" ht="20.100000000000001" hidden="1" customHeight="1">
      <c r="A180" s="27" t="s">
        <v>60</v>
      </c>
      <c r="B180" s="25">
        <v>903</v>
      </c>
      <c r="C180" s="25" t="s">
        <v>21</v>
      </c>
      <c r="D180" s="25" t="s">
        <v>59</v>
      </c>
      <c r="E180" s="25" t="s">
        <v>541</v>
      </c>
      <c r="F180" s="25"/>
      <c r="G180" s="9">
        <f t="shared" ref="G180" si="388">G181+G183</f>
        <v>4394</v>
      </c>
      <c r="H180" s="9">
        <f t="shared" ref="H180:N180" si="389">H181+H183</f>
        <v>0</v>
      </c>
      <c r="I180" s="9">
        <f t="shared" si="389"/>
        <v>0</v>
      </c>
      <c r="J180" s="9">
        <f t="shared" si="389"/>
        <v>0</v>
      </c>
      <c r="K180" s="9">
        <f t="shared" si="389"/>
        <v>0</v>
      </c>
      <c r="L180" s="9">
        <f t="shared" si="389"/>
        <v>0</v>
      </c>
      <c r="M180" s="9">
        <f t="shared" si="389"/>
        <v>4394</v>
      </c>
      <c r="N180" s="9">
        <f t="shared" si="389"/>
        <v>0</v>
      </c>
      <c r="O180" s="9">
        <f t="shared" ref="O180:T180" si="390">O181+O183</f>
        <v>0</v>
      </c>
      <c r="P180" s="9">
        <f t="shared" si="390"/>
        <v>0</v>
      </c>
      <c r="Q180" s="9">
        <f t="shared" si="390"/>
        <v>0</v>
      </c>
      <c r="R180" s="9">
        <f t="shared" si="390"/>
        <v>0</v>
      </c>
      <c r="S180" s="9">
        <f t="shared" si="390"/>
        <v>4394</v>
      </c>
      <c r="T180" s="9">
        <f t="shared" si="390"/>
        <v>0</v>
      </c>
      <c r="U180" s="9">
        <f t="shared" ref="U180:Z180" si="391">U181+U183</f>
        <v>0</v>
      </c>
      <c r="V180" s="9">
        <f t="shared" si="391"/>
        <v>0</v>
      </c>
      <c r="W180" s="9">
        <f t="shared" si="391"/>
        <v>0</v>
      </c>
      <c r="X180" s="9">
        <f t="shared" si="391"/>
        <v>0</v>
      </c>
      <c r="Y180" s="9">
        <f t="shared" si="391"/>
        <v>4394</v>
      </c>
      <c r="Z180" s="9">
        <f t="shared" si="391"/>
        <v>0</v>
      </c>
      <c r="AA180" s="9">
        <f t="shared" ref="AA180:AF180" si="392">AA181+AA183</f>
        <v>0</v>
      </c>
      <c r="AB180" s="9">
        <f t="shared" si="392"/>
        <v>0</v>
      </c>
      <c r="AC180" s="9">
        <f t="shared" si="392"/>
        <v>0</v>
      </c>
      <c r="AD180" s="9">
        <f t="shared" si="392"/>
        <v>0</v>
      </c>
      <c r="AE180" s="9">
        <f t="shared" si="392"/>
        <v>4394</v>
      </c>
      <c r="AF180" s="9">
        <f t="shared" si="392"/>
        <v>0</v>
      </c>
      <c r="AG180" s="9">
        <f t="shared" ref="AG180:AL180" si="393">AG181+AG183</f>
        <v>0</v>
      </c>
      <c r="AH180" s="9">
        <f t="shared" si="393"/>
        <v>0</v>
      </c>
      <c r="AI180" s="9">
        <f t="shared" si="393"/>
        <v>0</v>
      </c>
      <c r="AJ180" s="9">
        <f t="shared" si="393"/>
        <v>0</v>
      </c>
      <c r="AK180" s="9">
        <f t="shared" si="393"/>
        <v>4394</v>
      </c>
      <c r="AL180" s="9">
        <f t="shared" si="393"/>
        <v>0</v>
      </c>
      <c r="AM180" s="9">
        <f t="shared" ref="AM180:AR180" si="394">AM181+AM183</f>
        <v>0</v>
      </c>
      <c r="AN180" s="9">
        <f t="shared" si="394"/>
        <v>0</v>
      </c>
      <c r="AO180" s="9">
        <f t="shared" si="394"/>
        <v>0</v>
      </c>
      <c r="AP180" s="9">
        <f t="shared" si="394"/>
        <v>0</v>
      </c>
      <c r="AQ180" s="9">
        <f t="shared" si="394"/>
        <v>4394</v>
      </c>
      <c r="AR180" s="9">
        <f t="shared" si="394"/>
        <v>0</v>
      </c>
      <c r="AS180" s="9">
        <f t="shared" ref="AS180:AX180" si="395">AS181+AS183</f>
        <v>0</v>
      </c>
      <c r="AT180" s="9">
        <f t="shared" si="395"/>
        <v>0</v>
      </c>
      <c r="AU180" s="9">
        <f t="shared" si="395"/>
        <v>0</v>
      </c>
      <c r="AV180" s="9">
        <f t="shared" si="395"/>
        <v>0</v>
      </c>
      <c r="AW180" s="9">
        <f t="shared" si="395"/>
        <v>4394</v>
      </c>
      <c r="AX180" s="9">
        <f t="shared" si="395"/>
        <v>0</v>
      </c>
      <c r="AY180" s="9">
        <f t="shared" ref="AY180:AZ180" si="396">AY181+AY183</f>
        <v>876</v>
      </c>
      <c r="AZ180" s="9">
        <f t="shared" si="396"/>
        <v>0</v>
      </c>
      <c r="BA180" s="92">
        <f t="shared" si="300"/>
        <v>19.93627674101047</v>
      </c>
      <c r="BB180" s="92"/>
    </row>
    <row r="181" spans="1:54" ht="33" hidden="1">
      <c r="A181" s="24" t="s">
        <v>242</v>
      </c>
      <c r="B181" s="25">
        <v>903</v>
      </c>
      <c r="C181" s="25" t="s">
        <v>21</v>
      </c>
      <c r="D181" s="25" t="s">
        <v>59</v>
      </c>
      <c r="E181" s="25" t="s">
        <v>541</v>
      </c>
      <c r="F181" s="25" t="s">
        <v>30</v>
      </c>
      <c r="G181" s="9">
        <f t="shared" ref="G181:AZ181" si="397">G182</f>
        <v>203</v>
      </c>
      <c r="H181" s="9">
        <f t="shared" si="397"/>
        <v>0</v>
      </c>
      <c r="I181" s="9">
        <f t="shared" si="397"/>
        <v>0</v>
      </c>
      <c r="J181" s="9">
        <f t="shared" si="397"/>
        <v>0</v>
      </c>
      <c r="K181" s="9">
        <f t="shared" si="397"/>
        <v>0</v>
      </c>
      <c r="L181" s="9">
        <f t="shared" si="397"/>
        <v>0</v>
      </c>
      <c r="M181" s="9">
        <f t="shared" si="397"/>
        <v>203</v>
      </c>
      <c r="N181" s="9">
        <f t="shared" si="397"/>
        <v>0</v>
      </c>
      <c r="O181" s="9">
        <f t="shared" si="397"/>
        <v>0</v>
      </c>
      <c r="P181" s="9">
        <f t="shared" si="397"/>
        <v>0</v>
      </c>
      <c r="Q181" s="9">
        <f t="shared" si="397"/>
        <v>0</v>
      </c>
      <c r="R181" s="9">
        <f t="shared" si="397"/>
        <v>0</v>
      </c>
      <c r="S181" s="9">
        <f t="shared" si="397"/>
        <v>203</v>
      </c>
      <c r="T181" s="9">
        <f t="shared" si="397"/>
        <v>0</v>
      </c>
      <c r="U181" s="9">
        <f t="shared" si="397"/>
        <v>0</v>
      </c>
      <c r="V181" s="9">
        <f t="shared" si="397"/>
        <v>0</v>
      </c>
      <c r="W181" s="9">
        <f t="shared" si="397"/>
        <v>0</v>
      </c>
      <c r="X181" s="9">
        <f t="shared" si="397"/>
        <v>0</v>
      </c>
      <c r="Y181" s="9">
        <f t="shared" si="397"/>
        <v>203</v>
      </c>
      <c r="Z181" s="9">
        <f t="shared" si="397"/>
        <v>0</v>
      </c>
      <c r="AA181" s="9">
        <f t="shared" si="397"/>
        <v>0</v>
      </c>
      <c r="AB181" s="9">
        <f t="shared" si="397"/>
        <v>0</v>
      </c>
      <c r="AC181" s="9">
        <f t="shared" si="397"/>
        <v>0</v>
      </c>
      <c r="AD181" s="9">
        <f t="shared" si="397"/>
        <v>0</v>
      </c>
      <c r="AE181" s="9">
        <f t="shared" si="397"/>
        <v>203</v>
      </c>
      <c r="AF181" s="9">
        <f t="shared" si="397"/>
        <v>0</v>
      </c>
      <c r="AG181" s="9">
        <f t="shared" si="397"/>
        <v>0</v>
      </c>
      <c r="AH181" s="9">
        <f t="shared" si="397"/>
        <v>0</v>
      </c>
      <c r="AI181" s="9">
        <f t="shared" si="397"/>
        <v>0</v>
      </c>
      <c r="AJ181" s="9">
        <f t="shared" si="397"/>
        <v>0</v>
      </c>
      <c r="AK181" s="9">
        <f t="shared" si="397"/>
        <v>203</v>
      </c>
      <c r="AL181" s="9">
        <f t="shared" si="397"/>
        <v>0</v>
      </c>
      <c r="AM181" s="9">
        <f t="shared" si="397"/>
        <v>0</v>
      </c>
      <c r="AN181" s="9">
        <f t="shared" si="397"/>
        <v>0</v>
      </c>
      <c r="AO181" s="9">
        <f t="shared" si="397"/>
        <v>0</v>
      </c>
      <c r="AP181" s="9">
        <f t="shared" si="397"/>
        <v>0</v>
      </c>
      <c r="AQ181" s="9">
        <f t="shared" si="397"/>
        <v>203</v>
      </c>
      <c r="AR181" s="9">
        <f t="shared" si="397"/>
        <v>0</v>
      </c>
      <c r="AS181" s="9">
        <f t="shared" si="397"/>
        <v>0</v>
      </c>
      <c r="AT181" s="9">
        <f t="shared" si="397"/>
        <v>0</v>
      </c>
      <c r="AU181" s="9">
        <f t="shared" si="397"/>
        <v>0</v>
      </c>
      <c r="AV181" s="9">
        <f t="shared" si="397"/>
        <v>0</v>
      </c>
      <c r="AW181" s="9">
        <f t="shared" si="397"/>
        <v>203</v>
      </c>
      <c r="AX181" s="9">
        <f t="shared" si="397"/>
        <v>0</v>
      </c>
      <c r="AY181" s="9">
        <f t="shared" si="397"/>
        <v>105</v>
      </c>
      <c r="AZ181" s="9">
        <f t="shared" si="397"/>
        <v>0</v>
      </c>
      <c r="BA181" s="92">
        <f t="shared" si="300"/>
        <v>51.724137931034484</v>
      </c>
      <c r="BB181" s="92"/>
    </row>
    <row r="182" spans="1:54" ht="33" hidden="1">
      <c r="A182" s="27" t="s">
        <v>36</v>
      </c>
      <c r="B182" s="25">
        <v>903</v>
      </c>
      <c r="C182" s="25" t="s">
        <v>21</v>
      </c>
      <c r="D182" s="25" t="s">
        <v>59</v>
      </c>
      <c r="E182" s="25" t="s">
        <v>541</v>
      </c>
      <c r="F182" s="25" t="s">
        <v>37</v>
      </c>
      <c r="G182" s="9">
        <v>203</v>
      </c>
      <c r="H182" s="10"/>
      <c r="I182" s="79"/>
      <c r="J182" s="79"/>
      <c r="K182" s="79"/>
      <c r="L182" s="79"/>
      <c r="M182" s="9">
        <f>G182+I182+J182+K182+L182</f>
        <v>203</v>
      </c>
      <c r="N182" s="9">
        <f>H182+L182</f>
        <v>0</v>
      </c>
      <c r="O182" s="80"/>
      <c r="P182" s="80"/>
      <c r="Q182" s="80"/>
      <c r="R182" s="80"/>
      <c r="S182" s="9">
        <f>M182+O182+P182+Q182+R182</f>
        <v>203</v>
      </c>
      <c r="T182" s="9">
        <f>N182+R182</f>
        <v>0</v>
      </c>
      <c r="U182" s="80"/>
      <c r="V182" s="80"/>
      <c r="W182" s="80"/>
      <c r="X182" s="80"/>
      <c r="Y182" s="9">
        <f>S182+U182+V182+W182+X182</f>
        <v>203</v>
      </c>
      <c r="Z182" s="9">
        <f>T182+X182</f>
        <v>0</v>
      </c>
      <c r="AA182" s="80"/>
      <c r="AB182" s="80"/>
      <c r="AC182" s="80"/>
      <c r="AD182" s="80"/>
      <c r="AE182" s="9">
        <f>Y182+AA182+AB182+AC182+AD182</f>
        <v>203</v>
      </c>
      <c r="AF182" s="9">
        <f>Z182+AD182</f>
        <v>0</v>
      </c>
      <c r="AG182" s="80"/>
      <c r="AH182" s="80"/>
      <c r="AI182" s="80"/>
      <c r="AJ182" s="80"/>
      <c r="AK182" s="9">
        <f>AE182+AG182+AH182+AI182+AJ182</f>
        <v>203</v>
      </c>
      <c r="AL182" s="9">
        <f>AF182+AJ182</f>
        <v>0</v>
      </c>
      <c r="AM182" s="80"/>
      <c r="AN182" s="80"/>
      <c r="AO182" s="80"/>
      <c r="AP182" s="80"/>
      <c r="AQ182" s="9">
        <f>AK182+AM182+AN182+AO182+AP182</f>
        <v>203</v>
      </c>
      <c r="AR182" s="9">
        <f>AL182+AP182</f>
        <v>0</v>
      </c>
      <c r="AS182" s="80"/>
      <c r="AT182" s="9"/>
      <c r="AU182" s="9"/>
      <c r="AV182" s="80"/>
      <c r="AW182" s="9">
        <f>AQ182+AS182+AT182+AU182+AV182</f>
        <v>203</v>
      </c>
      <c r="AX182" s="9">
        <f>AR182+AV182</f>
        <v>0</v>
      </c>
      <c r="AY182" s="9">
        <v>105</v>
      </c>
      <c r="AZ182" s="79"/>
      <c r="BA182" s="92">
        <f t="shared" si="300"/>
        <v>51.724137931034484</v>
      </c>
      <c r="BB182" s="92"/>
    </row>
    <row r="183" spans="1:54" ht="20.100000000000001" hidden="1" customHeight="1">
      <c r="A183" s="27" t="s">
        <v>65</v>
      </c>
      <c r="B183" s="25">
        <v>903</v>
      </c>
      <c r="C183" s="25" t="s">
        <v>21</v>
      </c>
      <c r="D183" s="25" t="s">
        <v>59</v>
      </c>
      <c r="E183" s="25" t="s">
        <v>541</v>
      </c>
      <c r="F183" s="25" t="s">
        <v>66</v>
      </c>
      <c r="G183" s="9">
        <f t="shared" ref="G183:AZ183" si="398">G184</f>
        <v>4191</v>
      </c>
      <c r="H183" s="9">
        <f t="shared" si="398"/>
        <v>0</v>
      </c>
      <c r="I183" s="9">
        <f t="shared" si="398"/>
        <v>0</v>
      </c>
      <c r="J183" s="9">
        <f t="shared" si="398"/>
        <v>0</v>
      </c>
      <c r="K183" s="9">
        <f t="shared" si="398"/>
        <v>0</v>
      </c>
      <c r="L183" s="9">
        <f t="shared" si="398"/>
        <v>0</v>
      </c>
      <c r="M183" s="9">
        <f t="shared" si="398"/>
        <v>4191</v>
      </c>
      <c r="N183" s="9">
        <f t="shared" si="398"/>
        <v>0</v>
      </c>
      <c r="O183" s="9">
        <f t="shared" si="398"/>
        <v>0</v>
      </c>
      <c r="P183" s="9">
        <f t="shared" si="398"/>
        <v>0</v>
      </c>
      <c r="Q183" s="9">
        <f t="shared" si="398"/>
        <v>0</v>
      </c>
      <c r="R183" s="9">
        <f t="shared" si="398"/>
        <v>0</v>
      </c>
      <c r="S183" s="9">
        <f t="shared" si="398"/>
        <v>4191</v>
      </c>
      <c r="T183" s="9">
        <f t="shared" si="398"/>
        <v>0</v>
      </c>
      <c r="U183" s="9">
        <f t="shared" si="398"/>
        <v>0</v>
      </c>
      <c r="V183" s="9">
        <f t="shared" si="398"/>
        <v>0</v>
      </c>
      <c r="W183" s="9">
        <f t="shared" si="398"/>
        <v>0</v>
      </c>
      <c r="X183" s="9">
        <f t="shared" si="398"/>
        <v>0</v>
      </c>
      <c r="Y183" s="9">
        <f t="shared" si="398"/>
        <v>4191</v>
      </c>
      <c r="Z183" s="9">
        <f t="shared" si="398"/>
        <v>0</v>
      </c>
      <c r="AA183" s="9">
        <f t="shared" si="398"/>
        <v>0</v>
      </c>
      <c r="AB183" s="9">
        <f t="shared" si="398"/>
        <v>0</v>
      </c>
      <c r="AC183" s="9">
        <f t="shared" si="398"/>
        <v>0</v>
      </c>
      <c r="AD183" s="9">
        <f t="shared" si="398"/>
        <v>0</v>
      </c>
      <c r="AE183" s="9">
        <f t="shared" si="398"/>
        <v>4191</v>
      </c>
      <c r="AF183" s="9">
        <f t="shared" si="398"/>
        <v>0</v>
      </c>
      <c r="AG183" s="9">
        <f t="shared" si="398"/>
        <v>0</v>
      </c>
      <c r="AH183" s="9">
        <f t="shared" si="398"/>
        <v>0</v>
      </c>
      <c r="AI183" s="9">
        <f t="shared" si="398"/>
        <v>0</v>
      </c>
      <c r="AJ183" s="9">
        <f t="shared" si="398"/>
        <v>0</v>
      </c>
      <c r="AK183" s="9">
        <f t="shared" si="398"/>
        <v>4191</v>
      </c>
      <c r="AL183" s="9">
        <f t="shared" si="398"/>
        <v>0</v>
      </c>
      <c r="AM183" s="9">
        <f t="shared" si="398"/>
        <v>0</v>
      </c>
      <c r="AN183" s="9">
        <f t="shared" si="398"/>
        <v>0</v>
      </c>
      <c r="AO183" s="9">
        <f t="shared" si="398"/>
        <v>0</v>
      </c>
      <c r="AP183" s="9">
        <f t="shared" si="398"/>
        <v>0</v>
      </c>
      <c r="AQ183" s="9">
        <f t="shared" si="398"/>
        <v>4191</v>
      </c>
      <c r="AR183" s="9">
        <f t="shared" si="398"/>
        <v>0</v>
      </c>
      <c r="AS183" s="9">
        <f t="shared" si="398"/>
        <v>0</v>
      </c>
      <c r="AT183" s="9">
        <f t="shared" si="398"/>
        <v>0</v>
      </c>
      <c r="AU183" s="9">
        <f t="shared" si="398"/>
        <v>0</v>
      </c>
      <c r="AV183" s="9">
        <f t="shared" si="398"/>
        <v>0</v>
      </c>
      <c r="AW183" s="9">
        <f t="shared" si="398"/>
        <v>4191</v>
      </c>
      <c r="AX183" s="9">
        <f t="shared" si="398"/>
        <v>0</v>
      </c>
      <c r="AY183" s="9">
        <f t="shared" si="398"/>
        <v>771</v>
      </c>
      <c r="AZ183" s="9">
        <f t="shared" si="398"/>
        <v>0</v>
      </c>
      <c r="BA183" s="92">
        <f t="shared" si="300"/>
        <v>18.396564065855404</v>
      </c>
      <c r="BB183" s="92"/>
    </row>
    <row r="184" spans="1:54" ht="20.100000000000001" hidden="1" customHeight="1">
      <c r="A184" s="27" t="s">
        <v>67</v>
      </c>
      <c r="B184" s="25">
        <v>903</v>
      </c>
      <c r="C184" s="25" t="s">
        <v>21</v>
      </c>
      <c r="D184" s="25" t="s">
        <v>59</v>
      </c>
      <c r="E184" s="25" t="s">
        <v>541</v>
      </c>
      <c r="F184" s="25" t="s">
        <v>68</v>
      </c>
      <c r="G184" s="9">
        <v>4191</v>
      </c>
      <c r="H184" s="9"/>
      <c r="I184" s="79"/>
      <c r="J184" s="79"/>
      <c r="K184" s="79"/>
      <c r="L184" s="79"/>
      <c r="M184" s="9">
        <f>G184+I184+J184+K184+L184</f>
        <v>4191</v>
      </c>
      <c r="N184" s="9">
        <f>H184+L184</f>
        <v>0</v>
      </c>
      <c r="O184" s="80"/>
      <c r="P184" s="80"/>
      <c r="Q184" s="80"/>
      <c r="R184" s="80"/>
      <c r="S184" s="9">
        <f>M184+O184+P184+Q184+R184</f>
        <v>4191</v>
      </c>
      <c r="T184" s="9">
        <f>N184+R184</f>
        <v>0</v>
      </c>
      <c r="U184" s="80"/>
      <c r="V184" s="80"/>
      <c r="W184" s="80"/>
      <c r="X184" s="80"/>
      <c r="Y184" s="9">
        <f>S184+U184+V184+W184+X184</f>
        <v>4191</v>
      </c>
      <c r="Z184" s="9">
        <f>T184+X184</f>
        <v>0</v>
      </c>
      <c r="AA184" s="80"/>
      <c r="AB184" s="80"/>
      <c r="AC184" s="80"/>
      <c r="AD184" s="80"/>
      <c r="AE184" s="9">
        <f>Y184+AA184+AB184+AC184+AD184</f>
        <v>4191</v>
      </c>
      <c r="AF184" s="9">
        <f>Z184+AD184</f>
        <v>0</v>
      </c>
      <c r="AG184" s="80"/>
      <c r="AH184" s="80"/>
      <c r="AI184" s="80"/>
      <c r="AJ184" s="80"/>
      <c r="AK184" s="9">
        <f>AE184+AG184+AH184+AI184+AJ184</f>
        <v>4191</v>
      </c>
      <c r="AL184" s="9">
        <f>AF184+AJ184</f>
        <v>0</v>
      </c>
      <c r="AM184" s="80"/>
      <c r="AN184" s="80"/>
      <c r="AO184" s="80"/>
      <c r="AP184" s="80"/>
      <c r="AQ184" s="9">
        <f>AK184+AM184+AN184+AO184+AP184</f>
        <v>4191</v>
      </c>
      <c r="AR184" s="9">
        <f>AL184+AP184</f>
        <v>0</v>
      </c>
      <c r="AS184" s="80"/>
      <c r="AT184" s="80"/>
      <c r="AU184" s="80"/>
      <c r="AV184" s="80"/>
      <c r="AW184" s="9">
        <f>AQ184+AS184+AT184+AU184+AV184</f>
        <v>4191</v>
      </c>
      <c r="AX184" s="9">
        <f>AR184+AV184</f>
        <v>0</v>
      </c>
      <c r="AY184" s="9">
        <v>771</v>
      </c>
      <c r="AZ184" s="79"/>
      <c r="BA184" s="92">
        <f t="shared" si="300"/>
        <v>18.396564065855404</v>
      </c>
      <c r="BB184" s="92"/>
    </row>
    <row r="185" spans="1:54" ht="49.5" hidden="1">
      <c r="A185" s="27" t="s">
        <v>161</v>
      </c>
      <c r="B185" s="25">
        <v>903</v>
      </c>
      <c r="C185" s="25" t="s">
        <v>21</v>
      </c>
      <c r="D185" s="25" t="s">
        <v>59</v>
      </c>
      <c r="E185" s="25" t="s">
        <v>542</v>
      </c>
      <c r="F185" s="25"/>
      <c r="G185" s="9">
        <f t="shared" ref="G185:V186" si="399">G186</f>
        <v>3059</v>
      </c>
      <c r="H185" s="9">
        <f t="shared" si="399"/>
        <v>0</v>
      </c>
      <c r="I185" s="9">
        <f t="shared" si="399"/>
        <v>0</v>
      </c>
      <c r="J185" s="9">
        <f t="shared" si="399"/>
        <v>0</v>
      </c>
      <c r="K185" s="9">
        <f t="shared" si="399"/>
        <v>0</v>
      </c>
      <c r="L185" s="9">
        <f t="shared" si="399"/>
        <v>0</v>
      </c>
      <c r="M185" s="9">
        <f t="shared" si="399"/>
        <v>3059</v>
      </c>
      <c r="N185" s="9">
        <f t="shared" si="399"/>
        <v>0</v>
      </c>
      <c r="O185" s="9">
        <f t="shared" si="399"/>
        <v>0</v>
      </c>
      <c r="P185" s="9">
        <f t="shared" si="399"/>
        <v>0</v>
      </c>
      <c r="Q185" s="9">
        <f t="shared" si="399"/>
        <v>0</v>
      </c>
      <c r="R185" s="9">
        <f t="shared" si="399"/>
        <v>0</v>
      </c>
      <c r="S185" s="9">
        <f t="shared" si="399"/>
        <v>3059</v>
      </c>
      <c r="T185" s="9">
        <f t="shared" si="399"/>
        <v>0</v>
      </c>
      <c r="U185" s="9">
        <f t="shared" si="399"/>
        <v>0</v>
      </c>
      <c r="V185" s="9">
        <f t="shared" si="399"/>
        <v>0</v>
      </c>
      <c r="W185" s="9">
        <f t="shared" ref="U185:AJ186" si="400">W186</f>
        <v>0</v>
      </c>
      <c r="X185" s="9">
        <f t="shared" si="400"/>
        <v>0</v>
      </c>
      <c r="Y185" s="9">
        <f t="shared" si="400"/>
        <v>3059</v>
      </c>
      <c r="Z185" s="9">
        <f t="shared" si="400"/>
        <v>0</v>
      </c>
      <c r="AA185" s="9">
        <f t="shared" si="400"/>
        <v>0</v>
      </c>
      <c r="AB185" s="9">
        <f t="shared" si="400"/>
        <v>0</v>
      </c>
      <c r="AC185" s="9">
        <f t="shared" si="400"/>
        <v>0</v>
      </c>
      <c r="AD185" s="9">
        <f t="shared" si="400"/>
        <v>0</v>
      </c>
      <c r="AE185" s="9">
        <f t="shared" si="400"/>
        <v>3059</v>
      </c>
      <c r="AF185" s="9">
        <f t="shared" si="400"/>
        <v>0</v>
      </c>
      <c r="AG185" s="9">
        <f t="shared" si="400"/>
        <v>0</v>
      </c>
      <c r="AH185" s="9">
        <f t="shared" si="400"/>
        <v>0</v>
      </c>
      <c r="AI185" s="9">
        <f t="shared" si="400"/>
        <v>0</v>
      </c>
      <c r="AJ185" s="9">
        <f t="shared" si="400"/>
        <v>0</v>
      </c>
      <c r="AK185" s="9">
        <f t="shared" ref="AG185:AV186" si="401">AK186</f>
        <v>3059</v>
      </c>
      <c r="AL185" s="9">
        <f t="shared" si="401"/>
        <v>0</v>
      </c>
      <c r="AM185" s="9">
        <f t="shared" si="401"/>
        <v>0</v>
      </c>
      <c r="AN185" s="9">
        <f t="shared" si="401"/>
        <v>0</v>
      </c>
      <c r="AO185" s="9">
        <f t="shared" si="401"/>
        <v>0</v>
      </c>
      <c r="AP185" s="9">
        <f t="shared" si="401"/>
        <v>0</v>
      </c>
      <c r="AQ185" s="9">
        <f t="shared" si="401"/>
        <v>3059</v>
      </c>
      <c r="AR185" s="9">
        <f t="shared" si="401"/>
        <v>0</v>
      </c>
      <c r="AS185" s="9">
        <f t="shared" si="401"/>
        <v>0</v>
      </c>
      <c r="AT185" s="9">
        <f t="shared" si="401"/>
        <v>94</v>
      </c>
      <c r="AU185" s="9">
        <f t="shared" si="401"/>
        <v>-239</v>
      </c>
      <c r="AV185" s="9">
        <f t="shared" si="401"/>
        <v>0</v>
      </c>
      <c r="AW185" s="9">
        <f t="shared" ref="AS185:AZ186" si="402">AW186</f>
        <v>2914</v>
      </c>
      <c r="AX185" s="9">
        <f t="shared" si="402"/>
        <v>0</v>
      </c>
      <c r="AY185" s="9">
        <f t="shared" si="402"/>
        <v>156</v>
      </c>
      <c r="AZ185" s="9">
        <f t="shared" si="402"/>
        <v>0</v>
      </c>
      <c r="BA185" s="92">
        <f t="shared" si="300"/>
        <v>5.353466026080989</v>
      </c>
      <c r="BB185" s="92"/>
    </row>
    <row r="186" spans="1:54" ht="33" hidden="1">
      <c r="A186" s="24" t="s">
        <v>242</v>
      </c>
      <c r="B186" s="25">
        <v>903</v>
      </c>
      <c r="C186" s="25" t="s">
        <v>21</v>
      </c>
      <c r="D186" s="25" t="s">
        <v>59</v>
      </c>
      <c r="E186" s="25" t="s">
        <v>543</v>
      </c>
      <c r="F186" s="25" t="s">
        <v>30</v>
      </c>
      <c r="G186" s="9">
        <f t="shared" si="399"/>
        <v>3059</v>
      </c>
      <c r="H186" s="9">
        <f t="shared" si="399"/>
        <v>0</v>
      </c>
      <c r="I186" s="9">
        <f t="shared" si="399"/>
        <v>0</v>
      </c>
      <c r="J186" s="9">
        <f t="shared" si="399"/>
        <v>0</v>
      </c>
      <c r="K186" s="9">
        <f t="shared" si="399"/>
        <v>0</v>
      </c>
      <c r="L186" s="9">
        <f t="shared" si="399"/>
        <v>0</v>
      </c>
      <c r="M186" s="9">
        <f t="shared" si="399"/>
        <v>3059</v>
      </c>
      <c r="N186" s="9">
        <f t="shared" si="399"/>
        <v>0</v>
      </c>
      <c r="O186" s="9">
        <f t="shared" si="399"/>
        <v>0</v>
      </c>
      <c r="P186" s="9">
        <f t="shared" si="399"/>
        <v>0</v>
      </c>
      <c r="Q186" s="9">
        <f t="shared" si="399"/>
        <v>0</v>
      </c>
      <c r="R186" s="9">
        <f t="shared" si="399"/>
        <v>0</v>
      </c>
      <c r="S186" s="9">
        <f t="shared" si="399"/>
        <v>3059</v>
      </c>
      <c r="T186" s="9">
        <f t="shared" si="399"/>
        <v>0</v>
      </c>
      <c r="U186" s="9">
        <f t="shared" si="400"/>
        <v>0</v>
      </c>
      <c r="V186" s="9">
        <f t="shared" si="400"/>
        <v>0</v>
      </c>
      <c r="W186" s="9">
        <f t="shared" si="400"/>
        <v>0</v>
      </c>
      <c r="X186" s="9">
        <f t="shared" si="400"/>
        <v>0</v>
      </c>
      <c r="Y186" s="9">
        <f t="shared" si="400"/>
        <v>3059</v>
      </c>
      <c r="Z186" s="9">
        <f t="shared" si="400"/>
        <v>0</v>
      </c>
      <c r="AA186" s="9">
        <f t="shared" si="400"/>
        <v>0</v>
      </c>
      <c r="AB186" s="9">
        <f t="shared" si="400"/>
        <v>0</v>
      </c>
      <c r="AC186" s="9">
        <f t="shared" si="400"/>
        <v>0</v>
      </c>
      <c r="AD186" s="9">
        <f t="shared" si="400"/>
        <v>0</v>
      </c>
      <c r="AE186" s="9">
        <f t="shared" si="400"/>
        <v>3059</v>
      </c>
      <c r="AF186" s="9">
        <f t="shared" si="400"/>
        <v>0</v>
      </c>
      <c r="AG186" s="9">
        <f t="shared" si="401"/>
        <v>0</v>
      </c>
      <c r="AH186" s="9">
        <f t="shared" si="401"/>
        <v>0</v>
      </c>
      <c r="AI186" s="9">
        <f t="shared" si="401"/>
        <v>0</v>
      </c>
      <c r="AJ186" s="9">
        <f t="shared" si="401"/>
        <v>0</v>
      </c>
      <c r="AK186" s="9">
        <f t="shared" si="401"/>
        <v>3059</v>
      </c>
      <c r="AL186" s="9">
        <f t="shared" si="401"/>
        <v>0</v>
      </c>
      <c r="AM186" s="9">
        <f t="shared" si="401"/>
        <v>0</v>
      </c>
      <c r="AN186" s="9">
        <f t="shared" si="401"/>
        <v>0</v>
      </c>
      <c r="AO186" s="9">
        <f t="shared" si="401"/>
        <v>0</v>
      </c>
      <c r="AP186" s="9">
        <f t="shared" si="401"/>
        <v>0</v>
      </c>
      <c r="AQ186" s="9">
        <f t="shared" si="401"/>
        <v>3059</v>
      </c>
      <c r="AR186" s="9">
        <f t="shared" si="401"/>
        <v>0</v>
      </c>
      <c r="AS186" s="9">
        <f t="shared" si="402"/>
        <v>0</v>
      </c>
      <c r="AT186" s="9">
        <f t="shared" si="402"/>
        <v>94</v>
      </c>
      <c r="AU186" s="9">
        <f t="shared" si="402"/>
        <v>-239</v>
      </c>
      <c r="AV186" s="9">
        <f t="shared" si="402"/>
        <v>0</v>
      </c>
      <c r="AW186" s="9">
        <f t="shared" si="402"/>
        <v>2914</v>
      </c>
      <c r="AX186" s="9">
        <f t="shared" si="402"/>
        <v>0</v>
      </c>
      <c r="AY186" s="9">
        <f t="shared" si="402"/>
        <v>156</v>
      </c>
      <c r="AZ186" s="9">
        <f t="shared" si="402"/>
        <v>0</v>
      </c>
      <c r="BA186" s="92">
        <f t="shared" si="300"/>
        <v>5.353466026080989</v>
      </c>
      <c r="BB186" s="92"/>
    </row>
    <row r="187" spans="1:54" ht="33" hidden="1">
      <c r="A187" s="27" t="s">
        <v>36</v>
      </c>
      <c r="B187" s="25">
        <v>903</v>
      </c>
      <c r="C187" s="25" t="s">
        <v>21</v>
      </c>
      <c r="D187" s="25" t="s">
        <v>59</v>
      </c>
      <c r="E187" s="25" t="s">
        <v>543</v>
      </c>
      <c r="F187" s="25" t="s">
        <v>37</v>
      </c>
      <c r="G187" s="9">
        <v>3059</v>
      </c>
      <c r="H187" s="10"/>
      <c r="I187" s="79"/>
      <c r="J187" s="79"/>
      <c r="K187" s="79"/>
      <c r="L187" s="79"/>
      <c r="M187" s="9">
        <f>G187+I187+J187+K187+L187</f>
        <v>3059</v>
      </c>
      <c r="N187" s="9">
        <f>H187+L187</f>
        <v>0</v>
      </c>
      <c r="O187" s="80"/>
      <c r="P187" s="80"/>
      <c r="Q187" s="80"/>
      <c r="R187" s="80"/>
      <c r="S187" s="9">
        <f>M187+O187+P187+Q187+R187</f>
        <v>3059</v>
      </c>
      <c r="T187" s="9">
        <f>N187+R187</f>
        <v>0</v>
      </c>
      <c r="U187" s="80"/>
      <c r="V187" s="80"/>
      <c r="W187" s="80"/>
      <c r="X187" s="80"/>
      <c r="Y187" s="9">
        <f>S187+U187+V187+W187+X187</f>
        <v>3059</v>
      </c>
      <c r="Z187" s="9">
        <f>T187+X187</f>
        <v>0</v>
      </c>
      <c r="AA187" s="80"/>
      <c r="AB187" s="80"/>
      <c r="AC187" s="80"/>
      <c r="AD187" s="80"/>
      <c r="AE187" s="9">
        <f>Y187+AA187+AB187+AC187+AD187</f>
        <v>3059</v>
      </c>
      <c r="AF187" s="9">
        <f>Z187+AD187</f>
        <v>0</v>
      </c>
      <c r="AG187" s="80"/>
      <c r="AH187" s="80"/>
      <c r="AI187" s="80"/>
      <c r="AJ187" s="80"/>
      <c r="AK187" s="9">
        <f>AE187+AG187+AH187+AI187+AJ187</f>
        <v>3059</v>
      </c>
      <c r="AL187" s="9">
        <f>AF187+AJ187</f>
        <v>0</v>
      </c>
      <c r="AM187" s="80"/>
      <c r="AN187" s="80"/>
      <c r="AO187" s="80"/>
      <c r="AP187" s="80"/>
      <c r="AQ187" s="9">
        <f>AK187+AM187+AN187+AO187+AP187</f>
        <v>3059</v>
      </c>
      <c r="AR187" s="9">
        <f>AL187+AP187</f>
        <v>0</v>
      </c>
      <c r="AS187" s="80"/>
      <c r="AT187" s="9">
        <v>94</v>
      </c>
      <c r="AU187" s="9">
        <v>-239</v>
      </c>
      <c r="AV187" s="80"/>
      <c r="AW187" s="9">
        <f>AQ187+AS187+AT187+AU187+AV187</f>
        <v>2914</v>
      </c>
      <c r="AX187" s="9">
        <f>AR187+AV187</f>
        <v>0</v>
      </c>
      <c r="AY187" s="9">
        <v>156</v>
      </c>
      <c r="AZ187" s="79"/>
      <c r="BA187" s="92">
        <f t="shared" si="300"/>
        <v>5.353466026080989</v>
      </c>
      <c r="BB187" s="92"/>
    </row>
    <row r="188" spans="1:54" hidden="1">
      <c r="A188" s="24" t="s">
        <v>61</v>
      </c>
      <c r="B188" s="25">
        <v>903</v>
      </c>
      <c r="C188" s="29" t="s">
        <v>21</v>
      </c>
      <c r="D188" s="29" t="s">
        <v>59</v>
      </c>
      <c r="E188" s="29" t="s">
        <v>62</v>
      </c>
      <c r="F188" s="35"/>
      <c r="G188" s="9"/>
      <c r="H188" s="10"/>
      <c r="I188" s="79"/>
      <c r="J188" s="79"/>
      <c r="K188" s="79"/>
      <c r="L188" s="79"/>
      <c r="M188" s="9"/>
      <c r="N188" s="9"/>
      <c r="O188" s="80"/>
      <c r="P188" s="80"/>
      <c r="Q188" s="80"/>
      <c r="R188" s="80"/>
      <c r="S188" s="9"/>
      <c r="T188" s="9"/>
      <c r="U188" s="80"/>
      <c r="V188" s="80"/>
      <c r="W188" s="80"/>
      <c r="X188" s="80"/>
      <c r="Y188" s="9"/>
      <c r="Z188" s="9"/>
      <c r="AA188" s="80">
        <f>AA189</f>
        <v>0</v>
      </c>
      <c r="AB188" s="9">
        <f t="shared" ref="AB188:AQ190" si="403">AB189</f>
        <v>85949</v>
      </c>
      <c r="AC188" s="9">
        <f t="shared" si="403"/>
        <v>0</v>
      </c>
      <c r="AD188" s="9">
        <f t="shared" si="403"/>
        <v>0</v>
      </c>
      <c r="AE188" s="9">
        <f t="shared" si="403"/>
        <v>85949</v>
      </c>
      <c r="AF188" s="9">
        <f t="shared" si="403"/>
        <v>0</v>
      </c>
      <c r="AG188" s="80">
        <f>AG189</f>
        <v>0</v>
      </c>
      <c r="AH188" s="9">
        <f t="shared" si="403"/>
        <v>0</v>
      </c>
      <c r="AI188" s="9">
        <f t="shared" si="403"/>
        <v>0</v>
      </c>
      <c r="AJ188" s="9">
        <f t="shared" si="403"/>
        <v>0</v>
      </c>
      <c r="AK188" s="9">
        <f t="shared" si="403"/>
        <v>85949</v>
      </c>
      <c r="AL188" s="9">
        <f t="shared" si="403"/>
        <v>0</v>
      </c>
      <c r="AM188" s="80">
        <f>AM189</f>
        <v>0</v>
      </c>
      <c r="AN188" s="9">
        <f t="shared" si="403"/>
        <v>0</v>
      </c>
      <c r="AO188" s="9">
        <f t="shared" si="403"/>
        <v>0</v>
      </c>
      <c r="AP188" s="9">
        <f t="shared" si="403"/>
        <v>0</v>
      </c>
      <c r="AQ188" s="9">
        <f t="shared" si="403"/>
        <v>85949</v>
      </c>
      <c r="AR188" s="9">
        <f t="shared" ref="AN188:AR190" si="404">AR189</f>
        <v>0</v>
      </c>
      <c r="AS188" s="80">
        <f>AS189</f>
        <v>0</v>
      </c>
      <c r="AT188" s="9">
        <f t="shared" ref="AT188:AZ190" si="405">AT189</f>
        <v>29</v>
      </c>
      <c r="AU188" s="9">
        <f t="shared" si="405"/>
        <v>0</v>
      </c>
      <c r="AV188" s="9">
        <f t="shared" si="405"/>
        <v>0</v>
      </c>
      <c r="AW188" s="9">
        <f t="shared" si="405"/>
        <v>85978</v>
      </c>
      <c r="AX188" s="9">
        <f t="shared" si="405"/>
        <v>0</v>
      </c>
      <c r="AY188" s="9">
        <f t="shared" si="405"/>
        <v>85329</v>
      </c>
      <c r="AZ188" s="9">
        <f t="shared" si="405"/>
        <v>0</v>
      </c>
      <c r="BA188" s="92">
        <f t="shared" si="300"/>
        <v>99.245155737514239</v>
      </c>
      <c r="BB188" s="92"/>
    </row>
    <row r="189" spans="1:54" hidden="1">
      <c r="A189" s="24" t="s">
        <v>14</v>
      </c>
      <c r="B189" s="25">
        <v>903</v>
      </c>
      <c r="C189" s="29" t="s">
        <v>21</v>
      </c>
      <c r="D189" s="29" t="s">
        <v>59</v>
      </c>
      <c r="E189" s="29" t="s">
        <v>63</v>
      </c>
      <c r="F189" s="30"/>
      <c r="G189" s="9"/>
      <c r="H189" s="10"/>
      <c r="I189" s="79"/>
      <c r="J189" s="79"/>
      <c r="K189" s="79"/>
      <c r="L189" s="79"/>
      <c r="M189" s="9"/>
      <c r="N189" s="9"/>
      <c r="O189" s="80"/>
      <c r="P189" s="80"/>
      <c r="Q189" s="80"/>
      <c r="R189" s="80"/>
      <c r="S189" s="9"/>
      <c r="T189" s="9"/>
      <c r="U189" s="80"/>
      <c r="V189" s="80"/>
      <c r="W189" s="80"/>
      <c r="X189" s="80"/>
      <c r="Y189" s="9"/>
      <c r="Z189" s="9"/>
      <c r="AA189" s="80">
        <f>AA190</f>
        <v>0</v>
      </c>
      <c r="AB189" s="9">
        <f t="shared" si="403"/>
        <v>85949</v>
      </c>
      <c r="AC189" s="9">
        <f t="shared" si="403"/>
        <v>0</v>
      </c>
      <c r="AD189" s="9">
        <f t="shared" si="403"/>
        <v>0</v>
      </c>
      <c r="AE189" s="9">
        <f t="shared" si="403"/>
        <v>85949</v>
      </c>
      <c r="AF189" s="9">
        <f t="shared" si="403"/>
        <v>0</v>
      </c>
      <c r="AG189" s="80">
        <f>AG190</f>
        <v>0</v>
      </c>
      <c r="AH189" s="9">
        <f t="shared" si="403"/>
        <v>0</v>
      </c>
      <c r="AI189" s="9">
        <f t="shared" si="403"/>
        <v>0</v>
      </c>
      <c r="AJ189" s="9">
        <f t="shared" si="403"/>
        <v>0</v>
      </c>
      <c r="AK189" s="9">
        <f t="shared" si="403"/>
        <v>85949</v>
      </c>
      <c r="AL189" s="9">
        <f t="shared" si="403"/>
        <v>0</v>
      </c>
      <c r="AM189" s="80">
        <f>AM190</f>
        <v>0</v>
      </c>
      <c r="AN189" s="9">
        <f t="shared" si="404"/>
        <v>0</v>
      </c>
      <c r="AO189" s="9">
        <f t="shared" si="404"/>
        <v>0</v>
      </c>
      <c r="AP189" s="9">
        <f t="shared" si="404"/>
        <v>0</v>
      </c>
      <c r="AQ189" s="9">
        <f t="shared" si="404"/>
        <v>85949</v>
      </c>
      <c r="AR189" s="9">
        <f t="shared" si="404"/>
        <v>0</v>
      </c>
      <c r="AS189" s="80">
        <f>AS190</f>
        <v>0</v>
      </c>
      <c r="AT189" s="9">
        <f t="shared" si="405"/>
        <v>29</v>
      </c>
      <c r="AU189" s="9">
        <f t="shared" si="405"/>
        <v>0</v>
      </c>
      <c r="AV189" s="9">
        <f t="shared" si="405"/>
        <v>0</v>
      </c>
      <c r="AW189" s="9">
        <f t="shared" si="405"/>
        <v>85978</v>
      </c>
      <c r="AX189" s="9">
        <f t="shared" si="405"/>
        <v>0</v>
      </c>
      <c r="AY189" s="9">
        <f t="shared" si="405"/>
        <v>85329</v>
      </c>
      <c r="AZ189" s="9">
        <f t="shared" si="405"/>
        <v>0</v>
      </c>
      <c r="BA189" s="92">
        <f t="shared" si="300"/>
        <v>99.245155737514239</v>
      </c>
      <c r="BB189" s="92"/>
    </row>
    <row r="190" spans="1:54" hidden="1">
      <c r="A190" s="24" t="s">
        <v>60</v>
      </c>
      <c r="B190" s="25">
        <v>903</v>
      </c>
      <c r="C190" s="29" t="s">
        <v>21</v>
      </c>
      <c r="D190" s="29" t="s">
        <v>59</v>
      </c>
      <c r="E190" s="29" t="s">
        <v>64</v>
      </c>
      <c r="F190" s="30"/>
      <c r="G190" s="9"/>
      <c r="H190" s="10"/>
      <c r="I190" s="79"/>
      <c r="J190" s="79"/>
      <c r="K190" s="79"/>
      <c r="L190" s="79"/>
      <c r="M190" s="9"/>
      <c r="N190" s="9"/>
      <c r="O190" s="80"/>
      <c r="P190" s="80"/>
      <c r="Q190" s="80"/>
      <c r="R190" s="80"/>
      <c r="S190" s="9"/>
      <c r="T190" s="9"/>
      <c r="U190" s="80"/>
      <c r="V190" s="80"/>
      <c r="W190" s="80"/>
      <c r="X190" s="80"/>
      <c r="Y190" s="9"/>
      <c r="Z190" s="9"/>
      <c r="AA190" s="80">
        <f>AA191</f>
        <v>0</v>
      </c>
      <c r="AB190" s="9">
        <f t="shared" si="403"/>
        <v>85949</v>
      </c>
      <c r="AC190" s="9">
        <f t="shared" si="403"/>
        <v>0</v>
      </c>
      <c r="AD190" s="9">
        <f t="shared" si="403"/>
        <v>0</v>
      </c>
      <c r="AE190" s="9">
        <f t="shared" si="403"/>
        <v>85949</v>
      </c>
      <c r="AF190" s="9">
        <f t="shared" si="403"/>
        <v>0</v>
      </c>
      <c r="AG190" s="80">
        <f>AG191</f>
        <v>0</v>
      </c>
      <c r="AH190" s="9">
        <f t="shared" si="403"/>
        <v>0</v>
      </c>
      <c r="AI190" s="9">
        <f t="shared" si="403"/>
        <v>0</v>
      </c>
      <c r="AJ190" s="9">
        <f t="shared" si="403"/>
        <v>0</v>
      </c>
      <c r="AK190" s="9">
        <f t="shared" si="403"/>
        <v>85949</v>
      </c>
      <c r="AL190" s="9">
        <f t="shared" si="403"/>
        <v>0</v>
      </c>
      <c r="AM190" s="80">
        <f>AM191</f>
        <v>0</v>
      </c>
      <c r="AN190" s="9">
        <f t="shared" si="404"/>
        <v>0</v>
      </c>
      <c r="AO190" s="9">
        <f t="shared" si="404"/>
        <v>0</v>
      </c>
      <c r="AP190" s="9">
        <f t="shared" si="404"/>
        <v>0</v>
      </c>
      <c r="AQ190" s="9">
        <f t="shared" si="404"/>
        <v>85949</v>
      </c>
      <c r="AR190" s="9">
        <f t="shared" si="404"/>
        <v>0</v>
      </c>
      <c r="AS190" s="80">
        <f>AS191</f>
        <v>0</v>
      </c>
      <c r="AT190" s="9">
        <f t="shared" si="405"/>
        <v>29</v>
      </c>
      <c r="AU190" s="9">
        <f t="shared" si="405"/>
        <v>0</v>
      </c>
      <c r="AV190" s="9">
        <f t="shared" si="405"/>
        <v>0</v>
      </c>
      <c r="AW190" s="9">
        <f t="shared" si="405"/>
        <v>85978</v>
      </c>
      <c r="AX190" s="9">
        <f t="shared" si="405"/>
        <v>0</v>
      </c>
      <c r="AY190" s="9">
        <f t="shared" si="405"/>
        <v>85329</v>
      </c>
      <c r="AZ190" s="9">
        <f t="shared" si="405"/>
        <v>0</v>
      </c>
      <c r="BA190" s="92">
        <f t="shared" si="300"/>
        <v>99.245155737514239</v>
      </c>
      <c r="BB190" s="92"/>
    </row>
    <row r="191" spans="1:54" hidden="1">
      <c r="A191" s="24" t="s">
        <v>65</v>
      </c>
      <c r="B191" s="25">
        <v>903</v>
      </c>
      <c r="C191" s="29" t="s">
        <v>21</v>
      </c>
      <c r="D191" s="29" t="s">
        <v>59</v>
      </c>
      <c r="E191" s="29" t="s">
        <v>64</v>
      </c>
      <c r="F191" s="30">
        <v>800</v>
      </c>
      <c r="G191" s="9"/>
      <c r="H191" s="10"/>
      <c r="I191" s="79"/>
      <c r="J191" s="79"/>
      <c r="K191" s="79"/>
      <c r="L191" s="79"/>
      <c r="M191" s="9"/>
      <c r="N191" s="9"/>
      <c r="O191" s="80"/>
      <c r="P191" s="80"/>
      <c r="Q191" s="80"/>
      <c r="R191" s="80"/>
      <c r="S191" s="9"/>
      <c r="T191" s="9"/>
      <c r="U191" s="80"/>
      <c r="V191" s="80"/>
      <c r="W191" s="80"/>
      <c r="X191" s="80"/>
      <c r="Y191" s="9"/>
      <c r="Z191" s="9"/>
      <c r="AA191" s="9">
        <f>AA192+AA193</f>
        <v>0</v>
      </c>
      <c r="AB191" s="9">
        <f>AB192+AB193</f>
        <v>85949</v>
      </c>
      <c r="AC191" s="9">
        <f t="shared" ref="AC191:AF191" si="406">AC192+AC193</f>
        <v>0</v>
      </c>
      <c r="AD191" s="9">
        <f t="shared" si="406"/>
        <v>0</v>
      </c>
      <c r="AE191" s="9">
        <f t="shared" si="406"/>
        <v>85949</v>
      </c>
      <c r="AF191" s="9">
        <f t="shared" si="406"/>
        <v>0</v>
      </c>
      <c r="AG191" s="9">
        <f>AG192+AG193</f>
        <v>0</v>
      </c>
      <c r="AH191" s="9">
        <f>AH192+AH193</f>
        <v>0</v>
      </c>
      <c r="AI191" s="9">
        <f t="shared" ref="AI191:AL191" si="407">AI192+AI193</f>
        <v>0</v>
      </c>
      <c r="AJ191" s="9">
        <f t="shared" si="407"/>
        <v>0</v>
      </c>
      <c r="AK191" s="9">
        <f t="shared" si="407"/>
        <v>85949</v>
      </c>
      <c r="AL191" s="9">
        <f t="shared" si="407"/>
        <v>0</v>
      </c>
      <c r="AM191" s="9">
        <f>AM192+AM193</f>
        <v>0</v>
      </c>
      <c r="AN191" s="9">
        <f>AN192+AN193</f>
        <v>0</v>
      </c>
      <c r="AO191" s="9">
        <f t="shared" ref="AO191:AR191" si="408">AO192+AO193</f>
        <v>0</v>
      </c>
      <c r="AP191" s="9">
        <f t="shared" si="408"/>
        <v>0</v>
      </c>
      <c r="AQ191" s="9">
        <f t="shared" si="408"/>
        <v>85949</v>
      </c>
      <c r="AR191" s="9">
        <f t="shared" si="408"/>
        <v>0</v>
      </c>
      <c r="AS191" s="9">
        <f>AS192+AS193</f>
        <v>0</v>
      </c>
      <c r="AT191" s="9">
        <f>AT192+AT193</f>
        <v>29</v>
      </c>
      <c r="AU191" s="9">
        <f t="shared" ref="AU191:AW191" si="409">AU192+AU193</f>
        <v>0</v>
      </c>
      <c r="AV191" s="9">
        <f t="shared" si="409"/>
        <v>0</v>
      </c>
      <c r="AW191" s="9">
        <f t="shared" si="409"/>
        <v>85978</v>
      </c>
      <c r="AX191" s="9">
        <f t="shared" ref="AX191:AZ191" si="410">AX192+AX193</f>
        <v>0</v>
      </c>
      <c r="AY191" s="9">
        <f t="shared" si="410"/>
        <v>85329</v>
      </c>
      <c r="AZ191" s="9">
        <f t="shared" si="410"/>
        <v>0</v>
      </c>
      <c r="BA191" s="92">
        <f t="shared" si="300"/>
        <v>99.245155737514239</v>
      </c>
      <c r="BB191" s="92"/>
    </row>
    <row r="192" spans="1:54" hidden="1">
      <c r="A192" s="24" t="s">
        <v>154</v>
      </c>
      <c r="B192" s="25">
        <v>903</v>
      </c>
      <c r="C192" s="29" t="s">
        <v>21</v>
      </c>
      <c r="D192" s="29" t="s">
        <v>59</v>
      </c>
      <c r="E192" s="29" t="s">
        <v>64</v>
      </c>
      <c r="F192" s="30">
        <v>830</v>
      </c>
      <c r="G192" s="9"/>
      <c r="H192" s="10"/>
      <c r="I192" s="79"/>
      <c r="J192" s="79"/>
      <c r="K192" s="79"/>
      <c r="L192" s="79"/>
      <c r="M192" s="79"/>
      <c r="N192" s="79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9">
        <v>85186</v>
      </c>
      <c r="AC192" s="9"/>
      <c r="AD192" s="9"/>
      <c r="AE192" s="9">
        <f>Y192+AA192+AB192+AC192+AD192</f>
        <v>85186</v>
      </c>
      <c r="AF192" s="9">
        <f>Z192+AD192</f>
        <v>0</v>
      </c>
      <c r="AG192" s="80"/>
      <c r="AH192" s="9"/>
      <c r="AI192" s="9"/>
      <c r="AJ192" s="9"/>
      <c r="AK192" s="9">
        <f>AE192+AG192+AH192+AI192+AJ192</f>
        <v>85186</v>
      </c>
      <c r="AL192" s="9">
        <f>AF192+AJ192</f>
        <v>0</v>
      </c>
      <c r="AM192" s="80"/>
      <c r="AN192" s="9"/>
      <c r="AO192" s="9"/>
      <c r="AP192" s="9"/>
      <c r="AQ192" s="9">
        <f>AK192+AM192+AN192+AO192+AP192</f>
        <v>85186</v>
      </c>
      <c r="AR192" s="9">
        <f>AL192+AP192</f>
        <v>0</v>
      </c>
      <c r="AS192" s="80"/>
      <c r="AT192" s="9">
        <v>29</v>
      </c>
      <c r="AU192" s="9"/>
      <c r="AV192" s="9"/>
      <c r="AW192" s="9">
        <f>AQ192+AS192+AT192+AU192+AV192</f>
        <v>85215</v>
      </c>
      <c r="AX192" s="9">
        <f>AR192+AV192</f>
        <v>0</v>
      </c>
      <c r="AY192" s="89">
        <v>85214</v>
      </c>
      <c r="AZ192" s="79"/>
      <c r="BA192" s="92">
        <f t="shared" si="300"/>
        <v>99.99882649768233</v>
      </c>
      <c r="BB192" s="92"/>
    </row>
    <row r="193" spans="1:54" hidden="1">
      <c r="A193" s="27" t="s">
        <v>67</v>
      </c>
      <c r="B193" s="25">
        <v>903</v>
      </c>
      <c r="C193" s="29" t="s">
        <v>21</v>
      </c>
      <c r="D193" s="29" t="s">
        <v>59</v>
      </c>
      <c r="E193" s="29" t="s">
        <v>64</v>
      </c>
      <c r="F193" s="30">
        <v>850</v>
      </c>
      <c r="G193" s="9"/>
      <c r="H193" s="10"/>
      <c r="I193" s="79"/>
      <c r="J193" s="79"/>
      <c r="K193" s="79"/>
      <c r="L193" s="79"/>
      <c r="M193" s="79"/>
      <c r="N193" s="79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9">
        <v>763</v>
      </c>
      <c r="AC193" s="9"/>
      <c r="AD193" s="9"/>
      <c r="AE193" s="9">
        <f>Y193+AA193+AB193+AC193+AD193</f>
        <v>763</v>
      </c>
      <c r="AF193" s="9"/>
      <c r="AG193" s="80"/>
      <c r="AH193" s="9"/>
      <c r="AI193" s="9"/>
      <c r="AJ193" s="9"/>
      <c r="AK193" s="9">
        <f>AE193+AG193+AH193+AI193+AJ193</f>
        <v>763</v>
      </c>
      <c r="AL193" s="9"/>
      <c r="AM193" s="80"/>
      <c r="AN193" s="9"/>
      <c r="AO193" s="9"/>
      <c r="AP193" s="9"/>
      <c r="AQ193" s="9">
        <f>AK193+AM193+AN193+AO193+AP193</f>
        <v>763</v>
      </c>
      <c r="AR193" s="9"/>
      <c r="AS193" s="80"/>
      <c r="AT193" s="9"/>
      <c r="AU193" s="9"/>
      <c r="AV193" s="9"/>
      <c r="AW193" s="9">
        <f>AQ193+AS193+AT193+AU193+AV193</f>
        <v>763</v>
      </c>
      <c r="AX193" s="9"/>
      <c r="AY193" s="9">
        <v>115</v>
      </c>
      <c r="AZ193" s="79"/>
      <c r="BA193" s="92">
        <f t="shared" si="300"/>
        <v>15.072083879423328</v>
      </c>
      <c r="BB193" s="92"/>
    </row>
    <row r="194" spans="1:54" hidden="1">
      <c r="A194" s="24"/>
      <c r="B194" s="25"/>
      <c r="C194" s="29"/>
      <c r="D194" s="29"/>
      <c r="E194" s="29"/>
      <c r="F194" s="30"/>
      <c r="G194" s="9"/>
      <c r="H194" s="10"/>
      <c r="I194" s="79"/>
      <c r="J194" s="79"/>
      <c r="K194" s="79"/>
      <c r="L194" s="79"/>
      <c r="M194" s="79"/>
      <c r="N194" s="79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79"/>
      <c r="AZ194" s="79"/>
      <c r="BA194" s="92"/>
      <c r="BB194" s="92"/>
    </row>
    <row r="195" spans="1:54" ht="18.75" hidden="1">
      <c r="A195" s="38" t="s">
        <v>320</v>
      </c>
      <c r="B195" s="39">
        <v>903</v>
      </c>
      <c r="C195" s="23" t="s">
        <v>28</v>
      </c>
      <c r="D195" s="23" t="s">
        <v>117</v>
      </c>
      <c r="E195" s="25"/>
      <c r="F195" s="25"/>
      <c r="G195" s="15">
        <f t="shared" ref="G195:H199" si="411">G196</f>
        <v>0</v>
      </c>
      <c r="H195" s="15">
        <f t="shared" si="411"/>
        <v>0</v>
      </c>
      <c r="I195" s="79"/>
      <c r="J195" s="79"/>
      <c r="K195" s="79"/>
      <c r="L195" s="79"/>
      <c r="M195" s="79"/>
      <c r="N195" s="79"/>
      <c r="O195" s="13">
        <f>O196</f>
        <v>0</v>
      </c>
      <c r="P195" s="13">
        <f t="shared" ref="P195:AH199" si="412">P196</f>
        <v>277</v>
      </c>
      <c r="Q195" s="13">
        <f t="shared" si="412"/>
        <v>0</v>
      </c>
      <c r="R195" s="13">
        <f t="shared" si="412"/>
        <v>0</v>
      </c>
      <c r="S195" s="13">
        <f t="shared" si="412"/>
        <v>277</v>
      </c>
      <c r="T195" s="13">
        <f t="shared" si="412"/>
        <v>0</v>
      </c>
      <c r="U195" s="13">
        <f>U196</f>
        <v>0</v>
      </c>
      <c r="V195" s="13">
        <f t="shared" si="412"/>
        <v>0</v>
      </c>
      <c r="W195" s="13">
        <f t="shared" si="412"/>
        <v>0</v>
      </c>
      <c r="X195" s="13">
        <f t="shared" si="412"/>
        <v>0</v>
      </c>
      <c r="Y195" s="13">
        <f t="shared" si="412"/>
        <v>277</v>
      </c>
      <c r="Z195" s="13">
        <f t="shared" si="412"/>
        <v>0</v>
      </c>
      <c r="AA195" s="13">
        <f>AA196</f>
        <v>0</v>
      </c>
      <c r="AB195" s="13">
        <f t="shared" si="412"/>
        <v>0</v>
      </c>
      <c r="AC195" s="13">
        <f t="shared" si="412"/>
        <v>0</v>
      </c>
      <c r="AD195" s="13">
        <f t="shared" si="412"/>
        <v>0</v>
      </c>
      <c r="AE195" s="13">
        <f t="shared" si="412"/>
        <v>277</v>
      </c>
      <c r="AF195" s="13">
        <f t="shared" si="412"/>
        <v>0</v>
      </c>
      <c r="AG195" s="13">
        <f>AG196</f>
        <v>0</v>
      </c>
      <c r="AH195" s="13">
        <f t="shared" si="412"/>
        <v>0</v>
      </c>
      <c r="AI195" s="13">
        <f t="shared" ref="AH195:AL199" si="413">AI196</f>
        <v>0</v>
      </c>
      <c r="AJ195" s="13">
        <f t="shared" si="413"/>
        <v>0</v>
      </c>
      <c r="AK195" s="13">
        <f t="shared" si="413"/>
        <v>277</v>
      </c>
      <c r="AL195" s="13">
        <f t="shared" si="413"/>
        <v>0</v>
      </c>
      <c r="AM195" s="13">
        <f>AM196</f>
        <v>0</v>
      </c>
      <c r="AN195" s="13">
        <f t="shared" ref="AN195:AZ199" si="414">AN196</f>
        <v>0</v>
      </c>
      <c r="AO195" s="13">
        <f t="shared" si="414"/>
        <v>0</v>
      </c>
      <c r="AP195" s="13">
        <f t="shared" si="414"/>
        <v>0</v>
      </c>
      <c r="AQ195" s="13">
        <f t="shared" si="414"/>
        <v>277</v>
      </c>
      <c r="AR195" s="13">
        <f t="shared" si="414"/>
        <v>0</v>
      </c>
      <c r="AS195" s="13">
        <f>AS196</f>
        <v>0</v>
      </c>
      <c r="AT195" s="13">
        <f t="shared" si="414"/>
        <v>0</v>
      </c>
      <c r="AU195" s="13">
        <f t="shared" si="414"/>
        <v>0</v>
      </c>
      <c r="AV195" s="13">
        <f t="shared" si="414"/>
        <v>0</v>
      </c>
      <c r="AW195" s="13">
        <f t="shared" si="414"/>
        <v>277</v>
      </c>
      <c r="AX195" s="13">
        <f t="shared" si="414"/>
        <v>0</v>
      </c>
      <c r="AY195" s="13">
        <f t="shared" si="414"/>
        <v>277</v>
      </c>
      <c r="AZ195" s="13">
        <f t="shared" si="414"/>
        <v>0</v>
      </c>
      <c r="BA195" s="93">
        <f t="shared" si="300"/>
        <v>100</v>
      </c>
      <c r="BB195" s="93"/>
    </row>
    <row r="196" spans="1:54" ht="24" hidden="1" customHeight="1">
      <c r="A196" s="27" t="s">
        <v>61</v>
      </c>
      <c r="B196" s="25">
        <v>903</v>
      </c>
      <c r="C196" s="25" t="s">
        <v>28</v>
      </c>
      <c r="D196" s="25" t="s">
        <v>117</v>
      </c>
      <c r="E196" s="25" t="s">
        <v>62</v>
      </c>
      <c r="F196" s="25"/>
      <c r="G196" s="9">
        <f>G198</f>
        <v>0</v>
      </c>
      <c r="H196" s="9">
        <f>H198</f>
        <v>0</v>
      </c>
      <c r="I196" s="79"/>
      <c r="J196" s="79"/>
      <c r="K196" s="79"/>
      <c r="L196" s="79"/>
      <c r="M196" s="79"/>
      <c r="N196" s="79"/>
      <c r="O196" s="11">
        <f>O197</f>
        <v>0</v>
      </c>
      <c r="P196" s="11">
        <f t="shared" ref="P196:AE199" si="415">P197</f>
        <v>277</v>
      </c>
      <c r="Q196" s="11">
        <f t="shared" si="415"/>
        <v>0</v>
      </c>
      <c r="R196" s="11">
        <f t="shared" si="415"/>
        <v>0</v>
      </c>
      <c r="S196" s="11">
        <f t="shared" si="415"/>
        <v>277</v>
      </c>
      <c r="T196" s="11">
        <f t="shared" si="415"/>
        <v>0</v>
      </c>
      <c r="U196" s="11">
        <f>U197</f>
        <v>0</v>
      </c>
      <c r="V196" s="11">
        <f t="shared" si="415"/>
        <v>0</v>
      </c>
      <c r="W196" s="11">
        <f t="shared" si="415"/>
        <v>0</v>
      </c>
      <c r="X196" s="11">
        <f t="shared" si="415"/>
        <v>0</v>
      </c>
      <c r="Y196" s="11">
        <f t="shared" si="415"/>
        <v>277</v>
      </c>
      <c r="Z196" s="11">
        <f t="shared" si="415"/>
        <v>0</v>
      </c>
      <c r="AA196" s="11">
        <f>AA197</f>
        <v>0</v>
      </c>
      <c r="AB196" s="11">
        <f t="shared" si="415"/>
        <v>0</v>
      </c>
      <c r="AC196" s="11">
        <f t="shared" si="415"/>
        <v>0</v>
      </c>
      <c r="AD196" s="11">
        <f t="shared" si="415"/>
        <v>0</v>
      </c>
      <c r="AE196" s="11">
        <f t="shared" si="415"/>
        <v>277</v>
      </c>
      <c r="AF196" s="11">
        <f t="shared" si="412"/>
        <v>0</v>
      </c>
      <c r="AG196" s="11">
        <f>AG197</f>
        <v>0</v>
      </c>
      <c r="AH196" s="11">
        <f t="shared" si="412"/>
        <v>0</v>
      </c>
      <c r="AI196" s="11">
        <f t="shared" si="413"/>
        <v>0</v>
      </c>
      <c r="AJ196" s="11">
        <f t="shared" si="413"/>
        <v>0</v>
      </c>
      <c r="AK196" s="11">
        <f t="shared" si="413"/>
        <v>277</v>
      </c>
      <c r="AL196" s="11">
        <f t="shared" si="413"/>
        <v>0</v>
      </c>
      <c r="AM196" s="11">
        <f>AM197</f>
        <v>0</v>
      </c>
      <c r="AN196" s="11">
        <f t="shared" si="414"/>
        <v>0</v>
      </c>
      <c r="AO196" s="11">
        <f t="shared" si="414"/>
        <v>0</v>
      </c>
      <c r="AP196" s="11">
        <f t="shared" si="414"/>
        <v>0</v>
      </c>
      <c r="AQ196" s="11">
        <f t="shared" si="414"/>
        <v>277</v>
      </c>
      <c r="AR196" s="11">
        <f t="shared" si="414"/>
        <v>0</v>
      </c>
      <c r="AS196" s="11">
        <f>AS197</f>
        <v>0</v>
      </c>
      <c r="AT196" s="11">
        <f t="shared" si="414"/>
        <v>0</v>
      </c>
      <c r="AU196" s="11">
        <f t="shared" si="414"/>
        <v>0</v>
      </c>
      <c r="AV196" s="11">
        <f t="shared" si="414"/>
        <v>0</v>
      </c>
      <c r="AW196" s="11">
        <f t="shared" si="414"/>
        <v>277</v>
      </c>
      <c r="AX196" s="11">
        <f t="shared" si="414"/>
        <v>0</v>
      </c>
      <c r="AY196" s="11">
        <f t="shared" si="414"/>
        <v>277</v>
      </c>
      <c r="AZ196" s="11">
        <f t="shared" si="414"/>
        <v>0</v>
      </c>
      <c r="BA196" s="92">
        <f t="shared" si="300"/>
        <v>100</v>
      </c>
      <c r="BB196" s="92"/>
    </row>
    <row r="197" spans="1:54" ht="20.100000000000001" hidden="1" customHeight="1">
      <c r="A197" s="27" t="s">
        <v>14</v>
      </c>
      <c r="B197" s="25">
        <v>903</v>
      </c>
      <c r="C197" s="25" t="s">
        <v>28</v>
      </c>
      <c r="D197" s="25" t="s">
        <v>117</v>
      </c>
      <c r="E197" s="25" t="s">
        <v>63</v>
      </c>
      <c r="F197" s="25"/>
      <c r="G197" s="9"/>
      <c r="H197" s="9"/>
      <c r="I197" s="79"/>
      <c r="J197" s="79"/>
      <c r="K197" s="79"/>
      <c r="L197" s="79"/>
      <c r="M197" s="79"/>
      <c r="N197" s="79"/>
      <c r="O197" s="11">
        <f>O198</f>
        <v>0</v>
      </c>
      <c r="P197" s="11">
        <f t="shared" si="415"/>
        <v>277</v>
      </c>
      <c r="Q197" s="11">
        <f t="shared" si="415"/>
        <v>0</v>
      </c>
      <c r="R197" s="11">
        <f t="shared" si="415"/>
        <v>0</v>
      </c>
      <c r="S197" s="11">
        <f t="shared" si="415"/>
        <v>277</v>
      </c>
      <c r="T197" s="11">
        <f t="shared" si="415"/>
        <v>0</v>
      </c>
      <c r="U197" s="11">
        <f>U198</f>
        <v>0</v>
      </c>
      <c r="V197" s="11">
        <f t="shared" si="415"/>
        <v>0</v>
      </c>
      <c r="W197" s="11">
        <f t="shared" si="415"/>
        <v>0</v>
      </c>
      <c r="X197" s="11">
        <f t="shared" si="415"/>
        <v>0</v>
      </c>
      <c r="Y197" s="11">
        <f t="shared" si="415"/>
        <v>277</v>
      </c>
      <c r="Z197" s="11">
        <f t="shared" si="415"/>
        <v>0</v>
      </c>
      <c r="AA197" s="11">
        <f>AA198</f>
        <v>0</v>
      </c>
      <c r="AB197" s="11">
        <f t="shared" si="412"/>
        <v>0</v>
      </c>
      <c r="AC197" s="11">
        <f t="shared" si="412"/>
        <v>0</v>
      </c>
      <c r="AD197" s="11">
        <f t="shared" si="412"/>
        <v>0</v>
      </c>
      <c r="AE197" s="11">
        <f t="shared" si="412"/>
        <v>277</v>
      </c>
      <c r="AF197" s="11">
        <f t="shared" si="412"/>
        <v>0</v>
      </c>
      <c r="AG197" s="11">
        <f>AG198</f>
        <v>0</v>
      </c>
      <c r="AH197" s="11">
        <f t="shared" si="413"/>
        <v>0</v>
      </c>
      <c r="AI197" s="11">
        <f t="shared" si="413"/>
        <v>0</v>
      </c>
      <c r="AJ197" s="11">
        <f t="shared" si="413"/>
        <v>0</v>
      </c>
      <c r="AK197" s="11">
        <f t="shared" si="413"/>
        <v>277</v>
      </c>
      <c r="AL197" s="11">
        <f t="shared" si="413"/>
        <v>0</v>
      </c>
      <c r="AM197" s="11">
        <f>AM198</f>
        <v>0</v>
      </c>
      <c r="AN197" s="11">
        <f t="shared" si="414"/>
        <v>0</v>
      </c>
      <c r="AO197" s="11">
        <f t="shared" si="414"/>
        <v>0</v>
      </c>
      <c r="AP197" s="11">
        <f t="shared" si="414"/>
        <v>0</v>
      </c>
      <c r="AQ197" s="11">
        <f t="shared" si="414"/>
        <v>277</v>
      </c>
      <c r="AR197" s="11">
        <f t="shared" si="414"/>
        <v>0</v>
      </c>
      <c r="AS197" s="11">
        <f>AS198</f>
        <v>0</v>
      </c>
      <c r="AT197" s="11">
        <f t="shared" si="414"/>
        <v>0</v>
      </c>
      <c r="AU197" s="11">
        <f t="shared" si="414"/>
        <v>0</v>
      </c>
      <c r="AV197" s="11">
        <f t="shared" si="414"/>
        <v>0</v>
      </c>
      <c r="AW197" s="11">
        <f t="shared" si="414"/>
        <v>277</v>
      </c>
      <c r="AX197" s="11">
        <f t="shared" si="414"/>
        <v>0</v>
      </c>
      <c r="AY197" s="11">
        <f t="shared" si="414"/>
        <v>277</v>
      </c>
      <c r="AZ197" s="11">
        <f t="shared" si="414"/>
        <v>0</v>
      </c>
      <c r="BA197" s="92">
        <f t="shared" si="300"/>
        <v>100</v>
      </c>
      <c r="BB197" s="92"/>
    </row>
    <row r="198" spans="1:54" ht="27.75" hidden="1" customHeight="1">
      <c r="A198" s="27" t="s">
        <v>417</v>
      </c>
      <c r="B198" s="25" t="s">
        <v>601</v>
      </c>
      <c r="C198" s="25" t="s">
        <v>28</v>
      </c>
      <c r="D198" s="25" t="s">
        <v>117</v>
      </c>
      <c r="E198" s="25" t="s">
        <v>416</v>
      </c>
      <c r="F198" s="25"/>
      <c r="G198" s="9">
        <f t="shared" si="411"/>
        <v>0</v>
      </c>
      <c r="H198" s="9">
        <f t="shared" si="411"/>
        <v>0</v>
      </c>
      <c r="I198" s="79"/>
      <c r="J198" s="79"/>
      <c r="K198" s="79"/>
      <c r="L198" s="79"/>
      <c r="M198" s="79"/>
      <c r="N198" s="79"/>
      <c r="O198" s="11">
        <f>O199</f>
        <v>0</v>
      </c>
      <c r="P198" s="11">
        <f t="shared" si="415"/>
        <v>277</v>
      </c>
      <c r="Q198" s="11">
        <f t="shared" si="415"/>
        <v>0</v>
      </c>
      <c r="R198" s="11">
        <f t="shared" si="415"/>
        <v>0</v>
      </c>
      <c r="S198" s="11">
        <f t="shared" si="415"/>
        <v>277</v>
      </c>
      <c r="T198" s="11">
        <f t="shared" si="415"/>
        <v>0</v>
      </c>
      <c r="U198" s="11">
        <f>U199</f>
        <v>0</v>
      </c>
      <c r="V198" s="11">
        <f t="shared" si="415"/>
        <v>0</v>
      </c>
      <c r="W198" s="11">
        <f t="shared" si="415"/>
        <v>0</v>
      </c>
      <c r="X198" s="11">
        <f t="shared" si="415"/>
        <v>0</v>
      </c>
      <c r="Y198" s="11">
        <f t="shared" si="415"/>
        <v>277</v>
      </c>
      <c r="Z198" s="11">
        <f t="shared" si="415"/>
        <v>0</v>
      </c>
      <c r="AA198" s="11">
        <f>AA199</f>
        <v>0</v>
      </c>
      <c r="AB198" s="11">
        <f t="shared" si="412"/>
        <v>0</v>
      </c>
      <c r="AC198" s="11">
        <f t="shared" si="412"/>
        <v>0</v>
      </c>
      <c r="AD198" s="11">
        <f t="shared" si="412"/>
        <v>0</v>
      </c>
      <c r="AE198" s="11">
        <f t="shared" si="412"/>
        <v>277</v>
      </c>
      <c r="AF198" s="11">
        <f t="shared" si="412"/>
        <v>0</v>
      </c>
      <c r="AG198" s="11">
        <f>AG199</f>
        <v>0</v>
      </c>
      <c r="AH198" s="11">
        <f t="shared" si="413"/>
        <v>0</v>
      </c>
      <c r="AI198" s="11">
        <f t="shared" si="413"/>
        <v>0</v>
      </c>
      <c r="AJ198" s="11">
        <f t="shared" si="413"/>
        <v>0</v>
      </c>
      <c r="AK198" s="11">
        <f t="shared" si="413"/>
        <v>277</v>
      </c>
      <c r="AL198" s="11">
        <f t="shared" si="413"/>
        <v>0</v>
      </c>
      <c r="AM198" s="11">
        <f>AM199</f>
        <v>0</v>
      </c>
      <c r="AN198" s="11">
        <f t="shared" si="414"/>
        <v>0</v>
      </c>
      <c r="AO198" s="11">
        <f t="shared" si="414"/>
        <v>0</v>
      </c>
      <c r="AP198" s="11">
        <f t="shared" si="414"/>
        <v>0</v>
      </c>
      <c r="AQ198" s="11">
        <f t="shared" si="414"/>
        <v>277</v>
      </c>
      <c r="AR198" s="11">
        <f t="shared" si="414"/>
        <v>0</v>
      </c>
      <c r="AS198" s="11">
        <f>AS199</f>
        <v>0</v>
      </c>
      <c r="AT198" s="11">
        <f t="shared" si="414"/>
        <v>0</v>
      </c>
      <c r="AU198" s="11">
        <f t="shared" si="414"/>
        <v>0</v>
      </c>
      <c r="AV198" s="11">
        <f t="shared" si="414"/>
        <v>0</v>
      </c>
      <c r="AW198" s="11">
        <f t="shared" si="414"/>
        <v>277</v>
      </c>
      <c r="AX198" s="11">
        <f t="shared" si="414"/>
        <v>0</v>
      </c>
      <c r="AY198" s="11">
        <f t="shared" si="414"/>
        <v>277</v>
      </c>
      <c r="AZ198" s="11">
        <f t="shared" si="414"/>
        <v>0</v>
      </c>
      <c r="BA198" s="92">
        <f t="shared" si="300"/>
        <v>100</v>
      </c>
      <c r="BB198" s="92"/>
    </row>
    <row r="199" spans="1:54" ht="21.75" hidden="1" customHeight="1">
      <c r="A199" s="27" t="s">
        <v>65</v>
      </c>
      <c r="B199" s="25" t="s">
        <v>601</v>
      </c>
      <c r="C199" s="25" t="s">
        <v>28</v>
      </c>
      <c r="D199" s="25" t="s">
        <v>117</v>
      </c>
      <c r="E199" s="25" t="s">
        <v>416</v>
      </c>
      <c r="F199" s="25" t="s">
        <v>66</v>
      </c>
      <c r="G199" s="9">
        <f t="shared" si="411"/>
        <v>0</v>
      </c>
      <c r="H199" s="9">
        <f t="shared" si="411"/>
        <v>0</v>
      </c>
      <c r="I199" s="79"/>
      <c r="J199" s="79"/>
      <c r="K199" s="79"/>
      <c r="L199" s="79"/>
      <c r="M199" s="79"/>
      <c r="N199" s="79"/>
      <c r="O199" s="11">
        <f>O200</f>
        <v>0</v>
      </c>
      <c r="P199" s="11">
        <f t="shared" si="415"/>
        <v>277</v>
      </c>
      <c r="Q199" s="11">
        <f t="shared" si="415"/>
        <v>0</v>
      </c>
      <c r="R199" s="11">
        <f t="shared" si="415"/>
        <v>0</v>
      </c>
      <c r="S199" s="11">
        <f t="shared" si="415"/>
        <v>277</v>
      </c>
      <c r="T199" s="11">
        <f t="shared" si="415"/>
        <v>0</v>
      </c>
      <c r="U199" s="11">
        <f>U200</f>
        <v>0</v>
      </c>
      <c r="V199" s="11">
        <f t="shared" si="415"/>
        <v>0</v>
      </c>
      <c r="W199" s="11">
        <f t="shared" si="415"/>
        <v>0</v>
      </c>
      <c r="X199" s="11">
        <f t="shared" si="415"/>
        <v>0</v>
      </c>
      <c r="Y199" s="11">
        <f t="shared" si="415"/>
        <v>277</v>
      </c>
      <c r="Z199" s="11">
        <f t="shared" si="415"/>
        <v>0</v>
      </c>
      <c r="AA199" s="11">
        <f>AA200</f>
        <v>0</v>
      </c>
      <c r="AB199" s="11">
        <f t="shared" si="412"/>
        <v>0</v>
      </c>
      <c r="AC199" s="11">
        <f t="shared" si="412"/>
        <v>0</v>
      </c>
      <c r="AD199" s="11">
        <f t="shared" si="412"/>
        <v>0</v>
      </c>
      <c r="AE199" s="11">
        <f t="shared" si="412"/>
        <v>277</v>
      </c>
      <c r="AF199" s="11">
        <f t="shared" si="412"/>
        <v>0</v>
      </c>
      <c r="AG199" s="11">
        <f>AG200</f>
        <v>0</v>
      </c>
      <c r="AH199" s="11">
        <f t="shared" si="413"/>
        <v>0</v>
      </c>
      <c r="AI199" s="11">
        <f t="shared" si="413"/>
        <v>0</v>
      </c>
      <c r="AJ199" s="11">
        <f t="shared" si="413"/>
        <v>0</v>
      </c>
      <c r="AK199" s="11">
        <f t="shared" si="413"/>
        <v>277</v>
      </c>
      <c r="AL199" s="11">
        <f t="shared" si="413"/>
        <v>0</v>
      </c>
      <c r="AM199" s="11">
        <f>AM200</f>
        <v>0</v>
      </c>
      <c r="AN199" s="11">
        <f t="shared" si="414"/>
        <v>0</v>
      </c>
      <c r="AO199" s="11">
        <f t="shared" si="414"/>
        <v>0</v>
      </c>
      <c r="AP199" s="11">
        <f t="shared" si="414"/>
        <v>0</v>
      </c>
      <c r="AQ199" s="11">
        <f t="shared" si="414"/>
        <v>277</v>
      </c>
      <c r="AR199" s="11">
        <f t="shared" si="414"/>
        <v>0</v>
      </c>
      <c r="AS199" s="11">
        <f>AS200</f>
        <v>0</v>
      </c>
      <c r="AT199" s="11">
        <f t="shared" si="414"/>
        <v>0</v>
      </c>
      <c r="AU199" s="11">
        <f t="shared" si="414"/>
        <v>0</v>
      </c>
      <c r="AV199" s="11">
        <f t="shared" si="414"/>
        <v>0</v>
      </c>
      <c r="AW199" s="11">
        <f t="shared" si="414"/>
        <v>277</v>
      </c>
      <c r="AX199" s="11">
        <f t="shared" si="414"/>
        <v>0</v>
      </c>
      <c r="AY199" s="11">
        <f t="shared" si="414"/>
        <v>277</v>
      </c>
      <c r="AZ199" s="11">
        <f t="shared" si="414"/>
        <v>0</v>
      </c>
      <c r="BA199" s="92">
        <f t="shared" si="300"/>
        <v>100</v>
      </c>
      <c r="BB199" s="92"/>
    </row>
    <row r="200" spans="1:54" ht="22.5" hidden="1" customHeight="1">
      <c r="A200" s="27" t="s">
        <v>67</v>
      </c>
      <c r="B200" s="25" t="s">
        <v>601</v>
      </c>
      <c r="C200" s="25" t="s">
        <v>28</v>
      </c>
      <c r="D200" s="25" t="s">
        <v>117</v>
      </c>
      <c r="E200" s="25" t="s">
        <v>416</v>
      </c>
      <c r="F200" s="25" t="s">
        <v>68</v>
      </c>
      <c r="G200" s="9"/>
      <c r="H200" s="10"/>
      <c r="I200" s="79"/>
      <c r="J200" s="79"/>
      <c r="K200" s="79"/>
      <c r="L200" s="79"/>
      <c r="M200" s="79"/>
      <c r="N200" s="79"/>
      <c r="O200" s="11"/>
      <c r="P200" s="11">
        <v>277</v>
      </c>
      <c r="Q200" s="11"/>
      <c r="R200" s="11"/>
      <c r="S200" s="9">
        <f>M200+O200+P200+Q200+R200</f>
        <v>277</v>
      </c>
      <c r="T200" s="9">
        <f>N200+R200</f>
        <v>0</v>
      </c>
      <c r="U200" s="11"/>
      <c r="V200" s="11"/>
      <c r="W200" s="11"/>
      <c r="X200" s="11"/>
      <c r="Y200" s="9">
        <f>S200+U200+V200+W200+X200</f>
        <v>277</v>
      </c>
      <c r="Z200" s="9">
        <f>T200+X200</f>
        <v>0</v>
      </c>
      <c r="AA200" s="11"/>
      <c r="AB200" s="11"/>
      <c r="AC200" s="11"/>
      <c r="AD200" s="11"/>
      <c r="AE200" s="9">
        <f>Y200+AA200+AB200+AC200+AD200</f>
        <v>277</v>
      </c>
      <c r="AF200" s="9">
        <f>Z200+AD200</f>
        <v>0</v>
      </c>
      <c r="AG200" s="11"/>
      <c r="AH200" s="11"/>
      <c r="AI200" s="11"/>
      <c r="AJ200" s="11"/>
      <c r="AK200" s="9">
        <f>AE200+AG200+AH200+AI200+AJ200</f>
        <v>277</v>
      </c>
      <c r="AL200" s="9">
        <f>AF200+AJ200</f>
        <v>0</v>
      </c>
      <c r="AM200" s="11"/>
      <c r="AN200" s="11"/>
      <c r="AO200" s="11"/>
      <c r="AP200" s="11"/>
      <c r="AQ200" s="9">
        <f>AK200+AM200+AN200+AO200+AP200</f>
        <v>277</v>
      </c>
      <c r="AR200" s="9">
        <f>AL200+AP200</f>
        <v>0</v>
      </c>
      <c r="AS200" s="11"/>
      <c r="AT200" s="11"/>
      <c r="AU200" s="11"/>
      <c r="AV200" s="11"/>
      <c r="AW200" s="9">
        <f>AQ200+AS200+AT200+AU200+AV200</f>
        <v>277</v>
      </c>
      <c r="AX200" s="9">
        <f>AR200+AV200</f>
        <v>0</v>
      </c>
      <c r="AY200" s="9">
        <v>277</v>
      </c>
      <c r="AZ200" s="79"/>
      <c r="BA200" s="92">
        <f t="shared" si="300"/>
        <v>100</v>
      </c>
      <c r="BB200" s="92"/>
    </row>
    <row r="201" spans="1:54" hidden="1">
      <c r="A201" s="24"/>
      <c r="B201" s="25"/>
      <c r="C201" s="25"/>
      <c r="D201" s="25"/>
      <c r="E201" s="25"/>
      <c r="F201" s="25"/>
      <c r="G201" s="9"/>
      <c r="H201" s="10"/>
      <c r="I201" s="79"/>
      <c r="J201" s="79"/>
      <c r="K201" s="79"/>
      <c r="L201" s="79"/>
      <c r="M201" s="79"/>
      <c r="N201" s="79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79"/>
      <c r="AZ201" s="79"/>
      <c r="BA201" s="92"/>
      <c r="BB201" s="92"/>
    </row>
    <row r="202" spans="1:54" ht="21" hidden="1" customHeight="1">
      <c r="A202" s="38" t="s">
        <v>74</v>
      </c>
      <c r="B202" s="39">
        <v>903</v>
      </c>
      <c r="C202" s="23" t="s">
        <v>28</v>
      </c>
      <c r="D202" s="23" t="s">
        <v>75</v>
      </c>
      <c r="E202" s="25"/>
      <c r="F202" s="25"/>
      <c r="G202" s="15" t="e">
        <f t="shared" ref="G202:H203" si="416">G203</f>
        <v>#REF!</v>
      </c>
      <c r="H202" s="15" t="e">
        <f t="shared" si="416"/>
        <v>#REF!</v>
      </c>
      <c r="I202" s="79"/>
      <c r="J202" s="79"/>
      <c r="K202" s="79"/>
      <c r="L202" s="79"/>
      <c r="M202" s="79"/>
      <c r="N202" s="79"/>
      <c r="O202" s="13">
        <f>O203</f>
        <v>0</v>
      </c>
      <c r="P202" s="13">
        <f t="shared" ref="P202:AH206" si="417">P203</f>
        <v>425</v>
      </c>
      <c r="Q202" s="13">
        <f t="shared" si="417"/>
        <v>0</v>
      </c>
      <c r="R202" s="13">
        <f t="shared" si="417"/>
        <v>0</v>
      </c>
      <c r="S202" s="13">
        <f t="shared" si="417"/>
        <v>425</v>
      </c>
      <c r="T202" s="13">
        <f t="shared" si="417"/>
        <v>0</v>
      </c>
      <c r="U202" s="13">
        <f>U203</f>
        <v>0</v>
      </c>
      <c r="V202" s="13">
        <f t="shared" si="417"/>
        <v>0</v>
      </c>
      <c r="W202" s="13">
        <f t="shared" si="417"/>
        <v>0</v>
      </c>
      <c r="X202" s="13">
        <f t="shared" si="417"/>
        <v>0</v>
      </c>
      <c r="Y202" s="13">
        <f t="shared" si="417"/>
        <v>425</v>
      </c>
      <c r="Z202" s="13">
        <f t="shared" si="417"/>
        <v>0</v>
      </c>
      <c r="AA202" s="13">
        <f>AA203</f>
        <v>0</v>
      </c>
      <c r="AB202" s="13">
        <f t="shared" si="417"/>
        <v>205</v>
      </c>
      <c r="AC202" s="13">
        <f t="shared" si="417"/>
        <v>0</v>
      </c>
      <c r="AD202" s="13">
        <f t="shared" si="417"/>
        <v>0</v>
      </c>
      <c r="AE202" s="13">
        <f t="shared" si="417"/>
        <v>630</v>
      </c>
      <c r="AF202" s="13">
        <f t="shared" si="417"/>
        <v>0</v>
      </c>
      <c r="AG202" s="13">
        <f>AG203</f>
        <v>0</v>
      </c>
      <c r="AH202" s="13">
        <f t="shared" si="417"/>
        <v>0</v>
      </c>
      <c r="AI202" s="13">
        <f t="shared" ref="AH202:AL206" si="418">AI203</f>
        <v>0</v>
      </c>
      <c r="AJ202" s="13">
        <f t="shared" si="418"/>
        <v>0</v>
      </c>
      <c r="AK202" s="13">
        <f t="shared" si="418"/>
        <v>630</v>
      </c>
      <c r="AL202" s="13">
        <f t="shared" si="418"/>
        <v>0</v>
      </c>
      <c r="AM202" s="13">
        <f>AM203</f>
        <v>0</v>
      </c>
      <c r="AN202" s="13">
        <f t="shared" ref="AN202:AZ206" si="419">AN203</f>
        <v>0</v>
      </c>
      <c r="AO202" s="13">
        <f t="shared" si="419"/>
        <v>0</v>
      </c>
      <c r="AP202" s="13">
        <f t="shared" si="419"/>
        <v>0</v>
      </c>
      <c r="AQ202" s="13">
        <f t="shared" si="419"/>
        <v>630</v>
      </c>
      <c r="AR202" s="13">
        <f t="shared" si="419"/>
        <v>0</v>
      </c>
      <c r="AS202" s="13">
        <f>AS203</f>
        <v>0</v>
      </c>
      <c r="AT202" s="13">
        <f t="shared" si="419"/>
        <v>0</v>
      </c>
      <c r="AU202" s="13">
        <f t="shared" si="419"/>
        <v>-84</v>
      </c>
      <c r="AV202" s="13">
        <f t="shared" si="419"/>
        <v>0</v>
      </c>
      <c r="AW202" s="13">
        <f t="shared" si="419"/>
        <v>546</v>
      </c>
      <c r="AX202" s="13">
        <f t="shared" si="419"/>
        <v>0</v>
      </c>
      <c r="AY202" s="13">
        <f t="shared" si="419"/>
        <v>92</v>
      </c>
      <c r="AZ202" s="13">
        <f t="shared" si="419"/>
        <v>0</v>
      </c>
      <c r="BA202" s="93">
        <f t="shared" si="300"/>
        <v>16.84981684981685</v>
      </c>
      <c r="BB202" s="93"/>
    </row>
    <row r="203" spans="1:54" ht="20.100000000000001" hidden="1" customHeight="1">
      <c r="A203" s="27" t="s">
        <v>61</v>
      </c>
      <c r="B203" s="25">
        <v>903</v>
      </c>
      <c r="C203" s="25" t="s">
        <v>28</v>
      </c>
      <c r="D203" s="25" t="s">
        <v>75</v>
      </c>
      <c r="E203" s="25" t="s">
        <v>62</v>
      </c>
      <c r="F203" s="25"/>
      <c r="G203" s="9" t="e">
        <f t="shared" si="416"/>
        <v>#REF!</v>
      </c>
      <c r="H203" s="9" t="e">
        <f t="shared" si="416"/>
        <v>#REF!</v>
      </c>
      <c r="I203" s="79"/>
      <c r="J203" s="79"/>
      <c r="K203" s="79"/>
      <c r="L203" s="79"/>
      <c r="M203" s="79"/>
      <c r="N203" s="79"/>
      <c r="O203" s="80">
        <f>O204</f>
        <v>0</v>
      </c>
      <c r="P203" s="11">
        <f t="shared" ref="P203:AE204" si="420">P204</f>
        <v>425</v>
      </c>
      <c r="Q203" s="11">
        <f t="shared" si="420"/>
        <v>0</v>
      </c>
      <c r="R203" s="11">
        <f t="shared" si="420"/>
        <v>0</v>
      </c>
      <c r="S203" s="11">
        <f t="shared" si="420"/>
        <v>425</v>
      </c>
      <c r="T203" s="11">
        <f t="shared" si="420"/>
        <v>0</v>
      </c>
      <c r="U203" s="80">
        <f>U204</f>
        <v>0</v>
      </c>
      <c r="V203" s="11">
        <f t="shared" si="420"/>
        <v>0</v>
      </c>
      <c r="W203" s="11">
        <f t="shared" si="420"/>
        <v>0</v>
      </c>
      <c r="X203" s="11">
        <f t="shared" si="420"/>
        <v>0</v>
      </c>
      <c r="Y203" s="11">
        <f t="shared" si="420"/>
        <v>425</v>
      </c>
      <c r="Z203" s="11">
        <f t="shared" si="420"/>
        <v>0</v>
      </c>
      <c r="AA203" s="80">
        <f>AA204</f>
        <v>0</v>
      </c>
      <c r="AB203" s="11">
        <f t="shared" si="420"/>
        <v>205</v>
      </c>
      <c r="AC203" s="11">
        <f t="shared" si="420"/>
        <v>0</v>
      </c>
      <c r="AD203" s="11">
        <f t="shared" si="420"/>
        <v>0</v>
      </c>
      <c r="AE203" s="11">
        <f t="shared" si="420"/>
        <v>630</v>
      </c>
      <c r="AF203" s="11">
        <f t="shared" si="417"/>
        <v>0</v>
      </c>
      <c r="AG203" s="80">
        <f>AG204</f>
        <v>0</v>
      </c>
      <c r="AH203" s="11">
        <f t="shared" si="417"/>
        <v>0</v>
      </c>
      <c r="AI203" s="11">
        <f t="shared" si="418"/>
        <v>0</v>
      </c>
      <c r="AJ203" s="11">
        <f t="shared" si="418"/>
        <v>0</v>
      </c>
      <c r="AK203" s="11">
        <f t="shared" si="418"/>
        <v>630</v>
      </c>
      <c r="AL203" s="11">
        <f t="shared" si="418"/>
        <v>0</v>
      </c>
      <c r="AM203" s="80">
        <f>AM204</f>
        <v>0</v>
      </c>
      <c r="AN203" s="11">
        <f t="shared" si="419"/>
        <v>0</v>
      </c>
      <c r="AO203" s="11">
        <f t="shared" si="419"/>
        <v>0</v>
      </c>
      <c r="AP203" s="11">
        <f t="shared" si="419"/>
        <v>0</v>
      </c>
      <c r="AQ203" s="11">
        <f t="shared" si="419"/>
        <v>630</v>
      </c>
      <c r="AR203" s="11">
        <f t="shared" si="419"/>
        <v>0</v>
      </c>
      <c r="AS203" s="80">
        <f>AS204</f>
        <v>0</v>
      </c>
      <c r="AT203" s="11">
        <f t="shared" si="419"/>
        <v>0</v>
      </c>
      <c r="AU203" s="11">
        <f t="shared" si="419"/>
        <v>-84</v>
      </c>
      <c r="AV203" s="11">
        <f t="shared" si="419"/>
        <v>0</v>
      </c>
      <c r="AW203" s="11">
        <f t="shared" si="419"/>
        <v>546</v>
      </c>
      <c r="AX203" s="11">
        <f t="shared" si="419"/>
        <v>0</v>
      </c>
      <c r="AY203" s="11">
        <f t="shared" si="419"/>
        <v>92</v>
      </c>
      <c r="AZ203" s="11">
        <f t="shared" si="419"/>
        <v>0</v>
      </c>
      <c r="BA203" s="92">
        <f t="shared" si="300"/>
        <v>16.84981684981685</v>
      </c>
      <c r="BB203" s="92"/>
    </row>
    <row r="204" spans="1:54" ht="20.100000000000001" hidden="1" customHeight="1">
      <c r="A204" s="27" t="s">
        <v>14</v>
      </c>
      <c r="B204" s="25">
        <v>903</v>
      </c>
      <c r="C204" s="25" t="s">
        <v>28</v>
      </c>
      <c r="D204" s="25" t="s">
        <v>75</v>
      </c>
      <c r="E204" s="25" t="s">
        <v>63</v>
      </c>
      <c r="F204" s="25"/>
      <c r="G204" s="9" t="e">
        <f>#REF!</f>
        <v>#REF!</v>
      </c>
      <c r="H204" s="9" t="e">
        <f>#REF!</f>
        <v>#REF!</v>
      </c>
      <c r="I204" s="79"/>
      <c r="J204" s="79"/>
      <c r="K204" s="79"/>
      <c r="L204" s="79"/>
      <c r="M204" s="79"/>
      <c r="N204" s="79"/>
      <c r="O204" s="80">
        <f>O205</f>
        <v>0</v>
      </c>
      <c r="P204" s="11">
        <f t="shared" si="420"/>
        <v>425</v>
      </c>
      <c r="Q204" s="11">
        <f t="shared" si="420"/>
        <v>0</v>
      </c>
      <c r="R204" s="11">
        <f t="shared" si="420"/>
        <v>0</v>
      </c>
      <c r="S204" s="11">
        <f t="shared" si="420"/>
        <v>425</v>
      </c>
      <c r="T204" s="11">
        <f t="shared" si="420"/>
        <v>0</v>
      </c>
      <c r="U204" s="80">
        <f>U205</f>
        <v>0</v>
      </c>
      <c r="V204" s="11">
        <f t="shared" si="420"/>
        <v>0</v>
      </c>
      <c r="W204" s="11">
        <f t="shared" si="420"/>
        <v>0</v>
      </c>
      <c r="X204" s="11">
        <f t="shared" si="420"/>
        <v>0</v>
      </c>
      <c r="Y204" s="11">
        <f t="shared" si="420"/>
        <v>425</v>
      </c>
      <c r="Z204" s="11">
        <f t="shared" si="420"/>
        <v>0</v>
      </c>
      <c r="AA204" s="80">
        <f>AA205</f>
        <v>0</v>
      </c>
      <c r="AB204" s="11">
        <f t="shared" si="417"/>
        <v>205</v>
      </c>
      <c r="AC204" s="11">
        <f t="shared" si="417"/>
        <v>0</v>
      </c>
      <c r="AD204" s="11">
        <f t="shared" si="417"/>
        <v>0</v>
      </c>
      <c r="AE204" s="11">
        <f t="shared" si="417"/>
        <v>630</v>
      </c>
      <c r="AF204" s="11">
        <f t="shared" si="417"/>
        <v>0</v>
      </c>
      <c r="AG204" s="80">
        <f>AG205</f>
        <v>0</v>
      </c>
      <c r="AH204" s="11">
        <f t="shared" si="418"/>
        <v>0</v>
      </c>
      <c r="AI204" s="11">
        <f t="shared" si="418"/>
        <v>0</v>
      </c>
      <c r="AJ204" s="11">
        <f t="shared" si="418"/>
        <v>0</v>
      </c>
      <c r="AK204" s="11">
        <f t="shared" si="418"/>
        <v>630</v>
      </c>
      <c r="AL204" s="11">
        <f t="shared" si="418"/>
        <v>0</v>
      </c>
      <c r="AM204" s="80">
        <f>AM205</f>
        <v>0</v>
      </c>
      <c r="AN204" s="11">
        <f t="shared" si="419"/>
        <v>0</v>
      </c>
      <c r="AO204" s="11">
        <f t="shared" si="419"/>
        <v>0</v>
      </c>
      <c r="AP204" s="11">
        <f t="shared" si="419"/>
        <v>0</v>
      </c>
      <c r="AQ204" s="11">
        <f t="shared" si="419"/>
        <v>630</v>
      </c>
      <c r="AR204" s="11">
        <f t="shared" si="419"/>
        <v>0</v>
      </c>
      <c r="AS204" s="80">
        <f>AS205</f>
        <v>0</v>
      </c>
      <c r="AT204" s="11">
        <f t="shared" si="419"/>
        <v>0</v>
      </c>
      <c r="AU204" s="11">
        <f t="shared" si="419"/>
        <v>-84</v>
      </c>
      <c r="AV204" s="11">
        <f t="shared" si="419"/>
        <v>0</v>
      </c>
      <c r="AW204" s="11">
        <f t="shared" si="419"/>
        <v>546</v>
      </c>
      <c r="AX204" s="11">
        <f t="shared" si="419"/>
        <v>0</v>
      </c>
      <c r="AY204" s="11">
        <f t="shared" si="419"/>
        <v>92</v>
      </c>
      <c r="AZ204" s="11">
        <f t="shared" si="419"/>
        <v>0</v>
      </c>
      <c r="BA204" s="92">
        <f t="shared" si="300"/>
        <v>16.84981684981685</v>
      </c>
      <c r="BB204" s="92"/>
    </row>
    <row r="205" spans="1:54" ht="19.5" hidden="1" customHeight="1">
      <c r="A205" s="27" t="s">
        <v>174</v>
      </c>
      <c r="B205" s="25" t="s">
        <v>601</v>
      </c>
      <c r="C205" s="25" t="s">
        <v>28</v>
      </c>
      <c r="D205" s="25" t="s">
        <v>176</v>
      </c>
      <c r="E205" s="25" t="s">
        <v>734</v>
      </c>
      <c r="F205" s="25"/>
      <c r="G205" s="9"/>
      <c r="H205" s="10"/>
      <c r="I205" s="79"/>
      <c r="J205" s="79"/>
      <c r="K205" s="79"/>
      <c r="L205" s="79"/>
      <c r="M205" s="79"/>
      <c r="N205" s="79"/>
      <c r="O205" s="80">
        <f>O206</f>
        <v>0</v>
      </c>
      <c r="P205" s="11">
        <f t="shared" ref="P205:AE206" si="421">P206</f>
        <v>425</v>
      </c>
      <c r="Q205" s="11">
        <f t="shared" si="421"/>
        <v>0</v>
      </c>
      <c r="R205" s="11">
        <f t="shared" si="421"/>
        <v>0</v>
      </c>
      <c r="S205" s="11">
        <f t="shared" si="421"/>
        <v>425</v>
      </c>
      <c r="T205" s="11">
        <f t="shared" si="421"/>
        <v>0</v>
      </c>
      <c r="U205" s="80">
        <f>U206</f>
        <v>0</v>
      </c>
      <c r="V205" s="11">
        <f t="shared" si="421"/>
        <v>0</v>
      </c>
      <c r="W205" s="11">
        <f t="shared" si="421"/>
        <v>0</v>
      </c>
      <c r="X205" s="11">
        <f t="shared" si="421"/>
        <v>0</v>
      </c>
      <c r="Y205" s="11">
        <f t="shared" si="421"/>
        <v>425</v>
      </c>
      <c r="Z205" s="11">
        <f t="shared" si="421"/>
        <v>0</v>
      </c>
      <c r="AA205" s="80">
        <f>AA206</f>
        <v>0</v>
      </c>
      <c r="AB205" s="11">
        <f t="shared" si="421"/>
        <v>205</v>
      </c>
      <c r="AC205" s="11">
        <f t="shared" si="421"/>
        <v>0</v>
      </c>
      <c r="AD205" s="11">
        <f t="shared" si="421"/>
        <v>0</v>
      </c>
      <c r="AE205" s="11">
        <f t="shared" si="421"/>
        <v>630</v>
      </c>
      <c r="AF205" s="11">
        <f t="shared" si="417"/>
        <v>0</v>
      </c>
      <c r="AG205" s="80">
        <f>AG206</f>
        <v>0</v>
      </c>
      <c r="AH205" s="11">
        <f t="shared" si="418"/>
        <v>0</v>
      </c>
      <c r="AI205" s="11">
        <f t="shared" si="418"/>
        <v>0</v>
      </c>
      <c r="AJ205" s="11">
        <f t="shared" si="418"/>
        <v>0</v>
      </c>
      <c r="AK205" s="11">
        <f t="shared" si="418"/>
        <v>630</v>
      </c>
      <c r="AL205" s="11">
        <f t="shared" si="418"/>
        <v>0</v>
      </c>
      <c r="AM205" s="80">
        <f>AM206</f>
        <v>0</v>
      </c>
      <c r="AN205" s="11">
        <f t="shared" si="419"/>
        <v>0</v>
      </c>
      <c r="AO205" s="11">
        <f t="shared" si="419"/>
        <v>0</v>
      </c>
      <c r="AP205" s="11">
        <f t="shared" si="419"/>
        <v>0</v>
      </c>
      <c r="AQ205" s="11">
        <f t="shared" si="419"/>
        <v>630</v>
      </c>
      <c r="AR205" s="11">
        <f t="shared" si="419"/>
        <v>0</v>
      </c>
      <c r="AS205" s="80">
        <f>AS206</f>
        <v>0</v>
      </c>
      <c r="AT205" s="11">
        <f t="shared" si="419"/>
        <v>0</v>
      </c>
      <c r="AU205" s="11">
        <f t="shared" si="419"/>
        <v>-84</v>
      </c>
      <c r="AV205" s="11">
        <f t="shared" si="419"/>
        <v>0</v>
      </c>
      <c r="AW205" s="11">
        <f t="shared" si="419"/>
        <v>546</v>
      </c>
      <c r="AX205" s="11">
        <f t="shared" si="419"/>
        <v>0</v>
      </c>
      <c r="AY205" s="11">
        <f t="shared" si="419"/>
        <v>92</v>
      </c>
      <c r="AZ205" s="11">
        <f t="shared" si="419"/>
        <v>0</v>
      </c>
      <c r="BA205" s="92">
        <f t="shared" si="300"/>
        <v>16.84981684981685</v>
      </c>
      <c r="BB205" s="92"/>
    </row>
    <row r="206" spans="1:54" ht="33" hidden="1">
      <c r="A206" s="24" t="s">
        <v>242</v>
      </c>
      <c r="B206" s="25" t="s">
        <v>601</v>
      </c>
      <c r="C206" s="25" t="s">
        <v>28</v>
      </c>
      <c r="D206" s="25" t="s">
        <v>176</v>
      </c>
      <c r="E206" s="25" t="s">
        <v>734</v>
      </c>
      <c r="F206" s="25" t="s">
        <v>30</v>
      </c>
      <c r="G206" s="9"/>
      <c r="H206" s="10"/>
      <c r="I206" s="79"/>
      <c r="J206" s="79"/>
      <c r="K206" s="79"/>
      <c r="L206" s="79"/>
      <c r="M206" s="79"/>
      <c r="N206" s="79"/>
      <c r="O206" s="80">
        <f>O207</f>
        <v>0</v>
      </c>
      <c r="P206" s="11">
        <f t="shared" si="421"/>
        <v>425</v>
      </c>
      <c r="Q206" s="11">
        <f t="shared" si="421"/>
        <v>0</v>
      </c>
      <c r="R206" s="11">
        <f t="shared" si="421"/>
        <v>0</v>
      </c>
      <c r="S206" s="11">
        <f t="shared" si="421"/>
        <v>425</v>
      </c>
      <c r="T206" s="11">
        <f t="shared" si="421"/>
        <v>0</v>
      </c>
      <c r="U206" s="80">
        <f>U207</f>
        <v>0</v>
      </c>
      <c r="V206" s="11">
        <f t="shared" si="421"/>
        <v>0</v>
      </c>
      <c r="W206" s="11">
        <f t="shared" si="421"/>
        <v>0</v>
      </c>
      <c r="X206" s="11">
        <f t="shared" si="421"/>
        <v>0</v>
      </c>
      <c r="Y206" s="11">
        <f t="shared" si="421"/>
        <v>425</v>
      </c>
      <c r="Z206" s="11">
        <f t="shared" si="421"/>
        <v>0</v>
      </c>
      <c r="AA206" s="80">
        <f>AA207</f>
        <v>0</v>
      </c>
      <c r="AB206" s="11">
        <f t="shared" si="417"/>
        <v>205</v>
      </c>
      <c r="AC206" s="11">
        <f t="shared" si="417"/>
        <v>0</v>
      </c>
      <c r="AD206" s="11">
        <f t="shared" si="417"/>
        <v>0</v>
      </c>
      <c r="AE206" s="11">
        <f t="shared" si="417"/>
        <v>630</v>
      </c>
      <c r="AF206" s="11">
        <f t="shared" si="417"/>
        <v>0</v>
      </c>
      <c r="AG206" s="80">
        <f>AG207</f>
        <v>0</v>
      </c>
      <c r="AH206" s="11">
        <f t="shared" si="418"/>
        <v>0</v>
      </c>
      <c r="AI206" s="11">
        <f t="shared" si="418"/>
        <v>0</v>
      </c>
      <c r="AJ206" s="11">
        <f t="shared" si="418"/>
        <v>0</v>
      </c>
      <c r="AK206" s="11">
        <f t="shared" si="418"/>
        <v>630</v>
      </c>
      <c r="AL206" s="11">
        <f t="shared" si="418"/>
        <v>0</v>
      </c>
      <c r="AM206" s="80">
        <f>AM207</f>
        <v>0</v>
      </c>
      <c r="AN206" s="11">
        <f t="shared" si="419"/>
        <v>0</v>
      </c>
      <c r="AO206" s="11">
        <f t="shared" si="419"/>
        <v>0</v>
      </c>
      <c r="AP206" s="11">
        <f t="shared" si="419"/>
        <v>0</v>
      </c>
      <c r="AQ206" s="11">
        <f t="shared" si="419"/>
        <v>630</v>
      </c>
      <c r="AR206" s="11">
        <f t="shared" si="419"/>
        <v>0</v>
      </c>
      <c r="AS206" s="80">
        <f>AS207</f>
        <v>0</v>
      </c>
      <c r="AT206" s="11">
        <f t="shared" si="419"/>
        <v>0</v>
      </c>
      <c r="AU206" s="11">
        <f t="shared" si="419"/>
        <v>-84</v>
      </c>
      <c r="AV206" s="11">
        <f t="shared" si="419"/>
        <v>0</v>
      </c>
      <c r="AW206" s="11">
        <f t="shared" si="419"/>
        <v>546</v>
      </c>
      <c r="AX206" s="11">
        <f t="shared" si="419"/>
        <v>0</v>
      </c>
      <c r="AY206" s="11">
        <f t="shared" si="419"/>
        <v>92</v>
      </c>
      <c r="AZ206" s="11">
        <f t="shared" si="419"/>
        <v>0</v>
      </c>
      <c r="BA206" s="92">
        <f t="shared" si="300"/>
        <v>16.84981684981685</v>
      </c>
      <c r="BB206" s="92"/>
    </row>
    <row r="207" spans="1:54" ht="33" hidden="1">
      <c r="A207" s="24" t="s">
        <v>36</v>
      </c>
      <c r="B207" s="25" t="s">
        <v>601</v>
      </c>
      <c r="C207" s="25" t="s">
        <v>28</v>
      </c>
      <c r="D207" s="25" t="s">
        <v>176</v>
      </c>
      <c r="E207" s="25" t="s">
        <v>734</v>
      </c>
      <c r="F207" s="25" t="s">
        <v>37</v>
      </c>
      <c r="G207" s="9"/>
      <c r="H207" s="10"/>
      <c r="I207" s="79"/>
      <c r="J207" s="79"/>
      <c r="K207" s="79"/>
      <c r="L207" s="79"/>
      <c r="M207" s="79"/>
      <c r="N207" s="79"/>
      <c r="O207" s="80"/>
      <c r="P207" s="11">
        <v>425</v>
      </c>
      <c r="Q207" s="11"/>
      <c r="R207" s="11"/>
      <c r="S207" s="9">
        <f>M207+O207+P207+Q207+R207</f>
        <v>425</v>
      </c>
      <c r="T207" s="9">
        <f>N207+R207</f>
        <v>0</v>
      </c>
      <c r="U207" s="80"/>
      <c r="V207" s="11"/>
      <c r="W207" s="11"/>
      <c r="X207" s="11"/>
      <c r="Y207" s="9">
        <f>S207+U207+V207+W207+X207</f>
        <v>425</v>
      </c>
      <c r="Z207" s="9">
        <f>T207+X207</f>
        <v>0</v>
      </c>
      <c r="AA207" s="80"/>
      <c r="AB207" s="11">
        <v>205</v>
      </c>
      <c r="AC207" s="11"/>
      <c r="AD207" s="11"/>
      <c r="AE207" s="9">
        <f>Y207+AA207+AB207+AC207+AD207</f>
        <v>630</v>
      </c>
      <c r="AF207" s="9">
        <f>Z207+AD207</f>
        <v>0</v>
      </c>
      <c r="AG207" s="80"/>
      <c r="AH207" s="11"/>
      <c r="AI207" s="11"/>
      <c r="AJ207" s="11"/>
      <c r="AK207" s="9">
        <f>AE207+AG207+AH207+AI207+AJ207</f>
        <v>630</v>
      </c>
      <c r="AL207" s="9">
        <f>AF207+AJ207</f>
        <v>0</v>
      </c>
      <c r="AM207" s="80"/>
      <c r="AN207" s="11"/>
      <c r="AO207" s="11"/>
      <c r="AP207" s="11"/>
      <c r="AQ207" s="9">
        <f>AK207+AM207+AN207+AO207+AP207</f>
        <v>630</v>
      </c>
      <c r="AR207" s="9">
        <f>AL207+AP207</f>
        <v>0</v>
      </c>
      <c r="AS207" s="80"/>
      <c r="AT207" s="11"/>
      <c r="AU207" s="11">
        <v>-84</v>
      </c>
      <c r="AV207" s="11"/>
      <c r="AW207" s="9">
        <f>AQ207+AS207+AT207+AU207+AV207</f>
        <v>546</v>
      </c>
      <c r="AX207" s="9">
        <f>AR207+AV207</f>
        <v>0</v>
      </c>
      <c r="AY207" s="11">
        <v>92</v>
      </c>
      <c r="AZ207" s="79"/>
      <c r="BA207" s="92">
        <f t="shared" ref="BA207:BA270" si="422">AY207/AW207*100</f>
        <v>16.84981684981685</v>
      </c>
      <c r="BB207" s="92"/>
    </row>
    <row r="208" spans="1:54" hidden="1">
      <c r="A208" s="24"/>
      <c r="B208" s="25"/>
      <c r="C208" s="25"/>
      <c r="D208" s="25"/>
      <c r="E208" s="25"/>
      <c r="F208" s="25"/>
      <c r="G208" s="9"/>
      <c r="H208" s="10"/>
      <c r="I208" s="79"/>
      <c r="J208" s="79"/>
      <c r="K208" s="79"/>
      <c r="L208" s="79"/>
      <c r="M208" s="79"/>
      <c r="N208" s="79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79"/>
      <c r="AZ208" s="79"/>
      <c r="BA208" s="92"/>
      <c r="BB208" s="92"/>
    </row>
    <row r="209" spans="1:54" ht="18.75" hidden="1">
      <c r="A209" s="38" t="s">
        <v>164</v>
      </c>
      <c r="B209" s="39">
        <v>903</v>
      </c>
      <c r="C209" s="23" t="s">
        <v>145</v>
      </c>
      <c r="D209" s="23" t="s">
        <v>21</v>
      </c>
      <c r="E209" s="23"/>
      <c r="F209" s="23"/>
      <c r="G209" s="15">
        <f t="shared" ref="G209:V213" si="423">G210</f>
        <v>10766</v>
      </c>
      <c r="H209" s="15">
        <f t="shared" si="423"/>
        <v>0</v>
      </c>
      <c r="I209" s="15">
        <f t="shared" si="423"/>
        <v>0</v>
      </c>
      <c r="J209" s="15">
        <f t="shared" si="423"/>
        <v>0</v>
      </c>
      <c r="K209" s="15">
        <f t="shared" si="423"/>
        <v>0</v>
      </c>
      <c r="L209" s="15">
        <f t="shared" si="423"/>
        <v>0</v>
      </c>
      <c r="M209" s="15">
        <f t="shared" si="423"/>
        <v>10766</v>
      </c>
      <c r="N209" s="15">
        <f t="shared" si="423"/>
        <v>0</v>
      </c>
      <c r="O209" s="15">
        <f t="shared" si="423"/>
        <v>0</v>
      </c>
      <c r="P209" s="15">
        <f t="shared" si="423"/>
        <v>0</v>
      </c>
      <c r="Q209" s="15">
        <f t="shared" si="423"/>
        <v>0</v>
      </c>
      <c r="R209" s="15">
        <f t="shared" si="423"/>
        <v>0</v>
      </c>
      <c r="S209" s="15">
        <f t="shared" si="423"/>
        <v>10766</v>
      </c>
      <c r="T209" s="15">
        <f t="shared" si="423"/>
        <v>0</v>
      </c>
      <c r="U209" s="15">
        <f t="shared" si="423"/>
        <v>0</v>
      </c>
      <c r="V209" s="15">
        <f t="shared" si="423"/>
        <v>0</v>
      </c>
      <c r="W209" s="15">
        <f t="shared" ref="U209:AJ213" si="424">W210</f>
        <v>0</v>
      </c>
      <c r="X209" s="15">
        <f t="shared" si="424"/>
        <v>0</v>
      </c>
      <c r="Y209" s="15">
        <f t="shared" si="424"/>
        <v>10766</v>
      </c>
      <c r="Z209" s="15">
        <f t="shared" si="424"/>
        <v>0</v>
      </c>
      <c r="AA209" s="15">
        <f t="shared" si="424"/>
        <v>0</v>
      </c>
      <c r="AB209" s="15">
        <f t="shared" si="424"/>
        <v>0</v>
      </c>
      <c r="AC209" s="15">
        <f t="shared" si="424"/>
        <v>0</v>
      </c>
      <c r="AD209" s="15">
        <f t="shared" si="424"/>
        <v>0</v>
      </c>
      <c r="AE209" s="15">
        <f t="shared" si="424"/>
        <v>10766</v>
      </c>
      <c r="AF209" s="15">
        <f t="shared" si="424"/>
        <v>0</v>
      </c>
      <c r="AG209" s="15">
        <f t="shared" si="424"/>
        <v>0</v>
      </c>
      <c r="AH209" s="15">
        <f t="shared" si="424"/>
        <v>0</v>
      </c>
      <c r="AI209" s="15">
        <f t="shared" si="424"/>
        <v>0</v>
      </c>
      <c r="AJ209" s="15">
        <f t="shared" si="424"/>
        <v>0</v>
      </c>
      <c r="AK209" s="15">
        <f t="shared" ref="AG209:AV213" si="425">AK210</f>
        <v>10766</v>
      </c>
      <c r="AL209" s="15">
        <f t="shared" si="425"/>
        <v>0</v>
      </c>
      <c r="AM209" s="15">
        <f t="shared" si="425"/>
        <v>0</v>
      </c>
      <c r="AN209" s="15">
        <f t="shared" si="425"/>
        <v>0</v>
      </c>
      <c r="AO209" s="15">
        <f t="shared" si="425"/>
        <v>0</v>
      </c>
      <c r="AP209" s="15">
        <f t="shared" si="425"/>
        <v>0</v>
      </c>
      <c r="AQ209" s="15">
        <f t="shared" si="425"/>
        <v>10766</v>
      </c>
      <c r="AR209" s="15">
        <f t="shared" si="425"/>
        <v>0</v>
      </c>
      <c r="AS209" s="15">
        <f t="shared" si="425"/>
        <v>0</v>
      </c>
      <c r="AT209" s="15">
        <f t="shared" si="425"/>
        <v>0</v>
      </c>
      <c r="AU209" s="15">
        <f t="shared" si="425"/>
        <v>0</v>
      </c>
      <c r="AV209" s="15">
        <f t="shared" si="425"/>
        <v>0</v>
      </c>
      <c r="AW209" s="15">
        <f t="shared" ref="AS209:AZ213" si="426">AW210</f>
        <v>10766</v>
      </c>
      <c r="AX209" s="15">
        <f t="shared" si="426"/>
        <v>0</v>
      </c>
      <c r="AY209" s="15">
        <f t="shared" si="426"/>
        <v>9700</v>
      </c>
      <c r="AZ209" s="15">
        <f t="shared" si="426"/>
        <v>0</v>
      </c>
      <c r="BA209" s="93">
        <f t="shared" si="422"/>
        <v>90.098458108861237</v>
      </c>
      <c r="BB209" s="93"/>
    </row>
    <row r="210" spans="1:54" ht="20.100000000000001" hidden="1" customHeight="1">
      <c r="A210" s="27" t="s">
        <v>61</v>
      </c>
      <c r="B210" s="25">
        <v>903</v>
      </c>
      <c r="C210" s="25" t="s">
        <v>145</v>
      </c>
      <c r="D210" s="25" t="s">
        <v>21</v>
      </c>
      <c r="E210" s="25" t="s">
        <v>62</v>
      </c>
      <c r="F210" s="25"/>
      <c r="G210" s="9">
        <f t="shared" si="423"/>
        <v>10766</v>
      </c>
      <c r="H210" s="9">
        <f t="shared" si="423"/>
        <v>0</v>
      </c>
      <c r="I210" s="9">
        <f t="shared" si="423"/>
        <v>0</v>
      </c>
      <c r="J210" s="9">
        <f t="shared" si="423"/>
        <v>0</v>
      </c>
      <c r="K210" s="9">
        <f t="shared" si="423"/>
        <v>0</v>
      </c>
      <c r="L210" s="9">
        <f t="shared" si="423"/>
        <v>0</v>
      </c>
      <c r="M210" s="9">
        <f t="shared" si="423"/>
        <v>10766</v>
      </c>
      <c r="N210" s="9">
        <f t="shared" si="423"/>
        <v>0</v>
      </c>
      <c r="O210" s="9">
        <f t="shared" si="423"/>
        <v>0</v>
      </c>
      <c r="P210" s="9">
        <f t="shared" si="423"/>
        <v>0</v>
      </c>
      <c r="Q210" s="9">
        <f t="shared" si="423"/>
        <v>0</v>
      </c>
      <c r="R210" s="9">
        <f t="shared" si="423"/>
        <v>0</v>
      </c>
      <c r="S210" s="9">
        <f t="shared" si="423"/>
        <v>10766</v>
      </c>
      <c r="T210" s="9">
        <f t="shared" si="423"/>
        <v>0</v>
      </c>
      <c r="U210" s="9">
        <f t="shared" si="424"/>
        <v>0</v>
      </c>
      <c r="V210" s="9">
        <f t="shared" si="424"/>
        <v>0</v>
      </c>
      <c r="W210" s="9">
        <f t="shared" si="424"/>
        <v>0</v>
      </c>
      <c r="X210" s="9">
        <f t="shared" si="424"/>
        <v>0</v>
      </c>
      <c r="Y210" s="9">
        <f t="shared" si="424"/>
        <v>10766</v>
      </c>
      <c r="Z210" s="9">
        <f t="shared" si="424"/>
        <v>0</v>
      </c>
      <c r="AA210" s="9">
        <f t="shared" si="424"/>
        <v>0</v>
      </c>
      <c r="AB210" s="9">
        <f t="shared" si="424"/>
        <v>0</v>
      </c>
      <c r="AC210" s="9">
        <f t="shared" si="424"/>
        <v>0</v>
      </c>
      <c r="AD210" s="9">
        <f t="shared" si="424"/>
        <v>0</v>
      </c>
      <c r="AE210" s="9">
        <f t="shared" si="424"/>
        <v>10766</v>
      </c>
      <c r="AF210" s="9">
        <f t="shared" si="424"/>
        <v>0</v>
      </c>
      <c r="AG210" s="9">
        <f t="shared" si="425"/>
        <v>0</v>
      </c>
      <c r="AH210" s="9">
        <f t="shared" si="425"/>
        <v>0</v>
      </c>
      <c r="AI210" s="9">
        <f t="shared" si="425"/>
        <v>0</v>
      </c>
      <c r="AJ210" s="9">
        <f t="shared" si="425"/>
        <v>0</v>
      </c>
      <c r="AK210" s="9">
        <f t="shared" si="425"/>
        <v>10766</v>
      </c>
      <c r="AL210" s="9">
        <f t="shared" si="425"/>
        <v>0</v>
      </c>
      <c r="AM210" s="9">
        <f t="shared" si="425"/>
        <v>0</v>
      </c>
      <c r="AN210" s="9">
        <f t="shared" si="425"/>
        <v>0</v>
      </c>
      <c r="AO210" s="9">
        <f t="shared" si="425"/>
        <v>0</v>
      </c>
      <c r="AP210" s="9">
        <f t="shared" si="425"/>
        <v>0</v>
      </c>
      <c r="AQ210" s="9">
        <f t="shared" si="425"/>
        <v>10766</v>
      </c>
      <c r="AR210" s="9">
        <f t="shared" si="425"/>
        <v>0</v>
      </c>
      <c r="AS210" s="9">
        <f t="shared" si="426"/>
        <v>0</v>
      </c>
      <c r="AT210" s="9">
        <f t="shared" si="426"/>
        <v>0</v>
      </c>
      <c r="AU210" s="9">
        <f t="shared" si="426"/>
        <v>0</v>
      </c>
      <c r="AV210" s="9">
        <f t="shared" si="426"/>
        <v>0</v>
      </c>
      <c r="AW210" s="9">
        <f t="shared" si="426"/>
        <v>10766</v>
      </c>
      <c r="AX210" s="9">
        <f t="shared" si="426"/>
        <v>0</v>
      </c>
      <c r="AY210" s="9">
        <f t="shared" si="426"/>
        <v>9700</v>
      </c>
      <c r="AZ210" s="9">
        <f t="shared" si="426"/>
        <v>0</v>
      </c>
      <c r="BA210" s="92">
        <f t="shared" si="422"/>
        <v>90.098458108861237</v>
      </c>
      <c r="BB210" s="92"/>
    </row>
    <row r="211" spans="1:54" ht="20.100000000000001" hidden="1" customHeight="1">
      <c r="A211" s="27" t="s">
        <v>14</v>
      </c>
      <c r="B211" s="25">
        <v>903</v>
      </c>
      <c r="C211" s="25" t="s">
        <v>145</v>
      </c>
      <c r="D211" s="25" t="s">
        <v>21</v>
      </c>
      <c r="E211" s="25" t="s">
        <v>63</v>
      </c>
      <c r="F211" s="25"/>
      <c r="G211" s="9">
        <f t="shared" si="423"/>
        <v>10766</v>
      </c>
      <c r="H211" s="9">
        <f t="shared" si="423"/>
        <v>0</v>
      </c>
      <c r="I211" s="9">
        <f t="shared" si="423"/>
        <v>0</v>
      </c>
      <c r="J211" s="9">
        <f t="shared" si="423"/>
        <v>0</v>
      </c>
      <c r="K211" s="9">
        <f t="shared" si="423"/>
        <v>0</v>
      </c>
      <c r="L211" s="9">
        <f t="shared" si="423"/>
        <v>0</v>
      </c>
      <c r="M211" s="9">
        <f t="shared" si="423"/>
        <v>10766</v>
      </c>
      <c r="N211" s="9">
        <f t="shared" si="423"/>
        <v>0</v>
      </c>
      <c r="O211" s="9">
        <f t="shared" si="423"/>
        <v>0</v>
      </c>
      <c r="P211" s="9">
        <f t="shared" si="423"/>
        <v>0</v>
      </c>
      <c r="Q211" s="9">
        <f t="shared" si="423"/>
        <v>0</v>
      </c>
      <c r="R211" s="9">
        <f t="shared" si="423"/>
        <v>0</v>
      </c>
      <c r="S211" s="9">
        <f t="shared" si="423"/>
        <v>10766</v>
      </c>
      <c r="T211" s="9">
        <f t="shared" si="423"/>
        <v>0</v>
      </c>
      <c r="U211" s="9">
        <f t="shared" si="424"/>
        <v>0</v>
      </c>
      <c r="V211" s="9">
        <f t="shared" si="424"/>
        <v>0</v>
      </c>
      <c r="W211" s="9">
        <f t="shared" si="424"/>
        <v>0</v>
      </c>
      <c r="X211" s="9">
        <f t="shared" si="424"/>
        <v>0</v>
      </c>
      <c r="Y211" s="9">
        <f t="shared" si="424"/>
        <v>10766</v>
      </c>
      <c r="Z211" s="9">
        <f t="shared" si="424"/>
        <v>0</v>
      </c>
      <c r="AA211" s="9">
        <f t="shared" si="424"/>
        <v>0</v>
      </c>
      <c r="AB211" s="9">
        <f t="shared" si="424"/>
        <v>0</v>
      </c>
      <c r="AC211" s="9">
        <f t="shared" si="424"/>
        <v>0</v>
      </c>
      <c r="AD211" s="9">
        <f t="shared" si="424"/>
        <v>0</v>
      </c>
      <c r="AE211" s="9">
        <f t="shared" si="424"/>
        <v>10766</v>
      </c>
      <c r="AF211" s="9">
        <f t="shared" si="424"/>
        <v>0</v>
      </c>
      <c r="AG211" s="9">
        <f t="shared" si="425"/>
        <v>0</v>
      </c>
      <c r="AH211" s="9">
        <f t="shared" si="425"/>
        <v>0</v>
      </c>
      <c r="AI211" s="9">
        <f t="shared" si="425"/>
        <v>0</v>
      </c>
      <c r="AJ211" s="9">
        <f t="shared" si="425"/>
        <v>0</v>
      </c>
      <c r="AK211" s="9">
        <f t="shared" si="425"/>
        <v>10766</v>
      </c>
      <c r="AL211" s="9">
        <f t="shared" si="425"/>
        <v>0</v>
      </c>
      <c r="AM211" s="9">
        <f t="shared" si="425"/>
        <v>0</v>
      </c>
      <c r="AN211" s="9">
        <f t="shared" si="425"/>
        <v>0</v>
      </c>
      <c r="AO211" s="9">
        <f t="shared" si="425"/>
        <v>0</v>
      </c>
      <c r="AP211" s="9">
        <f t="shared" si="425"/>
        <v>0</v>
      </c>
      <c r="AQ211" s="9">
        <f t="shared" si="425"/>
        <v>10766</v>
      </c>
      <c r="AR211" s="9">
        <f t="shared" si="425"/>
        <v>0</v>
      </c>
      <c r="AS211" s="9">
        <f t="shared" si="426"/>
        <v>0</v>
      </c>
      <c r="AT211" s="9">
        <f t="shared" si="426"/>
        <v>0</v>
      </c>
      <c r="AU211" s="9">
        <f t="shared" si="426"/>
        <v>0</v>
      </c>
      <c r="AV211" s="9">
        <f t="shared" si="426"/>
        <v>0</v>
      </c>
      <c r="AW211" s="9">
        <f t="shared" si="426"/>
        <v>10766</v>
      </c>
      <c r="AX211" s="9">
        <f t="shared" si="426"/>
        <v>0</v>
      </c>
      <c r="AY211" s="9">
        <f t="shared" si="426"/>
        <v>9700</v>
      </c>
      <c r="AZ211" s="9">
        <f t="shared" si="426"/>
        <v>0</v>
      </c>
      <c r="BA211" s="92">
        <f t="shared" si="422"/>
        <v>90.098458108861237</v>
      </c>
      <c r="BB211" s="92"/>
    </row>
    <row r="212" spans="1:54" ht="20.100000000000001" hidden="1" customHeight="1">
      <c r="A212" s="27" t="s">
        <v>165</v>
      </c>
      <c r="B212" s="25">
        <v>903</v>
      </c>
      <c r="C212" s="25" t="s">
        <v>145</v>
      </c>
      <c r="D212" s="25" t="s">
        <v>21</v>
      </c>
      <c r="E212" s="25" t="s">
        <v>182</v>
      </c>
      <c r="F212" s="25"/>
      <c r="G212" s="9">
        <f t="shared" si="423"/>
        <v>10766</v>
      </c>
      <c r="H212" s="9">
        <f t="shared" si="423"/>
        <v>0</v>
      </c>
      <c r="I212" s="9">
        <f t="shared" si="423"/>
        <v>0</v>
      </c>
      <c r="J212" s="9">
        <f t="shared" si="423"/>
        <v>0</v>
      </c>
      <c r="K212" s="9">
        <f t="shared" si="423"/>
        <v>0</v>
      </c>
      <c r="L212" s="9">
        <f t="shared" si="423"/>
        <v>0</v>
      </c>
      <c r="M212" s="9">
        <f t="shared" si="423"/>
        <v>10766</v>
      </c>
      <c r="N212" s="9">
        <f t="shared" si="423"/>
        <v>0</v>
      </c>
      <c r="O212" s="9">
        <f t="shared" si="423"/>
        <v>0</v>
      </c>
      <c r="P212" s="9">
        <f t="shared" si="423"/>
        <v>0</v>
      </c>
      <c r="Q212" s="9">
        <f t="shared" si="423"/>
        <v>0</v>
      </c>
      <c r="R212" s="9">
        <f t="shared" si="423"/>
        <v>0</v>
      </c>
      <c r="S212" s="9">
        <f t="shared" si="423"/>
        <v>10766</v>
      </c>
      <c r="T212" s="9">
        <f t="shared" si="423"/>
        <v>0</v>
      </c>
      <c r="U212" s="9">
        <f t="shared" si="424"/>
        <v>0</v>
      </c>
      <c r="V212" s="9">
        <f t="shared" si="424"/>
        <v>0</v>
      </c>
      <c r="W212" s="9">
        <f t="shared" si="424"/>
        <v>0</v>
      </c>
      <c r="X212" s="9">
        <f t="shared" si="424"/>
        <v>0</v>
      </c>
      <c r="Y212" s="9">
        <f t="shared" si="424"/>
        <v>10766</v>
      </c>
      <c r="Z212" s="9">
        <f t="shared" si="424"/>
        <v>0</v>
      </c>
      <c r="AA212" s="9">
        <f t="shared" si="424"/>
        <v>0</v>
      </c>
      <c r="AB212" s="9">
        <f t="shared" si="424"/>
        <v>0</v>
      </c>
      <c r="AC212" s="9">
        <f t="shared" si="424"/>
        <v>0</v>
      </c>
      <c r="AD212" s="9">
        <f t="shared" si="424"/>
        <v>0</v>
      </c>
      <c r="AE212" s="9">
        <f t="shared" si="424"/>
        <v>10766</v>
      </c>
      <c r="AF212" s="9">
        <f t="shared" si="424"/>
        <v>0</v>
      </c>
      <c r="AG212" s="9">
        <f t="shared" si="425"/>
        <v>0</v>
      </c>
      <c r="AH212" s="9">
        <f t="shared" si="425"/>
        <v>0</v>
      </c>
      <c r="AI212" s="9">
        <f t="shared" si="425"/>
        <v>0</v>
      </c>
      <c r="AJ212" s="9">
        <f t="shared" si="425"/>
        <v>0</v>
      </c>
      <c r="AK212" s="9">
        <f t="shared" si="425"/>
        <v>10766</v>
      </c>
      <c r="AL212" s="9">
        <f t="shared" si="425"/>
        <v>0</v>
      </c>
      <c r="AM212" s="9">
        <f t="shared" si="425"/>
        <v>0</v>
      </c>
      <c r="AN212" s="9">
        <f t="shared" si="425"/>
        <v>0</v>
      </c>
      <c r="AO212" s="9">
        <f t="shared" si="425"/>
        <v>0</v>
      </c>
      <c r="AP212" s="9">
        <f t="shared" si="425"/>
        <v>0</v>
      </c>
      <c r="AQ212" s="9">
        <f t="shared" si="425"/>
        <v>10766</v>
      </c>
      <c r="AR212" s="9">
        <f t="shared" si="425"/>
        <v>0</v>
      </c>
      <c r="AS212" s="9">
        <f t="shared" si="426"/>
        <v>0</v>
      </c>
      <c r="AT212" s="9">
        <f t="shared" si="426"/>
        <v>0</v>
      </c>
      <c r="AU212" s="9">
        <f t="shared" si="426"/>
        <v>0</v>
      </c>
      <c r="AV212" s="9">
        <f t="shared" si="426"/>
        <v>0</v>
      </c>
      <c r="AW212" s="9">
        <f t="shared" si="426"/>
        <v>10766</v>
      </c>
      <c r="AX212" s="9">
        <f t="shared" si="426"/>
        <v>0</v>
      </c>
      <c r="AY212" s="9">
        <f t="shared" si="426"/>
        <v>9700</v>
      </c>
      <c r="AZ212" s="9">
        <f t="shared" si="426"/>
        <v>0</v>
      </c>
      <c r="BA212" s="92">
        <f t="shared" si="422"/>
        <v>90.098458108861237</v>
      </c>
      <c r="BB212" s="92"/>
    </row>
    <row r="213" spans="1:54" ht="33" hidden="1">
      <c r="A213" s="24" t="s">
        <v>242</v>
      </c>
      <c r="B213" s="40">
        <v>903</v>
      </c>
      <c r="C213" s="25" t="s">
        <v>145</v>
      </c>
      <c r="D213" s="25" t="s">
        <v>21</v>
      </c>
      <c r="E213" s="25" t="s">
        <v>182</v>
      </c>
      <c r="F213" s="25" t="s">
        <v>30</v>
      </c>
      <c r="G213" s="9">
        <f t="shared" si="423"/>
        <v>10766</v>
      </c>
      <c r="H213" s="9">
        <f t="shared" si="423"/>
        <v>0</v>
      </c>
      <c r="I213" s="9">
        <f t="shared" si="423"/>
        <v>0</v>
      </c>
      <c r="J213" s="9">
        <f t="shared" si="423"/>
        <v>0</v>
      </c>
      <c r="K213" s="9">
        <f t="shared" si="423"/>
        <v>0</v>
      </c>
      <c r="L213" s="9">
        <f t="shared" si="423"/>
        <v>0</v>
      </c>
      <c r="M213" s="9">
        <f t="shared" si="423"/>
        <v>10766</v>
      </c>
      <c r="N213" s="9">
        <f t="shared" si="423"/>
        <v>0</v>
      </c>
      <c r="O213" s="9">
        <f t="shared" si="423"/>
        <v>0</v>
      </c>
      <c r="P213" s="9">
        <f t="shared" si="423"/>
        <v>0</v>
      </c>
      <c r="Q213" s="9">
        <f t="shared" si="423"/>
        <v>0</v>
      </c>
      <c r="R213" s="9">
        <f t="shared" si="423"/>
        <v>0</v>
      </c>
      <c r="S213" s="9">
        <f t="shared" si="423"/>
        <v>10766</v>
      </c>
      <c r="T213" s="9">
        <f t="shared" si="423"/>
        <v>0</v>
      </c>
      <c r="U213" s="9">
        <f t="shared" si="424"/>
        <v>0</v>
      </c>
      <c r="V213" s="9">
        <f t="shared" si="424"/>
        <v>0</v>
      </c>
      <c r="W213" s="9">
        <f t="shared" si="424"/>
        <v>0</v>
      </c>
      <c r="X213" s="9">
        <f t="shared" si="424"/>
        <v>0</v>
      </c>
      <c r="Y213" s="9">
        <f t="shared" si="424"/>
        <v>10766</v>
      </c>
      <c r="Z213" s="9">
        <f t="shared" si="424"/>
        <v>0</v>
      </c>
      <c r="AA213" s="9">
        <f t="shared" si="424"/>
        <v>0</v>
      </c>
      <c r="AB213" s="9">
        <f t="shared" si="424"/>
        <v>0</v>
      </c>
      <c r="AC213" s="9">
        <f t="shared" si="424"/>
        <v>0</v>
      </c>
      <c r="AD213" s="9">
        <f t="shared" si="424"/>
        <v>0</v>
      </c>
      <c r="AE213" s="9">
        <f t="shared" si="424"/>
        <v>10766</v>
      </c>
      <c r="AF213" s="9">
        <f t="shared" si="424"/>
        <v>0</v>
      </c>
      <c r="AG213" s="9">
        <f t="shared" si="425"/>
        <v>0</v>
      </c>
      <c r="AH213" s="9">
        <f t="shared" si="425"/>
        <v>0</v>
      </c>
      <c r="AI213" s="9">
        <f t="shared" si="425"/>
        <v>0</v>
      </c>
      <c r="AJ213" s="9">
        <f t="shared" si="425"/>
        <v>0</v>
      </c>
      <c r="AK213" s="9">
        <f t="shared" si="425"/>
        <v>10766</v>
      </c>
      <c r="AL213" s="9">
        <f t="shared" si="425"/>
        <v>0</v>
      </c>
      <c r="AM213" s="9">
        <f t="shared" si="425"/>
        <v>0</v>
      </c>
      <c r="AN213" s="9">
        <f t="shared" si="425"/>
        <v>0</v>
      </c>
      <c r="AO213" s="9">
        <f t="shared" si="425"/>
        <v>0</v>
      </c>
      <c r="AP213" s="9">
        <f t="shared" si="425"/>
        <v>0</v>
      </c>
      <c r="AQ213" s="9">
        <f t="shared" si="425"/>
        <v>10766</v>
      </c>
      <c r="AR213" s="9">
        <f t="shared" si="425"/>
        <v>0</v>
      </c>
      <c r="AS213" s="9">
        <f t="shared" si="426"/>
        <v>0</v>
      </c>
      <c r="AT213" s="9">
        <f t="shared" si="426"/>
        <v>0</v>
      </c>
      <c r="AU213" s="9">
        <f t="shared" si="426"/>
        <v>0</v>
      </c>
      <c r="AV213" s="9">
        <f t="shared" si="426"/>
        <v>0</v>
      </c>
      <c r="AW213" s="9">
        <f t="shared" si="426"/>
        <v>10766</v>
      </c>
      <c r="AX213" s="9">
        <f t="shared" si="426"/>
        <v>0</v>
      </c>
      <c r="AY213" s="9">
        <f t="shared" si="426"/>
        <v>9700</v>
      </c>
      <c r="AZ213" s="9">
        <f t="shared" si="426"/>
        <v>0</v>
      </c>
      <c r="BA213" s="92">
        <f t="shared" si="422"/>
        <v>90.098458108861237</v>
      </c>
      <c r="BB213" s="92"/>
    </row>
    <row r="214" spans="1:54" ht="33" hidden="1">
      <c r="A214" s="24" t="s">
        <v>36</v>
      </c>
      <c r="B214" s="40">
        <v>903</v>
      </c>
      <c r="C214" s="25" t="s">
        <v>145</v>
      </c>
      <c r="D214" s="25" t="s">
        <v>21</v>
      </c>
      <c r="E214" s="25" t="s">
        <v>182</v>
      </c>
      <c r="F214" s="25" t="s">
        <v>37</v>
      </c>
      <c r="G214" s="9">
        <v>10766</v>
      </c>
      <c r="H214" s="10"/>
      <c r="I214" s="79"/>
      <c r="J214" s="79"/>
      <c r="K214" s="79"/>
      <c r="L214" s="79"/>
      <c r="M214" s="9">
        <f>G214+I214+J214+K214+L214</f>
        <v>10766</v>
      </c>
      <c r="N214" s="9">
        <f>H214+L214</f>
        <v>0</v>
      </c>
      <c r="O214" s="80"/>
      <c r="P214" s="80"/>
      <c r="Q214" s="80"/>
      <c r="R214" s="80"/>
      <c r="S214" s="9">
        <f>M214+O214+P214+Q214+R214</f>
        <v>10766</v>
      </c>
      <c r="T214" s="9">
        <f>N214+R214</f>
        <v>0</v>
      </c>
      <c r="U214" s="80"/>
      <c r="V214" s="80"/>
      <c r="W214" s="80"/>
      <c r="X214" s="80"/>
      <c r="Y214" s="9">
        <f>S214+U214+V214+W214+X214</f>
        <v>10766</v>
      </c>
      <c r="Z214" s="9">
        <f>T214+X214</f>
        <v>0</v>
      </c>
      <c r="AA214" s="80"/>
      <c r="AB214" s="80"/>
      <c r="AC214" s="80"/>
      <c r="AD214" s="80"/>
      <c r="AE214" s="9">
        <f>Y214+AA214+AB214+AC214+AD214</f>
        <v>10766</v>
      </c>
      <c r="AF214" s="9">
        <f>Z214+AD214</f>
        <v>0</v>
      </c>
      <c r="AG214" s="80"/>
      <c r="AH214" s="80"/>
      <c r="AI214" s="80"/>
      <c r="AJ214" s="80"/>
      <c r="AK214" s="9">
        <f>AE214+AG214+AH214+AI214+AJ214</f>
        <v>10766</v>
      </c>
      <c r="AL214" s="9">
        <f>AF214+AJ214</f>
        <v>0</v>
      </c>
      <c r="AM214" s="80"/>
      <c r="AN214" s="80"/>
      <c r="AO214" s="80"/>
      <c r="AP214" s="80"/>
      <c r="AQ214" s="9">
        <f>AK214+AM214+AN214+AO214+AP214</f>
        <v>10766</v>
      </c>
      <c r="AR214" s="9">
        <f>AL214+AP214</f>
        <v>0</v>
      </c>
      <c r="AS214" s="80"/>
      <c r="AT214" s="80"/>
      <c r="AU214" s="80"/>
      <c r="AV214" s="80"/>
      <c r="AW214" s="9">
        <f>AQ214+AS214+AT214+AU214+AV214</f>
        <v>10766</v>
      </c>
      <c r="AX214" s="9">
        <f>AR214+AV214</f>
        <v>0</v>
      </c>
      <c r="AY214" s="89">
        <v>9700</v>
      </c>
      <c r="AZ214" s="79"/>
      <c r="BA214" s="92">
        <f t="shared" si="422"/>
        <v>90.098458108861237</v>
      </c>
      <c r="BB214" s="92"/>
    </row>
    <row r="215" spans="1:54" hidden="1">
      <c r="A215" s="27"/>
      <c r="B215" s="40"/>
      <c r="C215" s="25"/>
      <c r="D215" s="25"/>
      <c r="E215" s="25"/>
      <c r="F215" s="25"/>
      <c r="G215" s="9"/>
      <c r="H215" s="9"/>
      <c r="I215" s="79"/>
      <c r="J215" s="79"/>
      <c r="K215" s="79"/>
      <c r="L215" s="79"/>
      <c r="M215" s="79"/>
      <c r="N215" s="79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79"/>
      <c r="AZ215" s="79"/>
      <c r="BA215" s="92"/>
      <c r="BB215" s="92"/>
    </row>
    <row r="216" spans="1:54" ht="18.75" hidden="1">
      <c r="A216" s="38" t="s">
        <v>324</v>
      </c>
      <c r="B216" s="39">
        <v>903</v>
      </c>
      <c r="C216" s="23" t="s">
        <v>145</v>
      </c>
      <c r="D216" s="23" t="s">
        <v>8</v>
      </c>
      <c r="E216" s="25"/>
      <c r="F216" s="25"/>
      <c r="G216" s="15">
        <f t="shared" ref="G216:V220" si="427">G217</f>
        <v>137</v>
      </c>
      <c r="H216" s="15">
        <f t="shared" si="427"/>
        <v>0</v>
      </c>
      <c r="I216" s="15">
        <f t="shared" si="427"/>
        <v>0</v>
      </c>
      <c r="J216" s="15">
        <f t="shared" si="427"/>
        <v>0</v>
      </c>
      <c r="K216" s="15">
        <f t="shared" si="427"/>
        <v>0</v>
      </c>
      <c r="L216" s="15">
        <f t="shared" si="427"/>
        <v>0</v>
      </c>
      <c r="M216" s="15">
        <f t="shared" si="427"/>
        <v>137</v>
      </c>
      <c r="N216" s="15">
        <f t="shared" si="427"/>
        <v>0</v>
      </c>
      <c r="O216" s="15">
        <f t="shared" si="427"/>
        <v>0</v>
      </c>
      <c r="P216" s="15">
        <f t="shared" si="427"/>
        <v>0</v>
      </c>
      <c r="Q216" s="15">
        <f t="shared" si="427"/>
        <v>0</v>
      </c>
      <c r="R216" s="15">
        <f t="shared" si="427"/>
        <v>0</v>
      </c>
      <c r="S216" s="15">
        <f t="shared" si="427"/>
        <v>137</v>
      </c>
      <c r="T216" s="15">
        <f t="shared" si="427"/>
        <v>0</v>
      </c>
      <c r="U216" s="15">
        <f t="shared" si="427"/>
        <v>0</v>
      </c>
      <c r="V216" s="15">
        <f t="shared" si="427"/>
        <v>0</v>
      </c>
      <c r="W216" s="15">
        <f t="shared" ref="U216:AJ220" si="428">W217</f>
        <v>0</v>
      </c>
      <c r="X216" s="15">
        <f t="shared" si="428"/>
        <v>0</v>
      </c>
      <c r="Y216" s="15">
        <f t="shared" si="428"/>
        <v>137</v>
      </c>
      <c r="Z216" s="15">
        <f t="shared" si="428"/>
        <v>0</v>
      </c>
      <c r="AA216" s="15">
        <f t="shared" si="428"/>
        <v>0</v>
      </c>
      <c r="AB216" s="15">
        <f t="shared" si="428"/>
        <v>0</v>
      </c>
      <c r="AC216" s="15">
        <f t="shared" si="428"/>
        <v>0</v>
      </c>
      <c r="AD216" s="15">
        <f t="shared" si="428"/>
        <v>0</v>
      </c>
      <c r="AE216" s="15">
        <f t="shared" si="428"/>
        <v>137</v>
      </c>
      <c r="AF216" s="15">
        <f t="shared" si="428"/>
        <v>0</v>
      </c>
      <c r="AG216" s="15">
        <f t="shared" si="428"/>
        <v>0</v>
      </c>
      <c r="AH216" s="15">
        <f t="shared" si="428"/>
        <v>0</v>
      </c>
      <c r="AI216" s="15">
        <f t="shared" si="428"/>
        <v>0</v>
      </c>
      <c r="AJ216" s="15">
        <f t="shared" si="428"/>
        <v>0</v>
      </c>
      <c r="AK216" s="15">
        <f t="shared" ref="AG216:AV220" si="429">AK217</f>
        <v>137</v>
      </c>
      <c r="AL216" s="15">
        <f t="shared" si="429"/>
        <v>0</v>
      </c>
      <c r="AM216" s="15">
        <f t="shared" si="429"/>
        <v>0</v>
      </c>
      <c r="AN216" s="15">
        <f t="shared" si="429"/>
        <v>0</v>
      </c>
      <c r="AO216" s="15">
        <f t="shared" si="429"/>
        <v>0</v>
      </c>
      <c r="AP216" s="15">
        <f t="shared" si="429"/>
        <v>0</v>
      </c>
      <c r="AQ216" s="15">
        <f t="shared" si="429"/>
        <v>137</v>
      </c>
      <c r="AR216" s="15">
        <f t="shared" si="429"/>
        <v>0</v>
      </c>
      <c r="AS216" s="15">
        <f t="shared" si="429"/>
        <v>0</v>
      </c>
      <c r="AT216" s="15">
        <f t="shared" si="429"/>
        <v>0</v>
      </c>
      <c r="AU216" s="15">
        <f t="shared" si="429"/>
        <v>0</v>
      </c>
      <c r="AV216" s="15">
        <f t="shared" si="429"/>
        <v>0</v>
      </c>
      <c r="AW216" s="15">
        <f t="shared" ref="AS216:AZ220" si="430">AW217</f>
        <v>137</v>
      </c>
      <c r="AX216" s="15">
        <f t="shared" si="430"/>
        <v>0</v>
      </c>
      <c r="AY216" s="15">
        <f t="shared" si="430"/>
        <v>9</v>
      </c>
      <c r="AZ216" s="15">
        <f t="shared" si="430"/>
        <v>0</v>
      </c>
      <c r="BA216" s="93">
        <f t="shared" si="422"/>
        <v>6.5693430656934311</v>
      </c>
      <c r="BB216" s="93"/>
    </row>
    <row r="217" spans="1:54" ht="20.100000000000001" hidden="1" customHeight="1">
      <c r="A217" s="27" t="s">
        <v>61</v>
      </c>
      <c r="B217" s="25">
        <v>903</v>
      </c>
      <c r="C217" s="25" t="s">
        <v>145</v>
      </c>
      <c r="D217" s="25" t="s">
        <v>8</v>
      </c>
      <c r="E217" s="25" t="s">
        <v>62</v>
      </c>
      <c r="F217" s="25"/>
      <c r="G217" s="9">
        <f t="shared" si="427"/>
        <v>137</v>
      </c>
      <c r="H217" s="9">
        <f t="shared" si="427"/>
        <v>0</v>
      </c>
      <c r="I217" s="9">
        <f t="shared" si="427"/>
        <v>0</v>
      </c>
      <c r="J217" s="9">
        <f t="shared" si="427"/>
        <v>0</v>
      </c>
      <c r="K217" s="9">
        <f t="shared" si="427"/>
        <v>0</v>
      </c>
      <c r="L217" s="9">
        <f t="shared" si="427"/>
        <v>0</v>
      </c>
      <c r="M217" s="9">
        <f t="shared" si="427"/>
        <v>137</v>
      </c>
      <c r="N217" s="9">
        <f t="shared" si="427"/>
        <v>0</v>
      </c>
      <c r="O217" s="9">
        <f t="shared" si="427"/>
        <v>0</v>
      </c>
      <c r="P217" s="9">
        <f t="shared" si="427"/>
        <v>0</v>
      </c>
      <c r="Q217" s="9">
        <f t="shared" si="427"/>
        <v>0</v>
      </c>
      <c r="R217" s="9">
        <f t="shared" si="427"/>
        <v>0</v>
      </c>
      <c r="S217" s="9">
        <f t="shared" si="427"/>
        <v>137</v>
      </c>
      <c r="T217" s="9">
        <f t="shared" si="427"/>
        <v>0</v>
      </c>
      <c r="U217" s="9">
        <f t="shared" si="428"/>
        <v>0</v>
      </c>
      <c r="V217" s="9">
        <f t="shared" si="428"/>
        <v>0</v>
      </c>
      <c r="W217" s="9">
        <f t="shared" si="428"/>
        <v>0</v>
      </c>
      <c r="X217" s="9">
        <f t="shared" si="428"/>
        <v>0</v>
      </c>
      <c r="Y217" s="9">
        <f t="shared" si="428"/>
        <v>137</v>
      </c>
      <c r="Z217" s="9">
        <f t="shared" si="428"/>
        <v>0</v>
      </c>
      <c r="AA217" s="9">
        <f t="shared" si="428"/>
        <v>0</v>
      </c>
      <c r="AB217" s="9">
        <f t="shared" si="428"/>
        <v>0</v>
      </c>
      <c r="AC217" s="9">
        <f t="shared" si="428"/>
        <v>0</v>
      </c>
      <c r="AD217" s="9">
        <f t="shared" si="428"/>
        <v>0</v>
      </c>
      <c r="AE217" s="9">
        <f t="shared" si="428"/>
        <v>137</v>
      </c>
      <c r="AF217" s="9">
        <f t="shared" si="428"/>
        <v>0</v>
      </c>
      <c r="AG217" s="9">
        <f t="shared" si="429"/>
        <v>0</v>
      </c>
      <c r="AH217" s="9">
        <f t="shared" si="429"/>
        <v>0</v>
      </c>
      <c r="AI217" s="9">
        <f t="shared" si="429"/>
        <v>0</v>
      </c>
      <c r="AJ217" s="9">
        <f t="shared" si="429"/>
        <v>0</v>
      </c>
      <c r="AK217" s="9">
        <f t="shared" si="429"/>
        <v>137</v>
      </c>
      <c r="AL217" s="9">
        <f t="shared" si="429"/>
        <v>0</v>
      </c>
      <c r="AM217" s="9">
        <f t="shared" si="429"/>
        <v>0</v>
      </c>
      <c r="AN217" s="9">
        <f t="shared" si="429"/>
        <v>0</v>
      </c>
      <c r="AO217" s="9">
        <f t="shared" si="429"/>
        <v>0</v>
      </c>
      <c r="AP217" s="9">
        <f t="shared" si="429"/>
        <v>0</v>
      </c>
      <c r="AQ217" s="9">
        <f t="shared" si="429"/>
        <v>137</v>
      </c>
      <c r="AR217" s="9">
        <f t="shared" si="429"/>
        <v>0</v>
      </c>
      <c r="AS217" s="9">
        <f t="shared" si="430"/>
        <v>0</v>
      </c>
      <c r="AT217" s="9">
        <f t="shared" si="430"/>
        <v>0</v>
      </c>
      <c r="AU217" s="9">
        <f t="shared" si="430"/>
        <v>0</v>
      </c>
      <c r="AV217" s="9">
        <f t="shared" si="430"/>
        <v>0</v>
      </c>
      <c r="AW217" s="9">
        <f t="shared" si="430"/>
        <v>137</v>
      </c>
      <c r="AX217" s="9">
        <f t="shared" si="430"/>
        <v>0</v>
      </c>
      <c r="AY217" s="9">
        <f t="shared" si="430"/>
        <v>9</v>
      </c>
      <c r="AZ217" s="9">
        <f t="shared" si="430"/>
        <v>0</v>
      </c>
      <c r="BA217" s="92">
        <f t="shared" si="422"/>
        <v>6.5693430656934311</v>
      </c>
      <c r="BB217" s="92"/>
    </row>
    <row r="218" spans="1:54" ht="20.100000000000001" hidden="1" customHeight="1">
      <c r="A218" s="27" t="s">
        <v>14</v>
      </c>
      <c r="B218" s="25">
        <v>903</v>
      </c>
      <c r="C218" s="25" t="s">
        <v>145</v>
      </c>
      <c r="D218" s="25" t="s">
        <v>8</v>
      </c>
      <c r="E218" s="25" t="s">
        <v>63</v>
      </c>
      <c r="F218" s="25"/>
      <c r="G218" s="9">
        <f t="shared" si="427"/>
        <v>137</v>
      </c>
      <c r="H218" s="9">
        <f t="shared" si="427"/>
        <v>0</v>
      </c>
      <c r="I218" s="9">
        <f t="shared" si="427"/>
        <v>0</v>
      </c>
      <c r="J218" s="9">
        <f t="shared" si="427"/>
        <v>0</v>
      </c>
      <c r="K218" s="9">
        <f t="shared" si="427"/>
        <v>0</v>
      </c>
      <c r="L218" s="9">
        <f t="shared" si="427"/>
        <v>0</v>
      </c>
      <c r="M218" s="9">
        <f t="shared" si="427"/>
        <v>137</v>
      </c>
      <c r="N218" s="9">
        <f t="shared" si="427"/>
        <v>0</v>
      </c>
      <c r="O218" s="9">
        <f t="shared" si="427"/>
        <v>0</v>
      </c>
      <c r="P218" s="9">
        <f t="shared" si="427"/>
        <v>0</v>
      </c>
      <c r="Q218" s="9">
        <f t="shared" si="427"/>
        <v>0</v>
      </c>
      <c r="R218" s="9">
        <f t="shared" si="427"/>
        <v>0</v>
      </c>
      <c r="S218" s="9">
        <f t="shared" si="427"/>
        <v>137</v>
      </c>
      <c r="T218" s="9">
        <f t="shared" si="427"/>
        <v>0</v>
      </c>
      <c r="U218" s="9">
        <f t="shared" si="428"/>
        <v>0</v>
      </c>
      <c r="V218" s="9">
        <f t="shared" si="428"/>
        <v>0</v>
      </c>
      <c r="W218" s="9">
        <f t="shared" si="428"/>
        <v>0</v>
      </c>
      <c r="X218" s="9">
        <f t="shared" si="428"/>
        <v>0</v>
      </c>
      <c r="Y218" s="9">
        <f t="shared" si="428"/>
        <v>137</v>
      </c>
      <c r="Z218" s="9">
        <f t="shared" si="428"/>
        <v>0</v>
      </c>
      <c r="AA218" s="9">
        <f t="shared" si="428"/>
        <v>0</v>
      </c>
      <c r="AB218" s="9">
        <f t="shared" si="428"/>
        <v>0</v>
      </c>
      <c r="AC218" s="9">
        <f t="shared" si="428"/>
        <v>0</v>
      </c>
      <c r="AD218" s="9">
        <f t="shared" si="428"/>
        <v>0</v>
      </c>
      <c r="AE218" s="9">
        <f t="shared" si="428"/>
        <v>137</v>
      </c>
      <c r="AF218" s="9">
        <f t="shared" si="428"/>
        <v>0</v>
      </c>
      <c r="AG218" s="9">
        <f t="shared" si="429"/>
        <v>0</v>
      </c>
      <c r="AH218" s="9">
        <f t="shared" si="429"/>
        <v>0</v>
      </c>
      <c r="AI218" s="9">
        <f t="shared" si="429"/>
        <v>0</v>
      </c>
      <c r="AJ218" s="9">
        <f t="shared" si="429"/>
        <v>0</v>
      </c>
      <c r="AK218" s="9">
        <f t="shared" si="429"/>
        <v>137</v>
      </c>
      <c r="AL218" s="9">
        <f t="shared" si="429"/>
        <v>0</v>
      </c>
      <c r="AM218" s="9">
        <f t="shared" si="429"/>
        <v>0</v>
      </c>
      <c r="AN218" s="9">
        <f t="shared" si="429"/>
        <v>0</v>
      </c>
      <c r="AO218" s="9">
        <f t="shared" si="429"/>
        <v>0</v>
      </c>
      <c r="AP218" s="9">
        <f t="shared" si="429"/>
        <v>0</v>
      </c>
      <c r="AQ218" s="9">
        <f t="shared" si="429"/>
        <v>137</v>
      </c>
      <c r="AR218" s="9">
        <f t="shared" si="429"/>
        <v>0</v>
      </c>
      <c r="AS218" s="9">
        <f t="shared" si="430"/>
        <v>0</v>
      </c>
      <c r="AT218" s="9">
        <f t="shared" si="430"/>
        <v>0</v>
      </c>
      <c r="AU218" s="9">
        <f t="shared" si="430"/>
        <v>0</v>
      </c>
      <c r="AV218" s="9">
        <f t="shared" si="430"/>
        <v>0</v>
      </c>
      <c r="AW218" s="9">
        <f t="shared" si="430"/>
        <v>137</v>
      </c>
      <c r="AX218" s="9">
        <f t="shared" si="430"/>
        <v>0</v>
      </c>
      <c r="AY218" s="9">
        <f t="shared" si="430"/>
        <v>9</v>
      </c>
      <c r="AZ218" s="9">
        <f t="shared" si="430"/>
        <v>0</v>
      </c>
      <c r="BA218" s="92">
        <f t="shared" si="422"/>
        <v>6.5693430656934311</v>
      </c>
      <c r="BB218" s="92"/>
    </row>
    <row r="219" spans="1:54" ht="20.100000000000001" hidden="1" customHeight="1">
      <c r="A219" s="27" t="s">
        <v>325</v>
      </c>
      <c r="B219" s="25">
        <v>903</v>
      </c>
      <c r="C219" s="25" t="s">
        <v>145</v>
      </c>
      <c r="D219" s="25" t="s">
        <v>8</v>
      </c>
      <c r="E219" s="25" t="s">
        <v>385</v>
      </c>
      <c r="F219" s="25"/>
      <c r="G219" s="9">
        <f t="shared" si="427"/>
        <v>137</v>
      </c>
      <c r="H219" s="9">
        <f t="shared" si="427"/>
        <v>0</v>
      </c>
      <c r="I219" s="9">
        <f t="shared" si="427"/>
        <v>0</v>
      </c>
      <c r="J219" s="9">
        <f t="shared" si="427"/>
        <v>0</v>
      </c>
      <c r="K219" s="9">
        <f t="shared" si="427"/>
        <v>0</v>
      </c>
      <c r="L219" s="9">
        <f t="shared" si="427"/>
        <v>0</v>
      </c>
      <c r="M219" s="9">
        <f t="shared" si="427"/>
        <v>137</v>
      </c>
      <c r="N219" s="9">
        <f t="shared" si="427"/>
        <v>0</v>
      </c>
      <c r="O219" s="9">
        <f t="shared" si="427"/>
        <v>0</v>
      </c>
      <c r="P219" s="9">
        <f t="shared" si="427"/>
        <v>0</v>
      </c>
      <c r="Q219" s="9">
        <f t="shared" si="427"/>
        <v>0</v>
      </c>
      <c r="R219" s="9">
        <f t="shared" si="427"/>
        <v>0</v>
      </c>
      <c r="S219" s="9">
        <f t="shared" si="427"/>
        <v>137</v>
      </c>
      <c r="T219" s="9">
        <f t="shared" si="427"/>
        <v>0</v>
      </c>
      <c r="U219" s="9">
        <f t="shared" si="428"/>
        <v>0</v>
      </c>
      <c r="V219" s="9">
        <f t="shared" si="428"/>
        <v>0</v>
      </c>
      <c r="W219" s="9">
        <f t="shared" si="428"/>
        <v>0</v>
      </c>
      <c r="X219" s="9">
        <f t="shared" si="428"/>
        <v>0</v>
      </c>
      <c r="Y219" s="9">
        <f t="shared" si="428"/>
        <v>137</v>
      </c>
      <c r="Z219" s="9">
        <f t="shared" si="428"/>
        <v>0</v>
      </c>
      <c r="AA219" s="9">
        <f t="shared" si="428"/>
        <v>0</v>
      </c>
      <c r="AB219" s="9">
        <f t="shared" si="428"/>
        <v>0</v>
      </c>
      <c r="AC219" s="9">
        <f t="shared" si="428"/>
        <v>0</v>
      </c>
      <c r="AD219" s="9">
        <f t="shared" si="428"/>
        <v>0</v>
      </c>
      <c r="AE219" s="9">
        <f t="shared" si="428"/>
        <v>137</v>
      </c>
      <c r="AF219" s="9">
        <f t="shared" si="428"/>
        <v>0</v>
      </c>
      <c r="AG219" s="9">
        <f t="shared" si="429"/>
        <v>0</v>
      </c>
      <c r="AH219" s="9">
        <f t="shared" si="429"/>
        <v>0</v>
      </c>
      <c r="AI219" s="9">
        <f t="shared" si="429"/>
        <v>0</v>
      </c>
      <c r="AJ219" s="9">
        <f t="shared" si="429"/>
        <v>0</v>
      </c>
      <c r="AK219" s="9">
        <f t="shared" si="429"/>
        <v>137</v>
      </c>
      <c r="AL219" s="9">
        <f t="shared" si="429"/>
        <v>0</v>
      </c>
      <c r="AM219" s="9">
        <f t="shared" si="429"/>
        <v>0</v>
      </c>
      <c r="AN219" s="9">
        <f t="shared" si="429"/>
        <v>0</v>
      </c>
      <c r="AO219" s="9">
        <f t="shared" si="429"/>
        <v>0</v>
      </c>
      <c r="AP219" s="9">
        <f t="shared" si="429"/>
        <v>0</v>
      </c>
      <c r="AQ219" s="9">
        <f t="shared" si="429"/>
        <v>137</v>
      </c>
      <c r="AR219" s="9">
        <f t="shared" si="429"/>
        <v>0</v>
      </c>
      <c r="AS219" s="9">
        <f t="shared" si="430"/>
        <v>0</v>
      </c>
      <c r="AT219" s="9">
        <f t="shared" si="430"/>
        <v>0</v>
      </c>
      <c r="AU219" s="9">
        <f t="shared" si="430"/>
        <v>0</v>
      </c>
      <c r="AV219" s="9">
        <f t="shared" si="430"/>
        <v>0</v>
      </c>
      <c r="AW219" s="9">
        <f t="shared" si="430"/>
        <v>137</v>
      </c>
      <c r="AX219" s="9">
        <f t="shared" si="430"/>
        <v>0</v>
      </c>
      <c r="AY219" s="9">
        <f t="shared" si="430"/>
        <v>9</v>
      </c>
      <c r="AZ219" s="9">
        <f t="shared" si="430"/>
        <v>0</v>
      </c>
      <c r="BA219" s="92">
        <f t="shared" si="422"/>
        <v>6.5693430656934311</v>
      </c>
      <c r="BB219" s="92"/>
    </row>
    <row r="220" spans="1:54" ht="33" hidden="1">
      <c r="A220" s="24" t="s">
        <v>242</v>
      </c>
      <c r="B220" s="40">
        <v>903</v>
      </c>
      <c r="C220" s="25" t="s">
        <v>145</v>
      </c>
      <c r="D220" s="25" t="s">
        <v>8</v>
      </c>
      <c r="E220" s="25" t="s">
        <v>385</v>
      </c>
      <c r="F220" s="25" t="s">
        <v>30</v>
      </c>
      <c r="G220" s="9">
        <f t="shared" si="427"/>
        <v>137</v>
      </c>
      <c r="H220" s="9">
        <f t="shared" si="427"/>
        <v>0</v>
      </c>
      <c r="I220" s="9">
        <f t="shared" si="427"/>
        <v>0</v>
      </c>
      <c r="J220" s="9">
        <f t="shared" si="427"/>
        <v>0</v>
      </c>
      <c r="K220" s="9">
        <f t="shared" si="427"/>
        <v>0</v>
      </c>
      <c r="L220" s="9">
        <f t="shared" si="427"/>
        <v>0</v>
      </c>
      <c r="M220" s="9">
        <f t="shared" si="427"/>
        <v>137</v>
      </c>
      <c r="N220" s="9">
        <f t="shared" si="427"/>
        <v>0</v>
      </c>
      <c r="O220" s="9">
        <f t="shared" si="427"/>
        <v>0</v>
      </c>
      <c r="P220" s="9">
        <f t="shared" si="427"/>
        <v>0</v>
      </c>
      <c r="Q220" s="9">
        <f t="shared" si="427"/>
        <v>0</v>
      </c>
      <c r="R220" s="9">
        <f t="shared" si="427"/>
        <v>0</v>
      </c>
      <c r="S220" s="9">
        <f t="shared" si="427"/>
        <v>137</v>
      </c>
      <c r="T220" s="9">
        <f t="shared" si="427"/>
        <v>0</v>
      </c>
      <c r="U220" s="9">
        <f t="shared" si="428"/>
        <v>0</v>
      </c>
      <c r="V220" s="9">
        <f t="shared" si="428"/>
        <v>0</v>
      </c>
      <c r="W220" s="9">
        <f t="shared" si="428"/>
        <v>0</v>
      </c>
      <c r="X220" s="9">
        <f t="shared" si="428"/>
        <v>0</v>
      </c>
      <c r="Y220" s="9">
        <f t="shared" si="428"/>
        <v>137</v>
      </c>
      <c r="Z220" s="9">
        <f t="shared" si="428"/>
        <v>0</v>
      </c>
      <c r="AA220" s="9">
        <f t="shared" si="428"/>
        <v>0</v>
      </c>
      <c r="AB220" s="9">
        <f t="shared" si="428"/>
        <v>0</v>
      </c>
      <c r="AC220" s="9">
        <f t="shared" si="428"/>
        <v>0</v>
      </c>
      <c r="AD220" s="9">
        <f t="shared" si="428"/>
        <v>0</v>
      </c>
      <c r="AE220" s="9">
        <f t="shared" si="428"/>
        <v>137</v>
      </c>
      <c r="AF220" s="9">
        <f t="shared" si="428"/>
        <v>0</v>
      </c>
      <c r="AG220" s="9">
        <f t="shared" si="429"/>
        <v>0</v>
      </c>
      <c r="AH220" s="9">
        <f t="shared" si="429"/>
        <v>0</v>
      </c>
      <c r="AI220" s="9">
        <f t="shared" si="429"/>
        <v>0</v>
      </c>
      <c r="AJ220" s="9">
        <f t="shared" si="429"/>
        <v>0</v>
      </c>
      <c r="AK220" s="9">
        <f t="shared" si="429"/>
        <v>137</v>
      </c>
      <c r="AL220" s="9">
        <f t="shared" si="429"/>
        <v>0</v>
      </c>
      <c r="AM220" s="9">
        <f t="shared" si="429"/>
        <v>0</v>
      </c>
      <c r="AN220" s="9">
        <f t="shared" si="429"/>
        <v>0</v>
      </c>
      <c r="AO220" s="9">
        <f t="shared" si="429"/>
        <v>0</v>
      </c>
      <c r="AP220" s="9">
        <f t="shared" si="429"/>
        <v>0</v>
      </c>
      <c r="AQ220" s="9">
        <f t="shared" si="429"/>
        <v>137</v>
      </c>
      <c r="AR220" s="9">
        <f t="shared" si="429"/>
        <v>0</v>
      </c>
      <c r="AS220" s="9">
        <f t="shared" si="430"/>
        <v>0</v>
      </c>
      <c r="AT220" s="9">
        <f t="shared" si="430"/>
        <v>0</v>
      </c>
      <c r="AU220" s="9">
        <f t="shared" si="430"/>
        <v>0</v>
      </c>
      <c r="AV220" s="9">
        <f t="shared" si="430"/>
        <v>0</v>
      </c>
      <c r="AW220" s="9">
        <f t="shared" si="430"/>
        <v>137</v>
      </c>
      <c r="AX220" s="9">
        <f t="shared" si="430"/>
        <v>0</v>
      </c>
      <c r="AY220" s="9">
        <f t="shared" si="430"/>
        <v>9</v>
      </c>
      <c r="AZ220" s="9">
        <f t="shared" si="430"/>
        <v>0</v>
      </c>
      <c r="BA220" s="92">
        <f t="shared" si="422"/>
        <v>6.5693430656934311</v>
      </c>
      <c r="BB220" s="92"/>
    </row>
    <row r="221" spans="1:54" ht="33" hidden="1">
      <c r="A221" s="24" t="s">
        <v>36</v>
      </c>
      <c r="B221" s="40">
        <v>903</v>
      </c>
      <c r="C221" s="25" t="s">
        <v>145</v>
      </c>
      <c r="D221" s="25" t="s">
        <v>8</v>
      </c>
      <c r="E221" s="25" t="s">
        <v>385</v>
      </c>
      <c r="F221" s="25" t="s">
        <v>37</v>
      </c>
      <c r="G221" s="9">
        <v>137</v>
      </c>
      <c r="H221" s="10"/>
      <c r="I221" s="79"/>
      <c r="J221" s="79"/>
      <c r="K221" s="79"/>
      <c r="L221" s="79"/>
      <c r="M221" s="9">
        <f>G221+I221+J221+K221+L221</f>
        <v>137</v>
      </c>
      <c r="N221" s="9">
        <f>H221+L221</f>
        <v>0</v>
      </c>
      <c r="O221" s="80"/>
      <c r="P221" s="80"/>
      <c r="Q221" s="80"/>
      <c r="R221" s="80"/>
      <c r="S221" s="9">
        <f>M221+O221+P221+Q221+R221</f>
        <v>137</v>
      </c>
      <c r="T221" s="9">
        <f>N221+R221</f>
        <v>0</v>
      </c>
      <c r="U221" s="80"/>
      <c r="V221" s="80"/>
      <c r="W221" s="80"/>
      <c r="X221" s="80"/>
      <c r="Y221" s="9">
        <f>S221+U221+V221+W221+X221</f>
        <v>137</v>
      </c>
      <c r="Z221" s="9">
        <f>T221+X221</f>
        <v>0</v>
      </c>
      <c r="AA221" s="80"/>
      <c r="AB221" s="80"/>
      <c r="AC221" s="80"/>
      <c r="AD221" s="80"/>
      <c r="AE221" s="9">
        <f>Y221+AA221+AB221+AC221+AD221</f>
        <v>137</v>
      </c>
      <c r="AF221" s="9">
        <f>Z221+AD221</f>
        <v>0</v>
      </c>
      <c r="AG221" s="80"/>
      <c r="AH221" s="80"/>
      <c r="AI221" s="80"/>
      <c r="AJ221" s="80"/>
      <c r="AK221" s="9">
        <f>AE221+AG221+AH221+AI221+AJ221</f>
        <v>137</v>
      </c>
      <c r="AL221" s="9">
        <f>AF221+AJ221</f>
        <v>0</v>
      </c>
      <c r="AM221" s="80"/>
      <c r="AN221" s="80"/>
      <c r="AO221" s="80"/>
      <c r="AP221" s="80"/>
      <c r="AQ221" s="9">
        <f>AK221+AM221+AN221+AO221+AP221</f>
        <v>137</v>
      </c>
      <c r="AR221" s="9">
        <f>AL221+AP221</f>
        <v>0</v>
      </c>
      <c r="AS221" s="80"/>
      <c r="AT221" s="80"/>
      <c r="AU221" s="80"/>
      <c r="AV221" s="80"/>
      <c r="AW221" s="9">
        <f>AQ221+AS221+AT221+AU221+AV221</f>
        <v>137</v>
      </c>
      <c r="AX221" s="9">
        <f>AR221+AV221</f>
        <v>0</v>
      </c>
      <c r="AY221" s="9">
        <v>9</v>
      </c>
      <c r="AZ221" s="79"/>
      <c r="BA221" s="92">
        <f t="shared" si="422"/>
        <v>6.5693430656934311</v>
      </c>
      <c r="BB221" s="92"/>
    </row>
    <row r="222" spans="1:54" hidden="1">
      <c r="A222" s="24"/>
      <c r="B222" s="40"/>
      <c r="C222" s="25"/>
      <c r="D222" s="25"/>
      <c r="E222" s="25"/>
      <c r="F222" s="25"/>
      <c r="G222" s="9"/>
      <c r="H222" s="10"/>
      <c r="I222" s="79"/>
      <c r="J222" s="79"/>
      <c r="K222" s="79"/>
      <c r="L222" s="79"/>
      <c r="M222" s="79"/>
      <c r="N222" s="79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79"/>
      <c r="AZ222" s="79"/>
      <c r="BA222" s="92" t="e">
        <f t="shared" si="422"/>
        <v>#DIV/0!</v>
      </c>
      <c r="BB222" s="92" t="e">
        <f t="shared" ref="BB222:BB270" si="431">AZ222/AX222*100</f>
        <v>#DIV/0!</v>
      </c>
    </row>
    <row r="223" spans="1:54" ht="18.75" hidden="1">
      <c r="A223" s="38" t="s">
        <v>166</v>
      </c>
      <c r="B223" s="23" t="s">
        <v>601</v>
      </c>
      <c r="C223" s="23" t="s">
        <v>145</v>
      </c>
      <c r="D223" s="23" t="s">
        <v>79</v>
      </c>
      <c r="E223" s="23"/>
      <c r="F223" s="25"/>
      <c r="G223" s="15">
        <f t="shared" ref="G223:H227" si="432">G224</f>
        <v>0</v>
      </c>
      <c r="H223" s="15">
        <f t="shared" si="432"/>
        <v>0</v>
      </c>
      <c r="I223" s="79"/>
      <c r="J223" s="79"/>
      <c r="K223" s="79"/>
      <c r="L223" s="79"/>
      <c r="M223" s="79"/>
      <c r="N223" s="79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79"/>
      <c r="AZ223" s="79"/>
      <c r="BA223" s="92" t="e">
        <f t="shared" si="422"/>
        <v>#DIV/0!</v>
      </c>
      <c r="BB223" s="92" t="e">
        <f t="shared" si="431"/>
        <v>#DIV/0!</v>
      </c>
    </row>
    <row r="224" spans="1:54" ht="20.100000000000001" hidden="1" customHeight="1">
      <c r="A224" s="27" t="s">
        <v>61</v>
      </c>
      <c r="B224" s="25">
        <v>903</v>
      </c>
      <c r="C224" s="25" t="s">
        <v>145</v>
      </c>
      <c r="D224" s="25" t="s">
        <v>79</v>
      </c>
      <c r="E224" s="25" t="s">
        <v>62</v>
      </c>
      <c r="F224" s="25"/>
      <c r="G224" s="9">
        <f t="shared" si="432"/>
        <v>0</v>
      </c>
      <c r="H224" s="9">
        <f t="shared" si="432"/>
        <v>0</v>
      </c>
      <c r="I224" s="79"/>
      <c r="J224" s="79"/>
      <c r="K224" s="79"/>
      <c r="L224" s="79"/>
      <c r="M224" s="79"/>
      <c r="N224" s="79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79"/>
      <c r="AZ224" s="79"/>
      <c r="BA224" s="92" t="e">
        <f t="shared" si="422"/>
        <v>#DIV/0!</v>
      </c>
      <c r="BB224" s="92" t="e">
        <f t="shared" si="431"/>
        <v>#DIV/0!</v>
      </c>
    </row>
    <row r="225" spans="1:54" ht="20.100000000000001" hidden="1" customHeight="1">
      <c r="A225" s="27" t="s">
        <v>14</v>
      </c>
      <c r="B225" s="25">
        <v>903</v>
      </c>
      <c r="C225" s="25" t="s">
        <v>145</v>
      </c>
      <c r="D225" s="25" t="s">
        <v>79</v>
      </c>
      <c r="E225" s="25" t="s">
        <v>63</v>
      </c>
      <c r="F225" s="25"/>
      <c r="G225" s="9">
        <f t="shared" si="432"/>
        <v>0</v>
      </c>
      <c r="H225" s="9">
        <f t="shared" si="432"/>
        <v>0</v>
      </c>
      <c r="I225" s="79"/>
      <c r="J225" s="79"/>
      <c r="K225" s="79"/>
      <c r="L225" s="79"/>
      <c r="M225" s="79"/>
      <c r="N225" s="79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79"/>
      <c r="AZ225" s="79"/>
      <c r="BA225" s="92" t="e">
        <f t="shared" si="422"/>
        <v>#DIV/0!</v>
      </c>
      <c r="BB225" s="92" t="e">
        <f t="shared" si="431"/>
        <v>#DIV/0!</v>
      </c>
    </row>
    <row r="226" spans="1:54" ht="20.100000000000001" hidden="1" customHeight="1">
      <c r="A226" s="27" t="s">
        <v>326</v>
      </c>
      <c r="B226" s="25">
        <v>903</v>
      </c>
      <c r="C226" s="25" t="s">
        <v>145</v>
      </c>
      <c r="D226" s="25" t="s">
        <v>79</v>
      </c>
      <c r="E226" s="25" t="s">
        <v>386</v>
      </c>
      <c r="F226" s="25"/>
      <c r="G226" s="9">
        <f t="shared" si="432"/>
        <v>0</v>
      </c>
      <c r="H226" s="9">
        <f t="shared" si="432"/>
        <v>0</v>
      </c>
      <c r="I226" s="79"/>
      <c r="J226" s="79"/>
      <c r="K226" s="79"/>
      <c r="L226" s="79"/>
      <c r="M226" s="79"/>
      <c r="N226" s="79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79"/>
      <c r="AZ226" s="79"/>
      <c r="BA226" s="92" t="e">
        <f t="shared" si="422"/>
        <v>#DIV/0!</v>
      </c>
      <c r="BB226" s="92" t="e">
        <f t="shared" si="431"/>
        <v>#DIV/0!</v>
      </c>
    </row>
    <row r="227" spans="1:54" ht="20.100000000000001" hidden="1" customHeight="1">
      <c r="A227" s="27" t="s">
        <v>65</v>
      </c>
      <c r="B227" s="25" t="s">
        <v>601</v>
      </c>
      <c r="C227" s="25" t="s">
        <v>145</v>
      </c>
      <c r="D227" s="25" t="s">
        <v>79</v>
      </c>
      <c r="E227" s="25" t="s">
        <v>386</v>
      </c>
      <c r="F227" s="25" t="s">
        <v>66</v>
      </c>
      <c r="G227" s="9">
        <f t="shared" si="432"/>
        <v>0</v>
      </c>
      <c r="H227" s="9">
        <f t="shared" si="432"/>
        <v>0</v>
      </c>
      <c r="I227" s="79"/>
      <c r="J227" s="79"/>
      <c r="K227" s="79"/>
      <c r="L227" s="79"/>
      <c r="M227" s="79"/>
      <c r="N227" s="79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79"/>
      <c r="AZ227" s="79"/>
      <c r="BA227" s="92" t="e">
        <f t="shared" si="422"/>
        <v>#DIV/0!</v>
      </c>
      <c r="BB227" s="92" t="e">
        <f t="shared" si="431"/>
        <v>#DIV/0!</v>
      </c>
    </row>
    <row r="228" spans="1:54" ht="20.100000000000001" hidden="1" customHeight="1">
      <c r="A228" s="27" t="s">
        <v>67</v>
      </c>
      <c r="B228" s="25" t="s">
        <v>601</v>
      </c>
      <c r="C228" s="25" t="s">
        <v>145</v>
      </c>
      <c r="D228" s="25" t="s">
        <v>79</v>
      </c>
      <c r="E228" s="25" t="s">
        <v>386</v>
      </c>
      <c r="F228" s="25" t="s">
        <v>68</v>
      </c>
      <c r="G228" s="9"/>
      <c r="H228" s="9"/>
      <c r="I228" s="79"/>
      <c r="J228" s="79"/>
      <c r="K228" s="79"/>
      <c r="L228" s="79"/>
      <c r="M228" s="79"/>
      <c r="N228" s="79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79"/>
      <c r="AZ228" s="79"/>
      <c r="BA228" s="92" t="e">
        <f t="shared" si="422"/>
        <v>#DIV/0!</v>
      </c>
      <c r="BB228" s="92" t="e">
        <f t="shared" si="431"/>
        <v>#DIV/0!</v>
      </c>
    </row>
    <row r="229" spans="1:54" hidden="1">
      <c r="A229" s="24"/>
      <c r="B229" s="40"/>
      <c r="C229" s="25"/>
      <c r="D229" s="25"/>
      <c r="E229" s="25"/>
      <c r="F229" s="25"/>
      <c r="G229" s="9"/>
      <c r="H229" s="9"/>
      <c r="I229" s="79"/>
      <c r="J229" s="79"/>
      <c r="K229" s="79"/>
      <c r="L229" s="79"/>
      <c r="M229" s="79"/>
      <c r="N229" s="79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79"/>
      <c r="AZ229" s="79"/>
      <c r="BA229" s="92"/>
      <c r="BB229" s="92"/>
    </row>
    <row r="230" spans="1:54" ht="18.75" hidden="1">
      <c r="A230" s="38" t="s">
        <v>168</v>
      </c>
      <c r="B230" s="39">
        <v>903</v>
      </c>
      <c r="C230" s="23" t="s">
        <v>32</v>
      </c>
      <c r="D230" s="23" t="s">
        <v>79</v>
      </c>
      <c r="E230" s="25"/>
      <c r="F230" s="25"/>
      <c r="G230" s="15">
        <f>G231+G239</f>
        <v>35253</v>
      </c>
      <c r="H230" s="15">
        <f t="shared" ref="H230:N230" si="433">H231+H239</f>
        <v>0</v>
      </c>
      <c r="I230" s="15">
        <f t="shared" si="433"/>
        <v>0</v>
      </c>
      <c r="J230" s="15">
        <f t="shared" si="433"/>
        <v>0</v>
      </c>
      <c r="K230" s="15">
        <f t="shared" si="433"/>
        <v>0</v>
      </c>
      <c r="L230" s="15">
        <f t="shared" si="433"/>
        <v>0</v>
      </c>
      <c r="M230" s="15">
        <f t="shared" si="433"/>
        <v>35253</v>
      </c>
      <c r="N230" s="15">
        <f t="shared" si="433"/>
        <v>0</v>
      </c>
      <c r="O230" s="15">
        <f t="shared" ref="O230:T230" si="434">O231+O239</f>
        <v>0</v>
      </c>
      <c r="P230" s="15">
        <f t="shared" si="434"/>
        <v>0</v>
      </c>
      <c r="Q230" s="15">
        <f t="shared" si="434"/>
        <v>0</v>
      </c>
      <c r="R230" s="15">
        <f t="shared" si="434"/>
        <v>0</v>
      </c>
      <c r="S230" s="15">
        <f t="shared" si="434"/>
        <v>35253</v>
      </c>
      <c r="T230" s="15">
        <f t="shared" si="434"/>
        <v>0</v>
      </c>
      <c r="U230" s="15">
        <f t="shared" ref="U230:Z230" si="435">U231+U239</f>
        <v>0</v>
      </c>
      <c r="V230" s="15">
        <f t="shared" si="435"/>
        <v>0</v>
      </c>
      <c r="W230" s="15">
        <f t="shared" si="435"/>
        <v>0</v>
      </c>
      <c r="X230" s="15">
        <f t="shared" si="435"/>
        <v>0</v>
      </c>
      <c r="Y230" s="15">
        <f t="shared" si="435"/>
        <v>35253</v>
      </c>
      <c r="Z230" s="15">
        <f t="shared" si="435"/>
        <v>0</v>
      </c>
      <c r="AA230" s="15">
        <f t="shared" ref="AA230:AF230" si="436">AA231+AA239</f>
        <v>-35253</v>
      </c>
      <c r="AB230" s="15">
        <f t="shared" si="436"/>
        <v>33</v>
      </c>
      <c r="AC230" s="15">
        <f t="shared" si="436"/>
        <v>0</v>
      </c>
      <c r="AD230" s="15">
        <f t="shared" si="436"/>
        <v>20410</v>
      </c>
      <c r="AE230" s="15">
        <f t="shared" si="436"/>
        <v>20443</v>
      </c>
      <c r="AF230" s="15">
        <f t="shared" si="436"/>
        <v>20410</v>
      </c>
      <c r="AG230" s="15">
        <f t="shared" ref="AG230:AL230" si="437">AG231+AG239</f>
        <v>0</v>
      </c>
      <c r="AH230" s="15">
        <f t="shared" si="437"/>
        <v>0</v>
      </c>
      <c r="AI230" s="15">
        <f t="shared" si="437"/>
        <v>0</v>
      </c>
      <c r="AJ230" s="15">
        <f t="shared" si="437"/>
        <v>0</v>
      </c>
      <c r="AK230" s="15">
        <f t="shared" si="437"/>
        <v>20443</v>
      </c>
      <c r="AL230" s="15">
        <f t="shared" si="437"/>
        <v>20410</v>
      </c>
      <c r="AM230" s="15">
        <f t="shared" ref="AM230:AR230" si="438">AM231+AM239</f>
        <v>0</v>
      </c>
      <c r="AN230" s="15">
        <f t="shared" si="438"/>
        <v>0</v>
      </c>
      <c r="AO230" s="15">
        <f t="shared" si="438"/>
        <v>0</v>
      </c>
      <c r="AP230" s="15">
        <f t="shared" si="438"/>
        <v>0</v>
      </c>
      <c r="AQ230" s="15">
        <f t="shared" si="438"/>
        <v>20443</v>
      </c>
      <c r="AR230" s="15">
        <f t="shared" si="438"/>
        <v>20410</v>
      </c>
      <c r="AS230" s="15">
        <f t="shared" ref="AS230:AX230" si="439">AS231+AS239</f>
        <v>29</v>
      </c>
      <c r="AT230" s="15">
        <f t="shared" si="439"/>
        <v>0</v>
      </c>
      <c r="AU230" s="15">
        <f t="shared" si="439"/>
        <v>0</v>
      </c>
      <c r="AV230" s="15">
        <f t="shared" si="439"/>
        <v>2892</v>
      </c>
      <c r="AW230" s="15">
        <f t="shared" si="439"/>
        <v>23364</v>
      </c>
      <c r="AX230" s="15">
        <f t="shared" si="439"/>
        <v>23302</v>
      </c>
      <c r="AY230" s="15">
        <f t="shared" ref="AY230:AZ230" si="440">AY231+AY239</f>
        <v>12525</v>
      </c>
      <c r="AZ230" s="15">
        <f t="shared" si="440"/>
        <v>12492</v>
      </c>
      <c r="BA230" s="93">
        <f t="shared" si="422"/>
        <v>53.608115048793017</v>
      </c>
      <c r="BB230" s="93">
        <f t="shared" si="431"/>
        <v>53.60913226332503</v>
      </c>
    </row>
    <row r="231" spans="1:54" ht="33" hidden="1">
      <c r="A231" s="85" t="s">
        <v>509</v>
      </c>
      <c r="B231" s="40">
        <v>903</v>
      </c>
      <c r="C231" s="25" t="s">
        <v>32</v>
      </c>
      <c r="D231" s="25" t="s">
        <v>79</v>
      </c>
      <c r="E231" s="40" t="s">
        <v>508</v>
      </c>
      <c r="F231" s="25"/>
      <c r="G231" s="9">
        <f>G232+G236</f>
        <v>35253</v>
      </c>
      <c r="H231" s="9">
        <f t="shared" ref="H231:N231" si="441">H232+H236</f>
        <v>0</v>
      </c>
      <c r="I231" s="9">
        <f t="shared" si="441"/>
        <v>0</v>
      </c>
      <c r="J231" s="9">
        <f t="shared" si="441"/>
        <v>0</v>
      </c>
      <c r="K231" s="9">
        <f t="shared" si="441"/>
        <v>0</v>
      </c>
      <c r="L231" s="9">
        <f t="shared" si="441"/>
        <v>0</v>
      </c>
      <c r="M231" s="9">
        <f t="shared" si="441"/>
        <v>35253</v>
      </c>
      <c r="N231" s="9">
        <f t="shared" si="441"/>
        <v>0</v>
      </c>
      <c r="O231" s="9">
        <f t="shared" ref="O231:T231" si="442">O232+O236</f>
        <v>0</v>
      </c>
      <c r="P231" s="9">
        <f t="shared" si="442"/>
        <v>0</v>
      </c>
      <c r="Q231" s="9">
        <f t="shared" si="442"/>
        <v>0</v>
      </c>
      <c r="R231" s="9">
        <f t="shared" si="442"/>
        <v>0</v>
      </c>
      <c r="S231" s="9">
        <f t="shared" si="442"/>
        <v>35253</v>
      </c>
      <c r="T231" s="9">
        <f t="shared" si="442"/>
        <v>0</v>
      </c>
      <c r="U231" s="9">
        <f t="shared" ref="U231:Z231" si="443">U232+U236</f>
        <v>0</v>
      </c>
      <c r="V231" s="9">
        <f t="shared" si="443"/>
        <v>0</v>
      </c>
      <c r="W231" s="9">
        <f t="shared" si="443"/>
        <v>0</v>
      </c>
      <c r="X231" s="9">
        <f t="shared" si="443"/>
        <v>0</v>
      </c>
      <c r="Y231" s="9">
        <f t="shared" si="443"/>
        <v>35253</v>
      </c>
      <c r="Z231" s="9">
        <f t="shared" si="443"/>
        <v>0</v>
      </c>
      <c r="AA231" s="9">
        <f t="shared" ref="AA231:AF231" si="444">AA232+AA236</f>
        <v>-35253</v>
      </c>
      <c r="AB231" s="9">
        <f t="shared" si="444"/>
        <v>0</v>
      </c>
      <c r="AC231" s="9">
        <f t="shared" si="444"/>
        <v>0</v>
      </c>
      <c r="AD231" s="9">
        <f t="shared" si="444"/>
        <v>0</v>
      </c>
      <c r="AE231" s="9">
        <f t="shared" si="444"/>
        <v>0</v>
      </c>
      <c r="AF231" s="9">
        <f t="shared" si="444"/>
        <v>0</v>
      </c>
      <c r="AG231" s="9">
        <f t="shared" ref="AG231:AL231" si="445">AG232+AG236</f>
        <v>0</v>
      </c>
      <c r="AH231" s="9">
        <f t="shared" si="445"/>
        <v>0</v>
      </c>
      <c r="AI231" s="9">
        <f t="shared" si="445"/>
        <v>0</v>
      </c>
      <c r="AJ231" s="9">
        <f t="shared" si="445"/>
        <v>0</v>
      </c>
      <c r="AK231" s="9">
        <f t="shared" si="445"/>
        <v>0</v>
      </c>
      <c r="AL231" s="9">
        <f t="shared" si="445"/>
        <v>0</v>
      </c>
      <c r="AM231" s="9">
        <f t="shared" ref="AM231:AR231" si="446">AM232+AM236</f>
        <v>0</v>
      </c>
      <c r="AN231" s="9">
        <f t="shared" si="446"/>
        <v>0</v>
      </c>
      <c r="AO231" s="9">
        <f t="shared" si="446"/>
        <v>0</v>
      </c>
      <c r="AP231" s="9">
        <f t="shared" si="446"/>
        <v>0</v>
      </c>
      <c r="AQ231" s="9">
        <f t="shared" si="446"/>
        <v>0</v>
      </c>
      <c r="AR231" s="9">
        <f t="shared" si="446"/>
        <v>0</v>
      </c>
      <c r="AS231" s="9">
        <f t="shared" ref="AS231:AX231" si="447">AS232+AS236</f>
        <v>0</v>
      </c>
      <c r="AT231" s="9">
        <f t="shared" si="447"/>
        <v>0</v>
      </c>
      <c r="AU231" s="9">
        <f t="shared" si="447"/>
        <v>0</v>
      </c>
      <c r="AV231" s="9">
        <f t="shared" si="447"/>
        <v>0</v>
      </c>
      <c r="AW231" s="9">
        <f t="shared" si="447"/>
        <v>0</v>
      </c>
      <c r="AX231" s="9">
        <f t="shared" si="447"/>
        <v>0</v>
      </c>
      <c r="AY231" s="9">
        <f t="shared" ref="AY231:AZ231" si="448">AY232+AY236</f>
        <v>0</v>
      </c>
      <c r="AZ231" s="9">
        <f t="shared" si="448"/>
        <v>0</v>
      </c>
      <c r="BA231" s="92" t="e">
        <f t="shared" si="422"/>
        <v>#DIV/0!</v>
      </c>
      <c r="BB231" s="92" t="e">
        <f t="shared" si="431"/>
        <v>#DIV/0!</v>
      </c>
    </row>
    <row r="232" spans="1:54" ht="20.100000000000001" hidden="1" customHeight="1">
      <c r="A232" s="27" t="s">
        <v>505</v>
      </c>
      <c r="B232" s="25">
        <v>903</v>
      </c>
      <c r="C232" s="25" t="s">
        <v>32</v>
      </c>
      <c r="D232" s="25" t="s">
        <v>79</v>
      </c>
      <c r="E232" s="25" t="s">
        <v>506</v>
      </c>
      <c r="F232" s="25"/>
      <c r="G232" s="9">
        <f>G233</f>
        <v>30000</v>
      </c>
      <c r="H232" s="9">
        <f t="shared" ref="H232:AA234" si="449">H233</f>
        <v>0</v>
      </c>
      <c r="I232" s="9">
        <f t="shared" si="449"/>
        <v>0</v>
      </c>
      <c r="J232" s="9">
        <f t="shared" si="449"/>
        <v>0</v>
      </c>
      <c r="K232" s="9">
        <f t="shared" si="449"/>
        <v>0</v>
      </c>
      <c r="L232" s="9">
        <f t="shared" si="449"/>
        <v>0</v>
      </c>
      <c r="M232" s="9">
        <f t="shared" si="449"/>
        <v>30000</v>
      </c>
      <c r="N232" s="9">
        <f t="shared" si="449"/>
        <v>0</v>
      </c>
      <c r="O232" s="9">
        <f t="shared" si="449"/>
        <v>0</v>
      </c>
      <c r="P232" s="9">
        <f t="shared" si="449"/>
        <v>0</v>
      </c>
      <c r="Q232" s="9">
        <f t="shared" si="449"/>
        <v>0</v>
      </c>
      <c r="R232" s="9">
        <f t="shared" si="449"/>
        <v>0</v>
      </c>
      <c r="S232" s="9">
        <f t="shared" si="449"/>
        <v>30000</v>
      </c>
      <c r="T232" s="9">
        <f t="shared" si="449"/>
        <v>0</v>
      </c>
      <c r="U232" s="9">
        <f t="shared" si="449"/>
        <v>0</v>
      </c>
      <c r="V232" s="9">
        <f t="shared" si="449"/>
        <v>0</v>
      </c>
      <c r="W232" s="9">
        <f t="shared" si="449"/>
        <v>0</v>
      </c>
      <c r="X232" s="9">
        <f t="shared" si="449"/>
        <v>0</v>
      </c>
      <c r="Y232" s="9">
        <f t="shared" si="449"/>
        <v>30000</v>
      </c>
      <c r="Z232" s="9">
        <f t="shared" si="449"/>
        <v>0</v>
      </c>
      <c r="AA232" s="9">
        <f t="shared" si="449"/>
        <v>-30000</v>
      </c>
      <c r="AB232" s="9">
        <f t="shared" ref="AA232:AP234" si="450">AB233</f>
        <v>0</v>
      </c>
      <c r="AC232" s="9">
        <f t="shared" si="450"/>
        <v>0</v>
      </c>
      <c r="AD232" s="9">
        <f t="shared" si="450"/>
        <v>0</v>
      </c>
      <c r="AE232" s="9">
        <f t="shared" si="450"/>
        <v>0</v>
      </c>
      <c r="AF232" s="9">
        <f t="shared" si="450"/>
        <v>0</v>
      </c>
      <c r="AG232" s="9">
        <f t="shared" si="450"/>
        <v>0</v>
      </c>
      <c r="AH232" s="9">
        <f t="shared" si="450"/>
        <v>0</v>
      </c>
      <c r="AI232" s="9">
        <f t="shared" si="450"/>
        <v>0</v>
      </c>
      <c r="AJ232" s="9">
        <f t="shared" si="450"/>
        <v>0</v>
      </c>
      <c r="AK232" s="9">
        <f t="shared" si="450"/>
        <v>0</v>
      </c>
      <c r="AL232" s="9">
        <f t="shared" si="450"/>
        <v>0</v>
      </c>
      <c r="AM232" s="9">
        <f t="shared" si="450"/>
        <v>0</v>
      </c>
      <c r="AN232" s="9">
        <f t="shared" si="450"/>
        <v>0</v>
      </c>
      <c r="AO232" s="9">
        <f t="shared" si="450"/>
        <v>0</v>
      </c>
      <c r="AP232" s="9">
        <f t="shared" si="450"/>
        <v>0</v>
      </c>
      <c r="AQ232" s="9">
        <f t="shared" ref="AM232:AZ234" si="451">AQ233</f>
        <v>0</v>
      </c>
      <c r="AR232" s="9">
        <f t="shared" si="451"/>
        <v>0</v>
      </c>
      <c r="AS232" s="9">
        <f t="shared" si="451"/>
        <v>0</v>
      </c>
      <c r="AT232" s="9">
        <f t="shared" si="451"/>
        <v>0</v>
      </c>
      <c r="AU232" s="9">
        <f t="shared" si="451"/>
        <v>0</v>
      </c>
      <c r="AV232" s="9">
        <f t="shared" si="451"/>
        <v>0</v>
      </c>
      <c r="AW232" s="9">
        <f t="shared" si="451"/>
        <v>0</v>
      </c>
      <c r="AX232" s="9">
        <f t="shared" si="451"/>
        <v>0</v>
      </c>
      <c r="AY232" s="9">
        <f t="shared" si="451"/>
        <v>0</v>
      </c>
      <c r="AZ232" s="9">
        <f t="shared" si="451"/>
        <v>0</v>
      </c>
      <c r="BA232" s="92" t="e">
        <f t="shared" si="422"/>
        <v>#DIV/0!</v>
      </c>
      <c r="BB232" s="92" t="e">
        <f t="shared" si="431"/>
        <v>#DIV/0!</v>
      </c>
    </row>
    <row r="233" spans="1:54" ht="49.5" hidden="1">
      <c r="A233" s="27" t="s">
        <v>507</v>
      </c>
      <c r="B233" s="40">
        <v>903</v>
      </c>
      <c r="C233" s="25" t="s">
        <v>32</v>
      </c>
      <c r="D233" s="25" t="s">
        <v>79</v>
      </c>
      <c r="E233" s="40" t="s">
        <v>651</v>
      </c>
      <c r="F233" s="25"/>
      <c r="G233" s="11">
        <f t="shared" ref="G233:V234" si="452">G234</f>
        <v>30000</v>
      </c>
      <c r="H233" s="11">
        <f t="shared" si="452"/>
        <v>0</v>
      </c>
      <c r="I233" s="11">
        <f t="shared" si="452"/>
        <v>0</v>
      </c>
      <c r="J233" s="11">
        <f t="shared" si="452"/>
        <v>0</v>
      </c>
      <c r="K233" s="11">
        <f t="shared" si="452"/>
        <v>0</v>
      </c>
      <c r="L233" s="11">
        <f t="shared" si="452"/>
        <v>0</v>
      </c>
      <c r="M233" s="11">
        <f t="shared" si="452"/>
        <v>30000</v>
      </c>
      <c r="N233" s="11">
        <f t="shared" si="452"/>
        <v>0</v>
      </c>
      <c r="O233" s="11">
        <f t="shared" si="452"/>
        <v>0</v>
      </c>
      <c r="P233" s="11">
        <f t="shared" si="452"/>
        <v>0</v>
      </c>
      <c r="Q233" s="11">
        <f t="shared" si="452"/>
        <v>0</v>
      </c>
      <c r="R233" s="11">
        <f t="shared" si="452"/>
        <v>0</v>
      </c>
      <c r="S233" s="11">
        <f t="shared" si="452"/>
        <v>30000</v>
      </c>
      <c r="T233" s="11">
        <f t="shared" si="452"/>
        <v>0</v>
      </c>
      <c r="U233" s="11">
        <f t="shared" si="452"/>
        <v>0</v>
      </c>
      <c r="V233" s="11">
        <f t="shared" si="452"/>
        <v>0</v>
      </c>
      <c r="W233" s="11">
        <f t="shared" si="449"/>
        <v>0</v>
      </c>
      <c r="X233" s="11">
        <f t="shared" si="449"/>
        <v>0</v>
      </c>
      <c r="Y233" s="11">
        <f t="shared" si="449"/>
        <v>30000</v>
      </c>
      <c r="Z233" s="11">
        <f t="shared" si="449"/>
        <v>0</v>
      </c>
      <c r="AA233" s="11">
        <f t="shared" si="449"/>
        <v>-30000</v>
      </c>
      <c r="AB233" s="11">
        <f t="shared" si="450"/>
        <v>0</v>
      </c>
      <c r="AC233" s="11">
        <f t="shared" si="450"/>
        <v>0</v>
      </c>
      <c r="AD233" s="11">
        <f t="shared" si="450"/>
        <v>0</v>
      </c>
      <c r="AE233" s="11">
        <f t="shared" si="450"/>
        <v>0</v>
      </c>
      <c r="AF233" s="11">
        <f t="shared" si="450"/>
        <v>0</v>
      </c>
      <c r="AG233" s="11">
        <f t="shared" si="450"/>
        <v>0</v>
      </c>
      <c r="AH233" s="11">
        <f t="shared" si="450"/>
        <v>0</v>
      </c>
      <c r="AI233" s="11">
        <f t="shared" si="450"/>
        <v>0</v>
      </c>
      <c r="AJ233" s="11">
        <f t="shared" si="450"/>
        <v>0</v>
      </c>
      <c r="AK233" s="11">
        <f t="shared" si="450"/>
        <v>0</v>
      </c>
      <c r="AL233" s="11">
        <f t="shared" si="450"/>
        <v>0</v>
      </c>
      <c r="AM233" s="11">
        <f t="shared" si="451"/>
        <v>0</v>
      </c>
      <c r="AN233" s="11">
        <f t="shared" si="451"/>
        <v>0</v>
      </c>
      <c r="AO233" s="11">
        <f t="shared" si="451"/>
        <v>0</v>
      </c>
      <c r="AP233" s="11">
        <f t="shared" si="451"/>
        <v>0</v>
      </c>
      <c r="AQ233" s="11">
        <f t="shared" si="451"/>
        <v>0</v>
      </c>
      <c r="AR233" s="11">
        <f t="shared" si="451"/>
        <v>0</v>
      </c>
      <c r="AS233" s="11">
        <f t="shared" si="451"/>
        <v>0</v>
      </c>
      <c r="AT233" s="11">
        <f t="shared" si="451"/>
        <v>0</v>
      </c>
      <c r="AU233" s="11">
        <f t="shared" si="451"/>
        <v>0</v>
      </c>
      <c r="AV233" s="11">
        <f t="shared" si="451"/>
        <v>0</v>
      </c>
      <c r="AW233" s="11">
        <f t="shared" si="451"/>
        <v>0</v>
      </c>
      <c r="AX233" s="11">
        <f t="shared" si="451"/>
        <v>0</v>
      </c>
      <c r="AY233" s="11">
        <f t="shared" si="451"/>
        <v>0</v>
      </c>
      <c r="AZ233" s="11">
        <f t="shared" si="451"/>
        <v>0</v>
      </c>
      <c r="BA233" s="92" t="e">
        <f t="shared" si="422"/>
        <v>#DIV/0!</v>
      </c>
      <c r="BB233" s="92" t="e">
        <f t="shared" si="431"/>
        <v>#DIV/0!</v>
      </c>
    </row>
    <row r="234" spans="1:54" ht="20.100000000000001" hidden="1" customHeight="1">
      <c r="A234" s="27" t="s">
        <v>100</v>
      </c>
      <c r="B234" s="25">
        <v>903</v>
      </c>
      <c r="C234" s="25" t="s">
        <v>32</v>
      </c>
      <c r="D234" s="25" t="s">
        <v>79</v>
      </c>
      <c r="E234" s="25" t="s">
        <v>651</v>
      </c>
      <c r="F234" s="25" t="s">
        <v>101</v>
      </c>
      <c r="G234" s="9">
        <f t="shared" si="452"/>
        <v>30000</v>
      </c>
      <c r="H234" s="9">
        <f t="shared" si="452"/>
        <v>0</v>
      </c>
      <c r="I234" s="9">
        <f t="shared" si="452"/>
        <v>0</v>
      </c>
      <c r="J234" s="9">
        <f t="shared" si="452"/>
        <v>0</v>
      </c>
      <c r="K234" s="9">
        <f t="shared" si="452"/>
        <v>0</v>
      </c>
      <c r="L234" s="9">
        <f t="shared" si="452"/>
        <v>0</v>
      </c>
      <c r="M234" s="9">
        <f t="shared" si="452"/>
        <v>30000</v>
      </c>
      <c r="N234" s="9">
        <f t="shared" si="452"/>
        <v>0</v>
      </c>
      <c r="O234" s="9">
        <f t="shared" si="452"/>
        <v>0</v>
      </c>
      <c r="P234" s="9">
        <f t="shared" si="452"/>
        <v>0</v>
      </c>
      <c r="Q234" s="9">
        <f t="shared" si="452"/>
        <v>0</v>
      </c>
      <c r="R234" s="9">
        <f t="shared" si="452"/>
        <v>0</v>
      </c>
      <c r="S234" s="9">
        <f t="shared" si="452"/>
        <v>30000</v>
      </c>
      <c r="T234" s="9">
        <f t="shared" si="452"/>
        <v>0</v>
      </c>
      <c r="U234" s="9">
        <f t="shared" si="449"/>
        <v>0</v>
      </c>
      <c r="V234" s="9">
        <f t="shared" si="449"/>
        <v>0</v>
      </c>
      <c r="W234" s="9">
        <f t="shared" si="449"/>
        <v>0</v>
      </c>
      <c r="X234" s="9">
        <f t="shared" si="449"/>
        <v>0</v>
      </c>
      <c r="Y234" s="9">
        <f t="shared" si="449"/>
        <v>30000</v>
      </c>
      <c r="Z234" s="9">
        <f t="shared" si="449"/>
        <v>0</v>
      </c>
      <c r="AA234" s="9">
        <f t="shared" si="450"/>
        <v>-30000</v>
      </c>
      <c r="AB234" s="9">
        <f t="shared" si="450"/>
        <v>0</v>
      </c>
      <c r="AC234" s="9">
        <f t="shared" si="450"/>
        <v>0</v>
      </c>
      <c r="AD234" s="9">
        <f t="shared" si="450"/>
        <v>0</v>
      </c>
      <c r="AE234" s="9">
        <f t="shared" si="450"/>
        <v>0</v>
      </c>
      <c r="AF234" s="9">
        <f t="shared" si="450"/>
        <v>0</v>
      </c>
      <c r="AG234" s="9">
        <f t="shared" si="450"/>
        <v>0</v>
      </c>
      <c r="AH234" s="9">
        <f t="shared" si="450"/>
        <v>0</v>
      </c>
      <c r="AI234" s="9">
        <f t="shared" si="450"/>
        <v>0</v>
      </c>
      <c r="AJ234" s="9">
        <f t="shared" si="450"/>
        <v>0</v>
      </c>
      <c r="AK234" s="9">
        <f t="shared" si="450"/>
        <v>0</v>
      </c>
      <c r="AL234" s="9">
        <f t="shared" si="450"/>
        <v>0</v>
      </c>
      <c r="AM234" s="9">
        <f t="shared" si="451"/>
        <v>0</v>
      </c>
      <c r="AN234" s="9">
        <f t="shared" si="451"/>
        <v>0</v>
      </c>
      <c r="AO234" s="9">
        <f t="shared" si="451"/>
        <v>0</v>
      </c>
      <c r="AP234" s="9">
        <f t="shared" si="451"/>
        <v>0</v>
      </c>
      <c r="AQ234" s="9">
        <f t="shared" si="451"/>
        <v>0</v>
      </c>
      <c r="AR234" s="9">
        <f t="shared" si="451"/>
        <v>0</v>
      </c>
      <c r="AS234" s="9">
        <f t="shared" si="451"/>
        <v>0</v>
      </c>
      <c r="AT234" s="9">
        <f t="shared" si="451"/>
        <v>0</v>
      </c>
      <c r="AU234" s="9">
        <f t="shared" si="451"/>
        <v>0</v>
      </c>
      <c r="AV234" s="9">
        <f t="shared" si="451"/>
        <v>0</v>
      </c>
      <c r="AW234" s="9">
        <f t="shared" si="451"/>
        <v>0</v>
      </c>
      <c r="AX234" s="9">
        <f t="shared" si="451"/>
        <v>0</v>
      </c>
      <c r="AY234" s="9">
        <f t="shared" si="451"/>
        <v>0</v>
      </c>
      <c r="AZ234" s="9">
        <f t="shared" si="451"/>
        <v>0</v>
      </c>
      <c r="BA234" s="92" t="e">
        <f t="shared" si="422"/>
        <v>#DIV/0!</v>
      </c>
      <c r="BB234" s="92" t="e">
        <f t="shared" si="431"/>
        <v>#DIV/0!</v>
      </c>
    </row>
    <row r="235" spans="1:54" ht="33" hidden="1">
      <c r="A235" s="27" t="s">
        <v>169</v>
      </c>
      <c r="B235" s="40">
        <v>903</v>
      </c>
      <c r="C235" s="25" t="s">
        <v>32</v>
      </c>
      <c r="D235" s="25" t="s">
        <v>79</v>
      </c>
      <c r="E235" s="40" t="s">
        <v>651</v>
      </c>
      <c r="F235" s="25" t="s">
        <v>170</v>
      </c>
      <c r="G235" s="9">
        <f>10000+20000</f>
        <v>30000</v>
      </c>
      <c r="H235" s="9"/>
      <c r="I235" s="79"/>
      <c r="J235" s="79"/>
      <c r="K235" s="79"/>
      <c r="L235" s="79"/>
      <c r="M235" s="9">
        <f>G235+I235+J235+K235+L235</f>
        <v>30000</v>
      </c>
      <c r="N235" s="9">
        <f>H235+L235</f>
        <v>0</v>
      </c>
      <c r="O235" s="80"/>
      <c r="P235" s="80"/>
      <c r="Q235" s="80"/>
      <c r="R235" s="80"/>
      <c r="S235" s="9">
        <f>M235+O235+P235+Q235+R235</f>
        <v>30000</v>
      </c>
      <c r="T235" s="9">
        <f>N235+R235</f>
        <v>0</v>
      </c>
      <c r="U235" s="80"/>
      <c r="V235" s="80"/>
      <c r="W235" s="80"/>
      <c r="X235" s="80"/>
      <c r="Y235" s="9">
        <f>S235+U235+V235+W235+X235</f>
        <v>30000</v>
      </c>
      <c r="Z235" s="9">
        <f>T235+X235</f>
        <v>0</v>
      </c>
      <c r="AA235" s="9">
        <v>-30000</v>
      </c>
      <c r="AB235" s="80"/>
      <c r="AC235" s="80"/>
      <c r="AD235" s="80"/>
      <c r="AE235" s="9">
        <f>Y235+AA235+AB235+AC235+AD235</f>
        <v>0</v>
      </c>
      <c r="AF235" s="9">
        <f>Z235+AD235</f>
        <v>0</v>
      </c>
      <c r="AG235" s="9"/>
      <c r="AH235" s="80"/>
      <c r="AI235" s="80"/>
      <c r="AJ235" s="80"/>
      <c r="AK235" s="9">
        <f>AE235+AG235+AH235+AI235+AJ235</f>
        <v>0</v>
      </c>
      <c r="AL235" s="9">
        <f>AF235+AJ235</f>
        <v>0</v>
      </c>
      <c r="AM235" s="9"/>
      <c r="AN235" s="80"/>
      <c r="AO235" s="80"/>
      <c r="AP235" s="80"/>
      <c r="AQ235" s="9">
        <f>AK235+AM235+AN235+AO235+AP235</f>
        <v>0</v>
      </c>
      <c r="AR235" s="9">
        <f>AL235+AP235</f>
        <v>0</v>
      </c>
      <c r="AS235" s="9"/>
      <c r="AT235" s="80"/>
      <c r="AU235" s="80"/>
      <c r="AV235" s="80"/>
      <c r="AW235" s="9">
        <f>AQ235+AS235+AT235+AU235+AV235</f>
        <v>0</v>
      </c>
      <c r="AX235" s="9">
        <f>AR235+AV235</f>
        <v>0</v>
      </c>
      <c r="AY235" s="9">
        <f t="shared" ref="AY235:AZ235" si="453">AS235+AW235</f>
        <v>0</v>
      </c>
      <c r="AZ235" s="9">
        <f t="shared" si="453"/>
        <v>0</v>
      </c>
      <c r="BA235" s="92" t="e">
        <f t="shared" si="422"/>
        <v>#DIV/0!</v>
      </c>
      <c r="BB235" s="92" t="e">
        <f t="shared" si="431"/>
        <v>#DIV/0!</v>
      </c>
    </row>
    <row r="236" spans="1:54" ht="66" hidden="1">
      <c r="A236" s="27" t="s">
        <v>554</v>
      </c>
      <c r="B236" s="40">
        <v>903</v>
      </c>
      <c r="C236" s="25" t="s">
        <v>32</v>
      </c>
      <c r="D236" s="25" t="s">
        <v>79</v>
      </c>
      <c r="E236" s="40" t="s">
        <v>553</v>
      </c>
      <c r="F236" s="25"/>
      <c r="G236" s="11">
        <f>G237</f>
        <v>5253</v>
      </c>
      <c r="H236" s="11">
        <f t="shared" ref="H236:W237" si="454">H237</f>
        <v>0</v>
      </c>
      <c r="I236" s="11">
        <f t="shared" si="454"/>
        <v>0</v>
      </c>
      <c r="J236" s="11">
        <f t="shared" si="454"/>
        <v>0</v>
      </c>
      <c r="K236" s="11">
        <f t="shared" si="454"/>
        <v>0</v>
      </c>
      <c r="L236" s="11">
        <f t="shared" si="454"/>
        <v>0</v>
      </c>
      <c r="M236" s="11">
        <f t="shared" si="454"/>
        <v>5253</v>
      </c>
      <c r="N236" s="11">
        <f t="shared" si="454"/>
        <v>0</v>
      </c>
      <c r="O236" s="11">
        <f t="shared" si="454"/>
        <v>0</v>
      </c>
      <c r="P236" s="11">
        <f t="shared" si="454"/>
        <v>0</v>
      </c>
      <c r="Q236" s="11">
        <f t="shared" si="454"/>
        <v>0</v>
      </c>
      <c r="R236" s="11">
        <f t="shared" si="454"/>
        <v>0</v>
      </c>
      <c r="S236" s="11">
        <f t="shared" si="454"/>
        <v>5253</v>
      </c>
      <c r="T236" s="11">
        <f t="shared" si="454"/>
        <v>0</v>
      </c>
      <c r="U236" s="11">
        <f t="shared" si="454"/>
        <v>0</v>
      </c>
      <c r="V236" s="11">
        <f t="shared" si="454"/>
        <v>0</v>
      </c>
      <c r="W236" s="11">
        <f t="shared" si="454"/>
        <v>0</v>
      </c>
      <c r="X236" s="11">
        <f t="shared" ref="U236:AJ237" si="455">X237</f>
        <v>0</v>
      </c>
      <c r="Y236" s="11">
        <f t="shared" si="455"/>
        <v>5253</v>
      </c>
      <c r="Z236" s="11">
        <f t="shared" si="455"/>
        <v>0</v>
      </c>
      <c r="AA236" s="9">
        <f t="shared" si="455"/>
        <v>-5253</v>
      </c>
      <c r="AB236" s="11">
        <f t="shared" si="455"/>
        <v>0</v>
      </c>
      <c r="AC236" s="11">
        <f t="shared" si="455"/>
        <v>0</v>
      </c>
      <c r="AD236" s="11">
        <f t="shared" si="455"/>
        <v>0</v>
      </c>
      <c r="AE236" s="11">
        <f t="shared" si="455"/>
        <v>0</v>
      </c>
      <c r="AF236" s="11">
        <f t="shared" si="455"/>
        <v>0</v>
      </c>
      <c r="AG236" s="9">
        <f t="shared" si="455"/>
        <v>0</v>
      </c>
      <c r="AH236" s="11">
        <f t="shared" si="455"/>
        <v>0</v>
      </c>
      <c r="AI236" s="11">
        <f t="shared" si="455"/>
        <v>0</v>
      </c>
      <c r="AJ236" s="11">
        <f t="shared" si="455"/>
        <v>0</v>
      </c>
      <c r="AK236" s="11">
        <f t="shared" ref="AG236:AV237" si="456">AK237</f>
        <v>0</v>
      </c>
      <c r="AL236" s="11">
        <f t="shared" si="456"/>
        <v>0</v>
      </c>
      <c r="AM236" s="9">
        <f t="shared" si="456"/>
        <v>0</v>
      </c>
      <c r="AN236" s="11">
        <f t="shared" si="456"/>
        <v>0</v>
      </c>
      <c r="AO236" s="11">
        <f t="shared" si="456"/>
        <v>0</v>
      </c>
      <c r="AP236" s="11">
        <f t="shared" si="456"/>
        <v>0</v>
      </c>
      <c r="AQ236" s="11">
        <f t="shared" si="456"/>
        <v>0</v>
      </c>
      <c r="AR236" s="11">
        <f t="shared" si="456"/>
        <v>0</v>
      </c>
      <c r="AS236" s="9">
        <f t="shared" si="456"/>
        <v>0</v>
      </c>
      <c r="AT236" s="11">
        <f t="shared" si="456"/>
        <v>0</v>
      </c>
      <c r="AU236" s="11">
        <f t="shared" si="456"/>
        <v>0</v>
      </c>
      <c r="AV236" s="11">
        <f t="shared" si="456"/>
        <v>0</v>
      </c>
      <c r="AW236" s="11">
        <f t="shared" ref="AS236:AZ237" si="457">AW237</f>
        <v>0</v>
      </c>
      <c r="AX236" s="11">
        <f t="shared" si="457"/>
        <v>0</v>
      </c>
      <c r="AY236" s="11">
        <f t="shared" si="457"/>
        <v>0</v>
      </c>
      <c r="AZ236" s="11">
        <f t="shared" si="457"/>
        <v>0</v>
      </c>
      <c r="BA236" s="92" t="e">
        <f t="shared" si="422"/>
        <v>#DIV/0!</v>
      </c>
      <c r="BB236" s="92" t="e">
        <f t="shared" si="431"/>
        <v>#DIV/0!</v>
      </c>
    </row>
    <row r="237" spans="1:54" ht="20.100000000000001" hidden="1" customHeight="1">
      <c r="A237" s="27" t="s">
        <v>100</v>
      </c>
      <c r="B237" s="25">
        <v>903</v>
      </c>
      <c r="C237" s="25" t="s">
        <v>32</v>
      </c>
      <c r="D237" s="25" t="s">
        <v>79</v>
      </c>
      <c r="E237" s="25" t="s">
        <v>553</v>
      </c>
      <c r="F237" s="25" t="s">
        <v>101</v>
      </c>
      <c r="G237" s="9">
        <f>G238</f>
        <v>5253</v>
      </c>
      <c r="H237" s="9">
        <f t="shared" si="454"/>
        <v>0</v>
      </c>
      <c r="I237" s="9">
        <f t="shared" si="454"/>
        <v>0</v>
      </c>
      <c r="J237" s="9">
        <f t="shared" si="454"/>
        <v>0</v>
      </c>
      <c r="K237" s="9">
        <f t="shared" si="454"/>
        <v>0</v>
      </c>
      <c r="L237" s="9">
        <f t="shared" si="454"/>
        <v>0</v>
      </c>
      <c r="M237" s="9">
        <f t="shared" si="454"/>
        <v>5253</v>
      </c>
      <c r="N237" s="9">
        <f t="shared" si="454"/>
        <v>0</v>
      </c>
      <c r="O237" s="9">
        <f t="shared" si="454"/>
        <v>0</v>
      </c>
      <c r="P237" s="9">
        <f t="shared" si="454"/>
        <v>0</v>
      </c>
      <c r="Q237" s="9">
        <f t="shared" si="454"/>
        <v>0</v>
      </c>
      <c r="R237" s="9">
        <f t="shared" si="454"/>
        <v>0</v>
      </c>
      <c r="S237" s="9">
        <f t="shared" si="454"/>
        <v>5253</v>
      </c>
      <c r="T237" s="9">
        <f t="shared" si="454"/>
        <v>0</v>
      </c>
      <c r="U237" s="9">
        <f t="shared" si="455"/>
        <v>0</v>
      </c>
      <c r="V237" s="9">
        <f t="shared" si="455"/>
        <v>0</v>
      </c>
      <c r="W237" s="9">
        <f t="shared" si="455"/>
        <v>0</v>
      </c>
      <c r="X237" s="9">
        <f t="shared" si="455"/>
        <v>0</v>
      </c>
      <c r="Y237" s="9">
        <f t="shared" si="455"/>
        <v>5253</v>
      </c>
      <c r="Z237" s="9">
        <f t="shared" si="455"/>
        <v>0</v>
      </c>
      <c r="AA237" s="9">
        <f t="shared" si="455"/>
        <v>-5253</v>
      </c>
      <c r="AB237" s="9">
        <f t="shared" si="455"/>
        <v>0</v>
      </c>
      <c r="AC237" s="9">
        <f t="shared" si="455"/>
        <v>0</v>
      </c>
      <c r="AD237" s="9">
        <f t="shared" si="455"/>
        <v>0</v>
      </c>
      <c r="AE237" s="9">
        <f t="shared" si="455"/>
        <v>0</v>
      </c>
      <c r="AF237" s="9">
        <f t="shared" si="455"/>
        <v>0</v>
      </c>
      <c r="AG237" s="9">
        <f t="shared" si="456"/>
        <v>0</v>
      </c>
      <c r="AH237" s="9">
        <f t="shared" si="456"/>
        <v>0</v>
      </c>
      <c r="AI237" s="9">
        <f t="shared" si="456"/>
        <v>0</v>
      </c>
      <c r="AJ237" s="9">
        <f t="shared" si="456"/>
        <v>0</v>
      </c>
      <c r="AK237" s="9">
        <f t="shared" si="456"/>
        <v>0</v>
      </c>
      <c r="AL237" s="9">
        <f t="shared" si="456"/>
        <v>0</v>
      </c>
      <c r="AM237" s="9">
        <f t="shared" si="456"/>
        <v>0</v>
      </c>
      <c r="AN237" s="9">
        <f t="shared" si="456"/>
        <v>0</v>
      </c>
      <c r="AO237" s="9">
        <f t="shared" si="456"/>
        <v>0</v>
      </c>
      <c r="AP237" s="9">
        <f t="shared" si="456"/>
        <v>0</v>
      </c>
      <c r="AQ237" s="9">
        <f t="shared" si="456"/>
        <v>0</v>
      </c>
      <c r="AR237" s="9">
        <f t="shared" si="456"/>
        <v>0</v>
      </c>
      <c r="AS237" s="9">
        <f t="shared" si="457"/>
        <v>0</v>
      </c>
      <c r="AT237" s="9">
        <f t="shared" si="457"/>
        <v>0</v>
      </c>
      <c r="AU237" s="9">
        <f t="shared" si="457"/>
        <v>0</v>
      </c>
      <c r="AV237" s="9">
        <f t="shared" si="457"/>
        <v>0</v>
      </c>
      <c r="AW237" s="9">
        <f t="shared" si="457"/>
        <v>0</v>
      </c>
      <c r="AX237" s="9">
        <f t="shared" si="457"/>
        <v>0</v>
      </c>
      <c r="AY237" s="9">
        <f t="shared" si="457"/>
        <v>0</v>
      </c>
      <c r="AZ237" s="9">
        <f t="shared" si="457"/>
        <v>0</v>
      </c>
      <c r="BA237" s="92" t="e">
        <f t="shared" si="422"/>
        <v>#DIV/0!</v>
      </c>
      <c r="BB237" s="92" t="e">
        <f t="shared" si="431"/>
        <v>#DIV/0!</v>
      </c>
    </row>
    <row r="238" spans="1:54" ht="33" hidden="1">
      <c r="A238" s="27" t="s">
        <v>169</v>
      </c>
      <c r="B238" s="40">
        <v>903</v>
      </c>
      <c r="C238" s="25" t="s">
        <v>32</v>
      </c>
      <c r="D238" s="25" t="s">
        <v>79</v>
      </c>
      <c r="E238" s="40" t="s">
        <v>553</v>
      </c>
      <c r="F238" s="25" t="s">
        <v>170</v>
      </c>
      <c r="G238" s="9">
        <f>1584+3669</f>
        <v>5253</v>
      </c>
      <c r="H238" s="10"/>
      <c r="I238" s="79"/>
      <c r="J238" s="79"/>
      <c r="K238" s="79"/>
      <c r="L238" s="79"/>
      <c r="M238" s="9">
        <f>G238+I238+J238+K238+L238</f>
        <v>5253</v>
      </c>
      <c r="N238" s="9">
        <f>H238+L238</f>
        <v>0</v>
      </c>
      <c r="O238" s="80"/>
      <c r="P238" s="80"/>
      <c r="Q238" s="80"/>
      <c r="R238" s="80"/>
      <c r="S238" s="9">
        <f>M238+O238+P238+Q238+R238</f>
        <v>5253</v>
      </c>
      <c r="T238" s="9">
        <f>N238+R238</f>
        <v>0</v>
      </c>
      <c r="U238" s="80"/>
      <c r="V238" s="80"/>
      <c r="W238" s="80"/>
      <c r="X238" s="80"/>
      <c r="Y238" s="9">
        <f>S238+U238+V238+W238+X238</f>
        <v>5253</v>
      </c>
      <c r="Z238" s="9">
        <f>T238+X238</f>
        <v>0</v>
      </c>
      <c r="AA238" s="9">
        <v>-5253</v>
      </c>
      <c r="AB238" s="80"/>
      <c r="AC238" s="80"/>
      <c r="AD238" s="80"/>
      <c r="AE238" s="9">
        <f>Y238+AA238+AB238+AC238+AD238</f>
        <v>0</v>
      </c>
      <c r="AF238" s="9">
        <f>Z238+AD238</f>
        <v>0</v>
      </c>
      <c r="AG238" s="9"/>
      <c r="AH238" s="80"/>
      <c r="AI238" s="80"/>
      <c r="AJ238" s="80"/>
      <c r="AK238" s="9">
        <f>AE238+AG238+AH238+AI238+AJ238</f>
        <v>0</v>
      </c>
      <c r="AL238" s="9">
        <f>AF238+AJ238</f>
        <v>0</v>
      </c>
      <c r="AM238" s="9"/>
      <c r="AN238" s="80"/>
      <c r="AO238" s="80"/>
      <c r="AP238" s="80"/>
      <c r="AQ238" s="9">
        <f>AK238+AM238+AN238+AO238+AP238</f>
        <v>0</v>
      </c>
      <c r="AR238" s="9">
        <f>AL238+AP238</f>
        <v>0</v>
      </c>
      <c r="AS238" s="9"/>
      <c r="AT238" s="80"/>
      <c r="AU238" s="80"/>
      <c r="AV238" s="80"/>
      <c r="AW238" s="9">
        <f>AQ238+AS238+AT238+AU238+AV238</f>
        <v>0</v>
      </c>
      <c r="AX238" s="9">
        <f>AR238+AV238</f>
        <v>0</v>
      </c>
      <c r="AY238" s="9">
        <f t="shared" ref="AY238:AZ238" si="458">AS238+AW238</f>
        <v>0</v>
      </c>
      <c r="AZ238" s="9">
        <f t="shared" si="458"/>
        <v>0</v>
      </c>
      <c r="BA238" s="92" t="e">
        <f t="shared" si="422"/>
        <v>#DIV/0!</v>
      </c>
      <c r="BB238" s="92" t="e">
        <f t="shared" si="431"/>
        <v>#DIV/0!</v>
      </c>
    </row>
    <row r="239" spans="1:54" ht="20.100000000000001" hidden="1" customHeight="1">
      <c r="A239" s="27" t="s">
        <v>61</v>
      </c>
      <c r="B239" s="25">
        <v>903</v>
      </c>
      <c r="C239" s="25" t="s">
        <v>32</v>
      </c>
      <c r="D239" s="25" t="s">
        <v>79</v>
      </c>
      <c r="E239" s="25" t="s">
        <v>62</v>
      </c>
      <c r="F239" s="25"/>
      <c r="G239" s="9">
        <f t="shared" ref="G239:H239" si="459">G240+G243+G246+G249</f>
        <v>0</v>
      </c>
      <c r="H239" s="9">
        <f t="shared" si="459"/>
        <v>0</v>
      </c>
      <c r="I239" s="79"/>
      <c r="J239" s="79"/>
      <c r="K239" s="79"/>
      <c r="L239" s="79"/>
      <c r="M239" s="79"/>
      <c r="N239" s="79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>
        <f>AA240+AA243+AA246+AA249+AA253+AA256</f>
        <v>0</v>
      </c>
      <c r="AB239" s="9">
        <f t="shared" ref="AB239:AF239" si="460">AB240+AB243+AB246+AB249+AB253+AB256</f>
        <v>33</v>
      </c>
      <c r="AC239" s="9">
        <f t="shared" si="460"/>
        <v>0</v>
      </c>
      <c r="AD239" s="9">
        <f t="shared" si="460"/>
        <v>20410</v>
      </c>
      <c r="AE239" s="9">
        <f t="shared" si="460"/>
        <v>20443</v>
      </c>
      <c r="AF239" s="9">
        <f t="shared" si="460"/>
        <v>20410</v>
      </c>
      <c r="AG239" s="80">
        <f>AG240+AG243+AG246+AG249+AG253+AG256</f>
        <v>0</v>
      </c>
      <c r="AH239" s="9">
        <f t="shared" ref="AH239:AL239" si="461">AH240+AH243+AH246+AH249+AH253+AH256</f>
        <v>0</v>
      </c>
      <c r="AI239" s="9">
        <f t="shared" si="461"/>
        <v>0</v>
      </c>
      <c r="AJ239" s="9">
        <f t="shared" si="461"/>
        <v>0</v>
      </c>
      <c r="AK239" s="9">
        <f t="shared" si="461"/>
        <v>20443</v>
      </c>
      <c r="AL239" s="9">
        <f t="shared" si="461"/>
        <v>20410</v>
      </c>
      <c r="AM239" s="80">
        <f>AM240+AM243+AM246+AM249+AM253+AM256</f>
        <v>0</v>
      </c>
      <c r="AN239" s="9">
        <f t="shared" ref="AN239:AR239" si="462">AN240+AN243+AN246+AN249+AN253+AN256</f>
        <v>0</v>
      </c>
      <c r="AO239" s="9">
        <f t="shared" si="462"/>
        <v>0</v>
      </c>
      <c r="AP239" s="9">
        <f t="shared" si="462"/>
        <v>0</v>
      </c>
      <c r="AQ239" s="9">
        <f t="shared" si="462"/>
        <v>20443</v>
      </c>
      <c r="AR239" s="9">
        <f t="shared" si="462"/>
        <v>20410</v>
      </c>
      <c r="AS239" s="80">
        <f>AS240+AS243+AS246+AS249+AS253+AS256</f>
        <v>29</v>
      </c>
      <c r="AT239" s="9">
        <f t="shared" ref="AT239:AX239" si="463">AT240+AT243+AT246+AT249+AT253+AT256</f>
        <v>0</v>
      </c>
      <c r="AU239" s="9">
        <f t="shared" si="463"/>
        <v>0</v>
      </c>
      <c r="AV239" s="9">
        <f t="shared" si="463"/>
        <v>2892</v>
      </c>
      <c r="AW239" s="9">
        <f t="shared" si="463"/>
        <v>23364</v>
      </c>
      <c r="AX239" s="9">
        <f t="shared" si="463"/>
        <v>23302</v>
      </c>
      <c r="AY239" s="9">
        <f t="shared" ref="AY239:AZ239" si="464">AY240+AY243+AY246+AY249+AY253+AY256</f>
        <v>12525</v>
      </c>
      <c r="AZ239" s="9">
        <f t="shared" si="464"/>
        <v>12492</v>
      </c>
      <c r="BA239" s="92">
        <f t="shared" si="422"/>
        <v>53.608115048793017</v>
      </c>
      <c r="BB239" s="92">
        <f t="shared" si="431"/>
        <v>53.60913226332503</v>
      </c>
    </row>
    <row r="240" spans="1:54" ht="82.5" hidden="1">
      <c r="A240" s="27" t="s">
        <v>652</v>
      </c>
      <c r="B240" s="32">
        <v>903</v>
      </c>
      <c r="C240" s="25" t="s">
        <v>32</v>
      </c>
      <c r="D240" s="25" t="s">
        <v>79</v>
      </c>
      <c r="E240" s="25" t="s">
        <v>653</v>
      </c>
      <c r="F240" s="25"/>
      <c r="G240" s="11">
        <f t="shared" ref="G240:H241" si="465">G241</f>
        <v>0</v>
      </c>
      <c r="H240" s="11">
        <f t="shared" si="465"/>
        <v>0</v>
      </c>
      <c r="I240" s="79"/>
      <c r="J240" s="79"/>
      <c r="K240" s="79"/>
      <c r="L240" s="79"/>
      <c r="M240" s="79"/>
      <c r="N240" s="79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>
        <f>AA241</f>
        <v>0</v>
      </c>
      <c r="AB240" s="80">
        <f t="shared" ref="AB240:AQ241" si="466">AB241</f>
        <v>0</v>
      </c>
      <c r="AC240" s="80">
        <f t="shared" si="466"/>
        <v>0</v>
      </c>
      <c r="AD240" s="9">
        <f t="shared" si="466"/>
        <v>3961</v>
      </c>
      <c r="AE240" s="9">
        <f t="shared" si="466"/>
        <v>3961</v>
      </c>
      <c r="AF240" s="9">
        <f t="shared" si="466"/>
        <v>3961</v>
      </c>
      <c r="AG240" s="80">
        <f>AG241</f>
        <v>0</v>
      </c>
      <c r="AH240" s="80">
        <f t="shared" si="466"/>
        <v>0</v>
      </c>
      <c r="AI240" s="80">
        <f t="shared" si="466"/>
        <v>0</v>
      </c>
      <c r="AJ240" s="9">
        <f t="shared" si="466"/>
        <v>0</v>
      </c>
      <c r="AK240" s="9">
        <f t="shared" si="466"/>
        <v>3961</v>
      </c>
      <c r="AL240" s="9">
        <f t="shared" si="466"/>
        <v>3961</v>
      </c>
      <c r="AM240" s="80">
        <f>AM241</f>
        <v>0</v>
      </c>
      <c r="AN240" s="80">
        <f t="shared" si="466"/>
        <v>0</v>
      </c>
      <c r="AO240" s="80">
        <f t="shared" si="466"/>
        <v>0</v>
      </c>
      <c r="AP240" s="9">
        <f t="shared" si="466"/>
        <v>0</v>
      </c>
      <c r="AQ240" s="9">
        <f t="shared" si="466"/>
        <v>3961</v>
      </c>
      <c r="AR240" s="9">
        <f t="shared" ref="AN240:AR241" si="467">AR241</f>
        <v>3961</v>
      </c>
      <c r="AS240" s="80">
        <f>AS241</f>
        <v>0</v>
      </c>
      <c r="AT240" s="80">
        <f t="shared" ref="AT240:AZ241" si="468">AT241</f>
        <v>0</v>
      </c>
      <c r="AU240" s="80">
        <f t="shared" si="468"/>
        <v>0</v>
      </c>
      <c r="AV240" s="9">
        <f t="shared" si="468"/>
        <v>0</v>
      </c>
      <c r="AW240" s="9">
        <f t="shared" si="468"/>
        <v>3961</v>
      </c>
      <c r="AX240" s="9">
        <f t="shared" si="468"/>
        <v>3961</v>
      </c>
      <c r="AY240" s="9">
        <f t="shared" si="468"/>
        <v>2640</v>
      </c>
      <c r="AZ240" s="9">
        <f t="shared" si="468"/>
        <v>2640</v>
      </c>
      <c r="BA240" s="92">
        <f t="shared" si="422"/>
        <v>66.649835900025238</v>
      </c>
      <c r="BB240" s="92">
        <f t="shared" si="431"/>
        <v>66.649835900025238</v>
      </c>
    </row>
    <row r="241" spans="1:54" ht="20.100000000000001" hidden="1" customHeight="1">
      <c r="A241" s="27" t="s">
        <v>100</v>
      </c>
      <c r="B241" s="25">
        <v>903</v>
      </c>
      <c r="C241" s="25" t="s">
        <v>32</v>
      </c>
      <c r="D241" s="25" t="s">
        <v>79</v>
      </c>
      <c r="E241" s="25" t="s">
        <v>653</v>
      </c>
      <c r="F241" s="25" t="s">
        <v>101</v>
      </c>
      <c r="G241" s="9">
        <f t="shared" si="465"/>
        <v>0</v>
      </c>
      <c r="H241" s="9">
        <f t="shared" si="465"/>
        <v>0</v>
      </c>
      <c r="I241" s="79"/>
      <c r="J241" s="79"/>
      <c r="K241" s="79"/>
      <c r="L241" s="79"/>
      <c r="M241" s="79"/>
      <c r="N241" s="79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>
        <f>AA242</f>
        <v>0</v>
      </c>
      <c r="AB241" s="80">
        <f t="shared" si="466"/>
        <v>0</v>
      </c>
      <c r="AC241" s="80">
        <f t="shared" si="466"/>
        <v>0</v>
      </c>
      <c r="AD241" s="9">
        <f t="shared" si="466"/>
        <v>3961</v>
      </c>
      <c r="AE241" s="9">
        <f t="shared" si="466"/>
        <v>3961</v>
      </c>
      <c r="AF241" s="9">
        <f t="shared" si="466"/>
        <v>3961</v>
      </c>
      <c r="AG241" s="80">
        <f>AG242</f>
        <v>0</v>
      </c>
      <c r="AH241" s="80">
        <f t="shared" si="466"/>
        <v>0</v>
      </c>
      <c r="AI241" s="80">
        <f t="shared" si="466"/>
        <v>0</v>
      </c>
      <c r="AJ241" s="9">
        <f t="shared" si="466"/>
        <v>0</v>
      </c>
      <c r="AK241" s="9">
        <f t="shared" si="466"/>
        <v>3961</v>
      </c>
      <c r="AL241" s="9">
        <f t="shared" si="466"/>
        <v>3961</v>
      </c>
      <c r="AM241" s="80">
        <f>AM242</f>
        <v>0</v>
      </c>
      <c r="AN241" s="80">
        <f t="shared" si="467"/>
        <v>0</v>
      </c>
      <c r="AO241" s="80">
        <f t="shared" si="467"/>
        <v>0</v>
      </c>
      <c r="AP241" s="9">
        <f t="shared" si="467"/>
        <v>0</v>
      </c>
      <c r="AQ241" s="9">
        <f t="shared" si="467"/>
        <v>3961</v>
      </c>
      <c r="AR241" s="9">
        <f t="shared" si="467"/>
        <v>3961</v>
      </c>
      <c r="AS241" s="80">
        <f>AS242</f>
        <v>0</v>
      </c>
      <c r="AT241" s="80">
        <f t="shared" si="468"/>
        <v>0</v>
      </c>
      <c r="AU241" s="80">
        <f t="shared" si="468"/>
        <v>0</v>
      </c>
      <c r="AV241" s="9">
        <f t="shared" si="468"/>
        <v>0</v>
      </c>
      <c r="AW241" s="9">
        <f t="shared" si="468"/>
        <v>3961</v>
      </c>
      <c r="AX241" s="9">
        <f t="shared" si="468"/>
        <v>3961</v>
      </c>
      <c r="AY241" s="9">
        <f t="shared" si="468"/>
        <v>2640</v>
      </c>
      <c r="AZ241" s="9">
        <f t="shared" si="468"/>
        <v>2640</v>
      </c>
      <c r="BA241" s="92">
        <f t="shared" si="422"/>
        <v>66.649835900025238</v>
      </c>
      <c r="BB241" s="92">
        <f t="shared" si="431"/>
        <v>66.649835900025238</v>
      </c>
    </row>
    <row r="242" spans="1:54" ht="33" hidden="1">
      <c r="A242" s="27" t="s">
        <v>169</v>
      </c>
      <c r="B242" s="32">
        <v>903</v>
      </c>
      <c r="C242" s="25" t="s">
        <v>32</v>
      </c>
      <c r="D242" s="25" t="s">
        <v>79</v>
      </c>
      <c r="E242" s="25" t="s">
        <v>653</v>
      </c>
      <c r="F242" s="25" t="s">
        <v>170</v>
      </c>
      <c r="G242" s="9"/>
      <c r="H242" s="9"/>
      <c r="I242" s="79"/>
      <c r="J242" s="79"/>
      <c r="K242" s="79"/>
      <c r="L242" s="79"/>
      <c r="M242" s="79"/>
      <c r="N242" s="79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9">
        <v>3961</v>
      </c>
      <c r="AE242" s="9">
        <f>Y242+AA242+AB242+AC242+AD242</f>
        <v>3961</v>
      </c>
      <c r="AF242" s="9">
        <f>Z242+AD242</f>
        <v>3961</v>
      </c>
      <c r="AG242" s="80"/>
      <c r="AH242" s="80"/>
      <c r="AI242" s="80"/>
      <c r="AJ242" s="9"/>
      <c r="AK242" s="9">
        <f>AE242+AG242+AH242+AI242+AJ242</f>
        <v>3961</v>
      </c>
      <c r="AL242" s="9">
        <f>AF242+AJ242</f>
        <v>3961</v>
      </c>
      <c r="AM242" s="80"/>
      <c r="AN242" s="80"/>
      <c r="AO242" s="80"/>
      <c r="AP242" s="9"/>
      <c r="AQ242" s="9">
        <f>AK242+AM242+AN242+AO242+AP242</f>
        <v>3961</v>
      </c>
      <c r="AR242" s="9">
        <f>AL242+AP242</f>
        <v>3961</v>
      </c>
      <c r="AS242" s="80"/>
      <c r="AT242" s="80"/>
      <c r="AU242" s="80"/>
      <c r="AV242" s="9"/>
      <c r="AW242" s="9">
        <f>AQ242+AS242+AT242+AU242+AV242</f>
        <v>3961</v>
      </c>
      <c r="AX242" s="9">
        <f>AR242+AV242</f>
        <v>3961</v>
      </c>
      <c r="AY242" s="89">
        <v>2640</v>
      </c>
      <c r="AZ242" s="89">
        <v>2640</v>
      </c>
      <c r="BA242" s="92">
        <f t="shared" si="422"/>
        <v>66.649835900025238</v>
      </c>
      <c r="BB242" s="92">
        <f t="shared" si="431"/>
        <v>66.649835900025238</v>
      </c>
    </row>
    <row r="243" spans="1:54" ht="49.5" hidden="1">
      <c r="A243" s="27" t="s">
        <v>655</v>
      </c>
      <c r="B243" s="32">
        <v>903</v>
      </c>
      <c r="C243" s="25" t="s">
        <v>32</v>
      </c>
      <c r="D243" s="25" t="s">
        <v>79</v>
      </c>
      <c r="E243" s="25" t="s">
        <v>654</v>
      </c>
      <c r="F243" s="25"/>
      <c r="G243" s="11">
        <f t="shared" ref="G243:H244" si="469">G244</f>
        <v>0</v>
      </c>
      <c r="H243" s="11">
        <f t="shared" si="469"/>
        <v>0</v>
      </c>
      <c r="I243" s="79"/>
      <c r="J243" s="79"/>
      <c r="K243" s="79"/>
      <c r="L243" s="79"/>
      <c r="M243" s="79"/>
      <c r="N243" s="79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>
        <f>AA244</f>
        <v>0</v>
      </c>
      <c r="AB243" s="80">
        <f t="shared" ref="AB243:AQ244" si="470">AB244</f>
        <v>0</v>
      </c>
      <c r="AC243" s="80">
        <f t="shared" si="470"/>
        <v>0</v>
      </c>
      <c r="AD243" s="9">
        <f t="shared" si="470"/>
        <v>1980</v>
      </c>
      <c r="AE243" s="9">
        <f t="shared" si="470"/>
        <v>1980</v>
      </c>
      <c r="AF243" s="9">
        <f t="shared" si="470"/>
        <v>1980</v>
      </c>
      <c r="AG243" s="80">
        <f>AG244</f>
        <v>0</v>
      </c>
      <c r="AH243" s="80">
        <f t="shared" si="470"/>
        <v>0</v>
      </c>
      <c r="AI243" s="80">
        <f t="shared" si="470"/>
        <v>0</v>
      </c>
      <c r="AJ243" s="9">
        <f t="shared" si="470"/>
        <v>0</v>
      </c>
      <c r="AK243" s="9">
        <f t="shared" si="470"/>
        <v>1980</v>
      </c>
      <c r="AL243" s="9">
        <f t="shared" si="470"/>
        <v>1980</v>
      </c>
      <c r="AM243" s="80">
        <f>AM244</f>
        <v>0</v>
      </c>
      <c r="AN243" s="80">
        <f t="shared" si="470"/>
        <v>0</v>
      </c>
      <c r="AO243" s="80">
        <f t="shared" si="470"/>
        <v>0</v>
      </c>
      <c r="AP243" s="9">
        <f t="shared" si="470"/>
        <v>0</v>
      </c>
      <c r="AQ243" s="9">
        <f t="shared" si="470"/>
        <v>1980</v>
      </c>
      <c r="AR243" s="9">
        <f t="shared" ref="AN243:AR244" si="471">AR244</f>
        <v>1980</v>
      </c>
      <c r="AS243" s="80">
        <f>AS244</f>
        <v>0</v>
      </c>
      <c r="AT243" s="80">
        <f t="shared" ref="AT243:AZ244" si="472">AT244</f>
        <v>0</v>
      </c>
      <c r="AU243" s="80">
        <f t="shared" si="472"/>
        <v>0</v>
      </c>
      <c r="AV243" s="9">
        <f t="shared" si="472"/>
        <v>0</v>
      </c>
      <c r="AW243" s="9">
        <f t="shared" si="472"/>
        <v>1980</v>
      </c>
      <c r="AX243" s="9">
        <f t="shared" si="472"/>
        <v>1980</v>
      </c>
      <c r="AY243" s="9">
        <f t="shared" si="472"/>
        <v>0</v>
      </c>
      <c r="AZ243" s="9">
        <f t="shared" si="472"/>
        <v>0</v>
      </c>
      <c r="BA243" s="92">
        <f t="shared" si="422"/>
        <v>0</v>
      </c>
      <c r="BB243" s="92">
        <f t="shared" si="431"/>
        <v>0</v>
      </c>
    </row>
    <row r="244" spans="1:54" ht="20.100000000000001" hidden="1" customHeight="1">
      <c r="A244" s="27" t="s">
        <v>100</v>
      </c>
      <c r="B244" s="25">
        <v>903</v>
      </c>
      <c r="C244" s="25" t="s">
        <v>32</v>
      </c>
      <c r="D244" s="25" t="s">
        <v>79</v>
      </c>
      <c r="E244" s="25" t="s">
        <v>654</v>
      </c>
      <c r="F244" s="25" t="s">
        <v>316</v>
      </c>
      <c r="G244" s="9">
        <f t="shared" si="469"/>
        <v>0</v>
      </c>
      <c r="H244" s="9">
        <f t="shared" si="469"/>
        <v>0</v>
      </c>
      <c r="I244" s="79"/>
      <c r="J244" s="79"/>
      <c r="K244" s="79"/>
      <c r="L244" s="79"/>
      <c r="M244" s="79"/>
      <c r="N244" s="79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>
        <f>AA245</f>
        <v>0</v>
      </c>
      <c r="AB244" s="80">
        <f t="shared" si="470"/>
        <v>0</v>
      </c>
      <c r="AC244" s="80">
        <f t="shared" si="470"/>
        <v>0</v>
      </c>
      <c r="AD244" s="9">
        <f t="shared" si="470"/>
        <v>1980</v>
      </c>
      <c r="AE244" s="9">
        <f t="shared" si="470"/>
        <v>1980</v>
      </c>
      <c r="AF244" s="9">
        <f t="shared" si="470"/>
        <v>1980</v>
      </c>
      <c r="AG244" s="80">
        <f>AG245</f>
        <v>0</v>
      </c>
      <c r="AH244" s="80">
        <f t="shared" si="470"/>
        <v>0</v>
      </c>
      <c r="AI244" s="80">
        <f t="shared" si="470"/>
        <v>0</v>
      </c>
      <c r="AJ244" s="9">
        <f t="shared" si="470"/>
        <v>0</v>
      </c>
      <c r="AK244" s="9">
        <f t="shared" si="470"/>
        <v>1980</v>
      </c>
      <c r="AL244" s="9">
        <f t="shared" si="470"/>
        <v>1980</v>
      </c>
      <c r="AM244" s="80">
        <f>AM245</f>
        <v>0</v>
      </c>
      <c r="AN244" s="80">
        <f t="shared" si="471"/>
        <v>0</v>
      </c>
      <c r="AO244" s="80">
        <f t="shared" si="471"/>
        <v>0</v>
      </c>
      <c r="AP244" s="9">
        <f t="shared" si="471"/>
        <v>0</v>
      </c>
      <c r="AQ244" s="9">
        <f t="shared" si="471"/>
        <v>1980</v>
      </c>
      <c r="AR244" s="9">
        <f t="shared" si="471"/>
        <v>1980</v>
      </c>
      <c r="AS244" s="80">
        <f>AS245</f>
        <v>0</v>
      </c>
      <c r="AT244" s="80">
        <f t="shared" si="472"/>
        <v>0</v>
      </c>
      <c r="AU244" s="80">
        <f t="shared" si="472"/>
        <v>0</v>
      </c>
      <c r="AV244" s="9">
        <f t="shared" si="472"/>
        <v>0</v>
      </c>
      <c r="AW244" s="9">
        <f t="shared" si="472"/>
        <v>1980</v>
      </c>
      <c r="AX244" s="9">
        <f t="shared" si="472"/>
        <v>1980</v>
      </c>
      <c r="AY244" s="9">
        <f t="shared" si="472"/>
        <v>0</v>
      </c>
      <c r="AZ244" s="9">
        <f t="shared" si="472"/>
        <v>0</v>
      </c>
      <c r="BA244" s="92">
        <f t="shared" si="422"/>
        <v>0</v>
      </c>
      <c r="BB244" s="92">
        <f t="shared" si="431"/>
        <v>0</v>
      </c>
    </row>
    <row r="245" spans="1:54" ht="33" hidden="1">
      <c r="A245" s="27" t="s">
        <v>169</v>
      </c>
      <c r="B245" s="32">
        <v>903</v>
      </c>
      <c r="C245" s="25" t="s">
        <v>32</v>
      </c>
      <c r="D245" s="25" t="s">
        <v>79</v>
      </c>
      <c r="E245" s="25" t="s">
        <v>654</v>
      </c>
      <c r="F245" s="25" t="s">
        <v>170</v>
      </c>
      <c r="G245" s="9"/>
      <c r="H245" s="9"/>
      <c r="I245" s="79"/>
      <c r="J245" s="79"/>
      <c r="K245" s="79"/>
      <c r="L245" s="79"/>
      <c r="M245" s="79"/>
      <c r="N245" s="79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9">
        <v>1980</v>
      </c>
      <c r="AE245" s="9">
        <f>Y245+AA245+AB245+AC245+AD245</f>
        <v>1980</v>
      </c>
      <c r="AF245" s="9">
        <f>Z245+AD245</f>
        <v>1980</v>
      </c>
      <c r="AG245" s="80"/>
      <c r="AH245" s="80"/>
      <c r="AI245" s="80"/>
      <c r="AJ245" s="9"/>
      <c r="AK245" s="9">
        <f>AE245+AG245+AH245+AI245+AJ245</f>
        <v>1980</v>
      </c>
      <c r="AL245" s="9">
        <f>AF245+AJ245</f>
        <v>1980</v>
      </c>
      <c r="AM245" s="80"/>
      <c r="AN245" s="80"/>
      <c r="AO245" s="80"/>
      <c r="AP245" s="9"/>
      <c r="AQ245" s="9">
        <f>AK245+AM245+AN245+AO245+AP245</f>
        <v>1980</v>
      </c>
      <c r="AR245" s="9">
        <f>AL245+AP245</f>
        <v>1980</v>
      </c>
      <c r="AS245" s="80"/>
      <c r="AT245" s="80"/>
      <c r="AU245" s="80"/>
      <c r="AV245" s="9"/>
      <c r="AW245" s="9">
        <f>AQ245+AS245+AT245+AU245+AV245</f>
        <v>1980</v>
      </c>
      <c r="AX245" s="9">
        <f>AR245+AV245</f>
        <v>1980</v>
      </c>
      <c r="AY245" s="79"/>
      <c r="AZ245" s="79"/>
      <c r="BA245" s="92">
        <f t="shared" si="422"/>
        <v>0</v>
      </c>
      <c r="BB245" s="92">
        <f t="shared" si="431"/>
        <v>0</v>
      </c>
    </row>
    <row r="246" spans="1:54" ht="49.5" hidden="1">
      <c r="A246" s="27" t="s">
        <v>656</v>
      </c>
      <c r="B246" s="32">
        <v>903</v>
      </c>
      <c r="C246" s="25" t="s">
        <v>32</v>
      </c>
      <c r="D246" s="25" t="s">
        <v>79</v>
      </c>
      <c r="E246" s="25" t="s">
        <v>657</v>
      </c>
      <c r="F246" s="25"/>
      <c r="G246" s="11">
        <f t="shared" ref="G246:H247" si="473">G247</f>
        <v>0</v>
      </c>
      <c r="H246" s="11">
        <f t="shared" si="473"/>
        <v>0</v>
      </c>
      <c r="I246" s="79"/>
      <c r="J246" s="79"/>
      <c r="K246" s="79"/>
      <c r="L246" s="79"/>
      <c r="M246" s="79"/>
      <c r="N246" s="79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>
        <f>AA247</f>
        <v>0</v>
      </c>
      <c r="AB246" s="80">
        <f t="shared" ref="AB246:AQ247" si="474">AB247</f>
        <v>0</v>
      </c>
      <c r="AC246" s="80">
        <f t="shared" si="474"/>
        <v>0</v>
      </c>
      <c r="AD246" s="9">
        <f t="shared" si="474"/>
        <v>1980</v>
      </c>
      <c r="AE246" s="9">
        <f t="shared" si="474"/>
        <v>1980</v>
      </c>
      <c r="AF246" s="9">
        <f t="shared" si="474"/>
        <v>1980</v>
      </c>
      <c r="AG246" s="80">
        <f>AG247</f>
        <v>0</v>
      </c>
      <c r="AH246" s="80">
        <f t="shared" si="474"/>
        <v>0</v>
      </c>
      <c r="AI246" s="80">
        <f t="shared" si="474"/>
        <v>0</v>
      </c>
      <c r="AJ246" s="9">
        <f t="shared" si="474"/>
        <v>0</v>
      </c>
      <c r="AK246" s="9">
        <f t="shared" si="474"/>
        <v>1980</v>
      </c>
      <c r="AL246" s="9">
        <f t="shared" si="474"/>
        <v>1980</v>
      </c>
      <c r="AM246" s="80">
        <f>AM247</f>
        <v>0</v>
      </c>
      <c r="AN246" s="80">
        <f t="shared" si="474"/>
        <v>0</v>
      </c>
      <c r="AO246" s="80">
        <f t="shared" si="474"/>
        <v>0</v>
      </c>
      <c r="AP246" s="9">
        <f t="shared" si="474"/>
        <v>0</v>
      </c>
      <c r="AQ246" s="9">
        <f t="shared" si="474"/>
        <v>1980</v>
      </c>
      <c r="AR246" s="9">
        <f t="shared" ref="AN246:AR247" si="475">AR247</f>
        <v>1980</v>
      </c>
      <c r="AS246" s="80">
        <f>AS247</f>
        <v>0</v>
      </c>
      <c r="AT246" s="80">
        <f t="shared" ref="AT246:AZ247" si="476">AT247</f>
        <v>0</v>
      </c>
      <c r="AU246" s="80">
        <f t="shared" si="476"/>
        <v>0</v>
      </c>
      <c r="AV246" s="9">
        <f t="shared" si="476"/>
        <v>0</v>
      </c>
      <c r="AW246" s="9">
        <f t="shared" si="476"/>
        <v>1980</v>
      </c>
      <c r="AX246" s="9">
        <f t="shared" si="476"/>
        <v>1980</v>
      </c>
      <c r="AY246" s="9">
        <f t="shared" si="476"/>
        <v>0</v>
      </c>
      <c r="AZ246" s="9">
        <f t="shared" si="476"/>
        <v>0</v>
      </c>
      <c r="BA246" s="92">
        <f t="shared" si="422"/>
        <v>0</v>
      </c>
      <c r="BB246" s="92">
        <f t="shared" si="431"/>
        <v>0</v>
      </c>
    </row>
    <row r="247" spans="1:54" ht="20.100000000000001" hidden="1" customHeight="1">
      <c r="A247" s="27" t="s">
        <v>100</v>
      </c>
      <c r="B247" s="25">
        <v>903</v>
      </c>
      <c r="C247" s="25" t="s">
        <v>32</v>
      </c>
      <c r="D247" s="25" t="s">
        <v>79</v>
      </c>
      <c r="E247" s="25" t="s">
        <v>657</v>
      </c>
      <c r="F247" s="25" t="s">
        <v>316</v>
      </c>
      <c r="G247" s="9">
        <f t="shared" si="473"/>
        <v>0</v>
      </c>
      <c r="H247" s="9">
        <f t="shared" si="473"/>
        <v>0</v>
      </c>
      <c r="I247" s="79"/>
      <c r="J247" s="79"/>
      <c r="K247" s="79"/>
      <c r="L247" s="79"/>
      <c r="M247" s="79"/>
      <c r="N247" s="79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>
        <f>AA248</f>
        <v>0</v>
      </c>
      <c r="AB247" s="80">
        <f t="shared" si="474"/>
        <v>0</v>
      </c>
      <c r="AC247" s="80">
        <f t="shared" si="474"/>
        <v>0</v>
      </c>
      <c r="AD247" s="9">
        <f t="shared" si="474"/>
        <v>1980</v>
      </c>
      <c r="AE247" s="9">
        <f t="shared" si="474"/>
        <v>1980</v>
      </c>
      <c r="AF247" s="9">
        <f t="shared" si="474"/>
        <v>1980</v>
      </c>
      <c r="AG247" s="80">
        <f>AG248</f>
        <v>0</v>
      </c>
      <c r="AH247" s="80">
        <f t="shared" si="474"/>
        <v>0</v>
      </c>
      <c r="AI247" s="80">
        <f t="shared" si="474"/>
        <v>0</v>
      </c>
      <c r="AJ247" s="9">
        <f t="shared" si="474"/>
        <v>0</v>
      </c>
      <c r="AK247" s="9">
        <f t="shared" si="474"/>
        <v>1980</v>
      </c>
      <c r="AL247" s="9">
        <f t="shared" si="474"/>
        <v>1980</v>
      </c>
      <c r="AM247" s="80">
        <f>AM248</f>
        <v>0</v>
      </c>
      <c r="AN247" s="80">
        <f t="shared" si="475"/>
        <v>0</v>
      </c>
      <c r="AO247" s="80">
        <f t="shared" si="475"/>
        <v>0</v>
      </c>
      <c r="AP247" s="9">
        <f t="shared" si="475"/>
        <v>0</v>
      </c>
      <c r="AQ247" s="9">
        <f t="shared" si="475"/>
        <v>1980</v>
      </c>
      <c r="AR247" s="9">
        <f t="shared" si="475"/>
        <v>1980</v>
      </c>
      <c r="AS247" s="80">
        <f>AS248</f>
        <v>0</v>
      </c>
      <c r="AT247" s="80">
        <f t="shared" si="476"/>
        <v>0</v>
      </c>
      <c r="AU247" s="80">
        <f t="shared" si="476"/>
        <v>0</v>
      </c>
      <c r="AV247" s="9">
        <f t="shared" si="476"/>
        <v>0</v>
      </c>
      <c r="AW247" s="9">
        <f t="shared" si="476"/>
        <v>1980</v>
      </c>
      <c r="AX247" s="9">
        <f t="shared" si="476"/>
        <v>1980</v>
      </c>
      <c r="AY247" s="9">
        <f t="shared" si="476"/>
        <v>0</v>
      </c>
      <c r="AZ247" s="9">
        <f t="shared" si="476"/>
        <v>0</v>
      </c>
      <c r="BA247" s="92">
        <f t="shared" si="422"/>
        <v>0</v>
      </c>
      <c r="BB247" s="92">
        <f t="shared" si="431"/>
        <v>0</v>
      </c>
    </row>
    <row r="248" spans="1:54" ht="33" hidden="1">
      <c r="A248" s="27" t="s">
        <v>169</v>
      </c>
      <c r="B248" s="32">
        <v>903</v>
      </c>
      <c r="C248" s="25" t="s">
        <v>32</v>
      </c>
      <c r="D248" s="25" t="s">
        <v>79</v>
      </c>
      <c r="E248" s="25" t="s">
        <v>657</v>
      </c>
      <c r="F248" s="25" t="s">
        <v>170</v>
      </c>
      <c r="G248" s="9"/>
      <c r="H248" s="9"/>
      <c r="I248" s="79"/>
      <c r="J248" s="79"/>
      <c r="K248" s="79"/>
      <c r="L248" s="79"/>
      <c r="M248" s="79"/>
      <c r="N248" s="79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9">
        <v>1980</v>
      </c>
      <c r="AE248" s="9">
        <f>Y248+AA248+AB248+AC248+AD248</f>
        <v>1980</v>
      </c>
      <c r="AF248" s="9">
        <f>Z248+AD248</f>
        <v>1980</v>
      </c>
      <c r="AG248" s="80"/>
      <c r="AH248" s="80"/>
      <c r="AI248" s="80"/>
      <c r="AJ248" s="9"/>
      <c r="AK248" s="9">
        <f>AE248+AG248+AH248+AI248+AJ248</f>
        <v>1980</v>
      </c>
      <c r="AL248" s="9">
        <f>AF248+AJ248</f>
        <v>1980</v>
      </c>
      <c r="AM248" s="80"/>
      <c r="AN248" s="80"/>
      <c r="AO248" s="80"/>
      <c r="AP248" s="9"/>
      <c r="AQ248" s="9">
        <f>AK248+AM248+AN248+AO248+AP248</f>
        <v>1980</v>
      </c>
      <c r="AR248" s="9">
        <f>AL248+AP248</f>
        <v>1980</v>
      </c>
      <c r="AS248" s="80"/>
      <c r="AT248" s="80"/>
      <c r="AU248" s="80"/>
      <c r="AV248" s="9"/>
      <c r="AW248" s="9">
        <f>AQ248+AS248+AT248+AU248+AV248</f>
        <v>1980</v>
      </c>
      <c r="AX248" s="9">
        <f>AR248+AV248</f>
        <v>1980</v>
      </c>
      <c r="AY248" s="79"/>
      <c r="AZ248" s="79"/>
      <c r="BA248" s="92">
        <f t="shared" si="422"/>
        <v>0</v>
      </c>
      <c r="BB248" s="92">
        <f t="shared" si="431"/>
        <v>0</v>
      </c>
    </row>
    <row r="249" spans="1:54" ht="20.100000000000001" hidden="1" customHeight="1">
      <c r="A249" s="27" t="s">
        <v>569</v>
      </c>
      <c r="B249" s="25">
        <v>903</v>
      </c>
      <c r="C249" s="25" t="s">
        <v>32</v>
      </c>
      <c r="D249" s="25" t="s">
        <v>79</v>
      </c>
      <c r="E249" s="25" t="s">
        <v>658</v>
      </c>
      <c r="F249" s="25"/>
      <c r="G249" s="9">
        <f t="shared" ref="G249:H251" si="477">G250</f>
        <v>0</v>
      </c>
      <c r="H249" s="9">
        <f t="shared" si="477"/>
        <v>0</v>
      </c>
      <c r="I249" s="79"/>
      <c r="J249" s="79"/>
      <c r="K249" s="79"/>
      <c r="L249" s="79"/>
      <c r="M249" s="79"/>
      <c r="N249" s="79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>
        <f>AA250</f>
        <v>0</v>
      </c>
      <c r="AB249" s="80">
        <f t="shared" ref="AB249:AT251" si="478">AB250</f>
        <v>0</v>
      </c>
      <c r="AC249" s="80">
        <f t="shared" si="478"/>
        <v>0</v>
      </c>
      <c r="AD249" s="9">
        <f t="shared" si="478"/>
        <v>9232</v>
      </c>
      <c r="AE249" s="9">
        <f t="shared" si="478"/>
        <v>9232</v>
      </c>
      <c r="AF249" s="9">
        <f t="shared" si="478"/>
        <v>9232</v>
      </c>
      <c r="AG249" s="80">
        <f>AG250</f>
        <v>0</v>
      </c>
      <c r="AH249" s="80">
        <f t="shared" si="478"/>
        <v>0</v>
      </c>
      <c r="AI249" s="80">
        <f t="shared" si="478"/>
        <v>0</v>
      </c>
      <c r="AJ249" s="9">
        <f t="shared" si="478"/>
        <v>0</v>
      </c>
      <c r="AK249" s="9">
        <f t="shared" si="478"/>
        <v>9232</v>
      </c>
      <c r="AL249" s="9">
        <f t="shared" si="478"/>
        <v>9232</v>
      </c>
      <c r="AM249" s="80">
        <f>AM250</f>
        <v>0</v>
      </c>
      <c r="AN249" s="80">
        <f t="shared" si="478"/>
        <v>0</v>
      </c>
      <c r="AO249" s="80">
        <f t="shared" si="478"/>
        <v>0</v>
      </c>
      <c r="AP249" s="9">
        <f t="shared" si="478"/>
        <v>0</v>
      </c>
      <c r="AQ249" s="9">
        <f t="shared" si="478"/>
        <v>9232</v>
      </c>
      <c r="AR249" s="9">
        <f t="shared" si="478"/>
        <v>9232</v>
      </c>
      <c r="AS249" s="80">
        <f>AS250</f>
        <v>0</v>
      </c>
      <c r="AT249" s="80">
        <f t="shared" si="478"/>
        <v>0</v>
      </c>
      <c r="AU249" s="80">
        <f t="shared" ref="AT249:AZ251" si="479">AU250</f>
        <v>0</v>
      </c>
      <c r="AV249" s="9">
        <f t="shared" si="479"/>
        <v>0</v>
      </c>
      <c r="AW249" s="9">
        <f t="shared" si="479"/>
        <v>9232</v>
      </c>
      <c r="AX249" s="9">
        <f t="shared" si="479"/>
        <v>9232</v>
      </c>
      <c r="AY249" s="9">
        <f t="shared" si="479"/>
        <v>6595</v>
      </c>
      <c r="AZ249" s="9">
        <f t="shared" si="479"/>
        <v>6595</v>
      </c>
      <c r="BA249" s="92">
        <f t="shared" si="422"/>
        <v>71.436308492201036</v>
      </c>
      <c r="BB249" s="92">
        <f t="shared" si="431"/>
        <v>71.436308492201036</v>
      </c>
    </row>
    <row r="250" spans="1:54" ht="33" hidden="1">
      <c r="A250" s="27" t="s">
        <v>659</v>
      </c>
      <c r="B250" s="32">
        <v>903</v>
      </c>
      <c r="C250" s="25" t="s">
        <v>32</v>
      </c>
      <c r="D250" s="25" t="s">
        <v>79</v>
      </c>
      <c r="E250" s="25" t="s">
        <v>660</v>
      </c>
      <c r="F250" s="25"/>
      <c r="G250" s="11">
        <f t="shared" si="477"/>
        <v>0</v>
      </c>
      <c r="H250" s="11">
        <f t="shared" si="477"/>
        <v>0</v>
      </c>
      <c r="I250" s="79"/>
      <c r="J250" s="79"/>
      <c r="K250" s="79"/>
      <c r="L250" s="79"/>
      <c r="M250" s="79"/>
      <c r="N250" s="79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>
        <f>AA251</f>
        <v>0</v>
      </c>
      <c r="AB250" s="80">
        <f t="shared" ref="AB250:AQ251" si="480">AB251</f>
        <v>0</v>
      </c>
      <c r="AC250" s="80">
        <f t="shared" si="480"/>
        <v>0</v>
      </c>
      <c r="AD250" s="9">
        <f t="shared" si="480"/>
        <v>9232</v>
      </c>
      <c r="AE250" s="9">
        <f t="shared" si="480"/>
        <v>9232</v>
      </c>
      <c r="AF250" s="9">
        <f t="shared" si="480"/>
        <v>9232</v>
      </c>
      <c r="AG250" s="80">
        <f>AG251</f>
        <v>0</v>
      </c>
      <c r="AH250" s="80">
        <f t="shared" si="480"/>
        <v>0</v>
      </c>
      <c r="AI250" s="80">
        <f t="shared" si="480"/>
        <v>0</v>
      </c>
      <c r="AJ250" s="9">
        <f t="shared" si="480"/>
        <v>0</v>
      </c>
      <c r="AK250" s="9">
        <f t="shared" si="480"/>
        <v>9232</v>
      </c>
      <c r="AL250" s="9">
        <f t="shared" si="480"/>
        <v>9232</v>
      </c>
      <c r="AM250" s="80">
        <f>AM251</f>
        <v>0</v>
      </c>
      <c r="AN250" s="80">
        <f t="shared" si="480"/>
        <v>0</v>
      </c>
      <c r="AO250" s="80">
        <f t="shared" si="480"/>
        <v>0</v>
      </c>
      <c r="AP250" s="9">
        <f t="shared" si="480"/>
        <v>0</v>
      </c>
      <c r="AQ250" s="9">
        <f t="shared" si="480"/>
        <v>9232</v>
      </c>
      <c r="AR250" s="9">
        <f t="shared" si="478"/>
        <v>9232</v>
      </c>
      <c r="AS250" s="80">
        <f>AS251</f>
        <v>0</v>
      </c>
      <c r="AT250" s="80">
        <f t="shared" si="478"/>
        <v>0</v>
      </c>
      <c r="AU250" s="80">
        <f t="shared" si="479"/>
        <v>0</v>
      </c>
      <c r="AV250" s="9">
        <f t="shared" si="479"/>
        <v>0</v>
      </c>
      <c r="AW250" s="9">
        <f t="shared" si="479"/>
        <v>9232</v>
      </c>
      <c r="AX250" s="9">
        <f t="shared" si="479"/>
        <v>9232</v>
      </c>
      <c r="AY250" s="9">
        <f t="shared" si="479"/>
        <v>6595</v>
      </c>
      <c r="AZ250" s="9">
        <f t="shared" si="479"/>
        <v>6595</v>
      </c>
      <c r="BA250" s="92">
        <f t="shared" si="422"/>
        <v>71.436308492201036</v>
      </c>
      <c r="BB250" s="92">
        <f t="shared" si="431"/>
        <v>71.436308492201036</v>
      </c>
    </row>
    <row r="251" spans="1:54" ht="20.100000000000001" hidden="1" customHeight="1">
      <c r="A251" s="27" t="s">
        <v>100</v>
      </c>
      <c r="B251" s="25">
        <v>903</v>
      </c>
      <c r="C251" s="25" t="s">
        <v>32</v>
      </c>
      <c r="D251" s="25" t="s">
        <v>79</v>
      </c>
      <c r="E251" s="25" t="s">
        <v>660</v>
      </c>
      <c r="F251" s="25" t="s">
        <v>101</v>
      </c>
      <c r="G251" s="9">
        <f t="shared" si="477"/>
        <v>0</v>
      </c>
      <c r="H251" s="9">
        <f t="shared" si="477"/>
        <v>0</v>
      </c>
      <c r="I251" s="79"/>
      <c r="J251" s="79"/>
      <c r="K251" s="79"/>
      <c r="L251" s="79"/>
      <c r="M251" s="79"/>
      <c r="N251" s="79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>
        <f>AA252</f>
        <v>0</v>
      </c>
      <c r="AB251" s="80">
        <f t="shared" si="480"/>
        <v>0</v>
      </c>
      <c r="AC251" s="80">
        <f t="shared" si="480"/>
        <v>0</v>
      </c>
      <c r="AD251" s="9">
        <f t="shared" si="480"/>
        <v>9232</v>
      </c>
      <c r="AE251" s="9">
        <f t="shared" si="480"/>
        <v>9232</v>
      </c>
      <c r="AF251" s="9">
        <f t="shared" si="480"/>
        <v>9232</v>
      </c>
      <c r="AG251" s="80">
        <f>AG252</f>
        <v>0</v>
      </c>
      <c r="AH251" s="80">
        <f t="shared" si="480"/>
        <v>0</v>
      </c>
      <c r="AI251" s="80">
        <f t="shared" si="480"/>
        <v>0</v>
      </c>
      <c r="AJ251" s="9">
        <f t="shared" si="480"/>
        <v>0</v>
      </c>
      <c r="AK251" s="9">
        <f t="shared" si="480"/>
        <v>9232</v>
      </c>
      <c r="AL251" s="9">
        <f t="shared" si="480"/>
        <v>9232</v>
      </c>
      <c r="AM251" s="80">
        <f>AM252</f>
        <v>0</v>
      </c>
      <c r="AN251" s="80">
        <f t="shared" si="478"/>
        <v>0</v>
      </c>
      <c r="AO251" s="80">
        <f t="shared" si="478"/>
        <v>0</v>
      </c>
      <c r="AP251" s="9">
        <f t="shared" si="478"/>
        <v>0</v>
      </c>
      <c r="AQ251" s="9">
        <f t="shared" si="478"/>
        <v>9232</v>
      </c>
      <c r="AR251" s="9">
        <f t="shared" si="478"/>
        <v>9232</v>
      </c>
      <c r="AS251" s="80">
        <f>AS252</f>
        <v>0</v>
      </c>
      <c r="AT251" s="80">
        <f t="shared" si="479"/>
        <v>0</v>
      </c>
      <c r="AU251" s="80">
        <f t="shared" si="479"/>
        <v>0</v>
      </c>
      <c r="AV251" s="9">
        <f t="shared" si="479"/>
        <v>0</v>
      </c>
      <c r="AW251" s="9">
        <f t="shared" si="479"/>
        <v>9232</v>
      </c>
      <c r="AX251" s="9">
        <f t="shared" si="479"/>
        <v>9232</v>
      </c>
      <c r="AY251" s="9">
        <f t="shared" si="479"/>
        <v>6595</v>
      </c>
      <c r="AZ251" s="9">
        <f t="shared" si="479"/>
        <v>6595</v>
      </c>
      <c r="BA251" s="92">
        <f t="shared" si="422"/>
        <v>71.436308492201036</v>
      </c>
      <c r="BB251" s="92">
        <f t="shared" si="431"/>
        <v>71.436308492201036</v>
      </c>
    </row>
    <row r="252" spans="1:54" ht="33" hidden="1">
      <c r="A252" s="27" t="s">
        <v>169</v>
      </c>
      <c r="B252" s="32">
        <v>903</v>
      </c>
      <c r="C252" s="25" t="s">
        <v>32</v>
      </c>
      <c r="D252" s="25" t="s">
        <v>79</v>
      </c>
      <c r="E252" s="25" t="s">
        <v>660</v>
      </c>
      <c r="F252" s="25" t="s">
        <v>170</v>
      </c>
      <c r="G252" s="9"/>
      <c r="H252" s="9"/>
      <c r="I252" s="79"/>
      <c r="J252" s="79"/>
      <c r="K252" s="79"/>
      <c r="L252" s="79"/>
      <c r="M252" s="79"/>
      <c r="N252" s="79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9">
        <v>9232</v>
      </c>
      <c r="AE252" s="9">
        <f>Y252+AA252+AB252+AC252+AD252</f>
        <v>9232</v>
      </c>
      <c r="AF252" s="9">
        <f>Z252+AD252</f>
        <v>9232</v>
      </c>
      <c r="AG252" s="80"/>
      <c r="AH252" s="80"/>
      <c r="AI252" s="80"/>
      <c r="AJ252" s="9"/>
      <c r="AK252" s="9">
        <f>AE252+AG252+AH252+AI252+AJ252</f>
        <v>9232</v>
      </c>
      <c r="AL252" s="9">
        <f>AF252+AJ252</f>
        <v>9232</v>
      </c>
      <c r="AM252" s="80"/>
      <c r="AN252" s="80"/>
      <c r="AO252" s="80"/>
      <c r="AP252" s="9"/>
      <c r="AQ252" s="9">
        <f>AK252+AM252+AN252+AO252+AP252</f>
        <v>9232</v>
      </c>
      <c r="AR252" s="9">
        <f>AL252+AP252</f>
        <v>9232</v>
      </c>
      <c r="AS252" s="80"/>
      <c r="AT252" s="80"/>
      <c r="AU252" s="80"/>
      <c r="AV252" s="9"/>
      <c r="AW252" s="9">
        <f>AQ252+AS252+AT252+AU252+AV252</f>
        <v>9232</v>
      </c>
      <c r="AX252" s="9">
        <f>AR252+AV252</f>
        <v>9232</v>
      </c>
      <c r="AY252" s="89">
        <v>6595</v>
      </c>
      <c r="AZ252" s="89">
        <v>6595</v>
      </c>
      <c r="BA252" s="92">
        <f t="shared" si="422"/>
        <v>71.436308492201036</v>
      </c>
      <c r="BB252" s="92">
        <f t="shared" si="431"/>
        <v>71.436308492201036</v>
      </c>
    </row>
    <row r="253" spans="1:54" ht="21.75" hidden="1" customHeight="1">
      <c r="A253" s="27" t="s">
        <v>690</v>
      </c>
      <c r="B253" s="25">
        <v>903</v>
      </c>
      <c r="C253" s="25" t="s">
        <v>32</v>
      </c>
      <c r="D253" s="25" t="s">
        <v>79</v>
      </c>
      <c r="E253" s="25" t="s">
        <v>770</v>
      </c>
      <c r="F253" s="25"/>
      <c r="G253" s="9"/>
      <c r="H253" s="9"/>
      <c r="I253" s="79"/>
      <c r="J253" s="79"/>
      <c r="K253" s="79"/>
      <c r="L253" s="79"/>
      <c r="M253" s="79"/>
      <c r="N253" s="79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>
        <f>AA254</f>
        <v>0</v>
      </c>
      <c r="AB253" s="80">
        <f t="shared" ref="AB253:AQ254" si="481">AB254</f>
        <v>0</v>
      </c>
      <c r="AC253" s="80">
        <f t="shared" si="481"/>
        <v>0</v>
      </c>
      <c r="AD253" s="9">
        <f t="shared" si="481"/>
        <v>3257</v>
      </c>
      <c r="AE253" s="9">
        <f t="shared" si="481"/>
        <v>3257</v>
      </c>
      <c r="AF253" s="9">
        <f t="shared" si="481"/>
        <v>3257</v>
      </c>
      <c r="AG253" s="80">
        <f>AG254</f>
        <v>0</v>
      </c>
      <c r="AH253" s="80">
        <f t="shared" si="481"/>
        <v>0</v>
      </c>
      <c r="AI253" s="80">
        <f t="shared" si="481"/>
        <v>0</v>
      </c>
      <c r="AJ253" s="9">
        <f t="shared" si="481"/>
        <v>0</v>
      </c>
      <c r="AK253" s="9">
        <f t="shared" si="481"/>
        <v>3257</v>
      </c>
      <c r="AL253" s="9">
        <f t="shared" si="481"/>
        <v>3257</v>
      </c>
      <c r="AM253" s="80">
        <f>AM254</f>
        <v>0</v>
      </c>
      <c r="AN253" s="80">
        <f t="shared" si="481"/>
        <v>0</v>
      </c>
      <c r="AO253" s="80">
        <f t="shared" si="481"/>
        <v>0</v>
      </c>
      <c r="AP253" s="9">
        <f t="shared" si="481"/>
        <v>0</v>
      </c>
      <c r="AQ253" s="9">
        <f t="shared" si="481"/>
        <v>3257</v>
      </c>
      <c r="AR253" s="9">
        <f t="shared" ref="AN253:AR254" si="482">AR254</f>
        <v>3257</v>
      </c>
      <c r="AS253" s="9">
        <f>AS254</f>
        <v>0</v>
      </c>
      <c r="AT253" s="80">
        <f t="shared" ref="AT253:AZ254" si="483">AT254</f>
        <v>0</v>
      </c>
      <c r="AU253" s="80">
        <f t="shared" si="483"/>
        <v>0</v>
      </c>
      <c r="AV253" s="9">
        <f t="shared" si="483"/>
        <v>2892</v>
      </c>
      <c r="AW253" s="9">
        <f t="shared" si="483"/>
        <v>6149</v>
      </c>
      <c r="AX253" s="9">
        <f t="shared" si="483"/>
        <v>6149</v>
      </c>
      <c r="AY253" s="9">
        <f t="shared" si="483"/>
        <v>3257</v>
      </c>
      <c r="AZ253" s="9">
        <f t="shared" si="483"/>
        <v>3257</v>
      </c>
      <c r="BA253" s="92">
        <f t="shared" si="422"/>
        <v>52.967962270287849</v>
      </c>
      <c r="BB253" s="92">
        <f t="shared" si="431"/>
        <v>52.967962270287849</v>
      </c>
    </row>
    <row r="254" spans="1:54" ht="21.75" hidden="1" customHeight="1">
      <c r="A254" s="27" t="s">
        <v>100</v>
      </c>
      <c r="B254" s="25">
        <v>903</v>
      </c>
      <c r="C254" s="25" t="s">
        <v>32</v>
      </c>
      <c r="D254" s="25" t="s">
        <v>79</v>
      </c>
      <c r="E254" s="25" t="s">
        <v>770</v>
      </c>
      <c r="F254" s="25" t="s">
        <v>101</v>
      </c>
      <c r="G254" s="9"/>
      <c r="H254" s="9"/>
      <c r="I254" s="79"/>
      <c r="J254" s="79"/>
      <c r="K254" s="79"/>
      <c r="L254" s="79"/>
      <c r="M254" s="79"/>
      <c r="N254" s="79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>
        <f>AA255</f>
        <v>0</v>
      </c>
      <c r="AB254" s="80">
        <f t="shared" si="481"/>
        <v>0</v>
      </c>
      <c r="AC254" s="80">
        <f t="shared" si="481"/>
        <v>0</v>
      </c>
      <c r="AD254" s="9">
        <f t="shared" si="481"/>
        <v>3257</v>
      </c>
      <c r="AE254" s="9">
        <f t="shared" si="481"/>
        <v>3257</v>
      </c>
      <c r="AF254" s="9">
        <f t="shared" si="481"/>
        <v>3257</v>
      </c>
      <c r="AG254" s="80">
        <f>AG255</f>
        <v>0</v>
      </c>
      <c r="AH254" s="80">
        <f t="shared" si="481"/>
        <v>0</v>
      </c>
      <c r="AI254" s="80">
        <f t="shared" si="481"/>
        <v>0</v>
      </c>
      <c r="AJ254" s="9">
        <f t="shared" si="481"/>
        <v>0</v>
      </c>
      <c r="AK254" s="9">
        <f t="shared" si="481"/>
        <v>3257</v>
      </c>
      <c r="AL254" s="9">
        <f t="shared" si="481"/>
        <v>3257</v>
      </c>
      <c r="AM254" s="80">
        <f>AM255</f>
        <v>0</v>
      </c>
      <c r="AN254" s="80">
        <f t="shared" si="482"/>
        <v>0</v>
      </c>
      <c r="AO254" s="80">
        <f t="shared" si="482"/>
        <v>0</v>
      </c>
      <c r="AP254" s="9">
        <f t="shared" si="482"/>
        <v>0</v>
      </c>
      <c r="AQ254" s="9">
        <f t="shared" si="482"/>
        <v>3257</v>
      </c>
      <c r="AR254" s="9">
        <f t="shared" si="482"/>
        <v>3257</v>
      </c>
      <c r="AS254" s="9">
        <f>AS255</f>
        <v>0</v>
      </c>
      <c r="AT254" s="80">
        <f t="shared" si="483"/>
        <v>0</v>
      </c>
      <c r="AU254" s="80">
        <f t="shared" si="483"/>
        <v>0</v>
      </c>
      <c r="AV254" s="9">
        <f t="shared" si="483"/>
        <v>2892</v>
      </c>
      <c r="AW254" s="9">
        <f t="shared" si="483"/>
        <v>6149</v>
      </c>
      <c r="AX254" s="9">
        <f t="shared" si="483"/>
        <v>6149</v>
      </c>
      <c r="AY254" s="9">
        <f t="shared" si="483"/>
        <v>3257</v>
      </c>
      <c r="AZ254" s="9">
        <f t="shared" si="483"/>
        <v>3257</v>
      </c>
      <c r="BA254" s="92">
        <f t="shared" si="422"/>
        <v>52.967962270287849</v>
      </c>
      <c r="BB254" s="92">
        <f t="shared" si="431"/>
        <v>52.967962270287849</v>
      </c>
    </row>
    <row r="255" spans="1:54" ht="33" hidden="1">
      <c r="A255" s="27" t="s">
        <v>169</v>
      </c>
      <c r="B255" s="32">
        <v>903</v>
      </c>
      <c r="C255" s="25" t="s">
        <v>32</v>
      </c>
      <c r="D255" s="25" t="s">
        <v>79</v>
      </c>
      <c r="E255" s="25" t="s">
        <v>770</v>
      </c>
      <c r="F255" s="25" t="s">
        <v>170</v>
      </c>
      <c r="G255" s="9"/>
      <c r="H255" s="9"/>
      <c r="I255" s="79"/>
      <c r="J255" s="79"/>
      <c r="K255" s="79"/>
      <c r="L255" s="79"/>
      <c r="M255" s="79"/>
      <c r="N255" s="79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9">
        <v>3257</v>
      </c>
      <c r="AE255" s="9">
        <f>Y255+AA255+AB255+AC255+AD255</f>
        <v>3257</v>
      </c>
      <c r="AF255" s="9">
        <f>Z255+AD255</f>
        <v>3257</v>
      </c>
      <c r="AG255" s="80"/>
      <c r="AH255" s="80"/>
      <c r="AI255" s="80"/>
      <c r="AJ255" s="9"/>
      <c r="AK255" s="9">
        <f>AE255+AG255+AH255+AI255+AJ255</f>
        <v>3257</v>
      </c>
      <c r="AL255" s="9">
        <f>AF255+AJ255</f>
        <v>3257</v>
      </c>
      <c r="AM255" s="80"/>
      <c r="AN255" s="80"/>
      <c r="AO255" s="80"/>
      <c r="AP255" s="9"/>
      <c r="AQ255" s="9">
        <f>AK255+AM255+AN255+AO255+AP255</f>
        <v>3257</v>
      </c>
      <c r="AR255" s="9">
        <f>AL255+AP255</f>
        <v>3257</v>
      </c>
      <c r="AS255" s="9"/>
      <c r="AT255" s="80"/>
      <c r="AU255" s="80"/>
      <c r="AV255" s="9">
        <v>2892</v>
      </c>
      <c r="AW255" s="9">
        <f>AQ255+AS255+AT255+AU255+AV255</f>
        <v>6149</v>
      </c>
      <c r="AX255" s="9">
        <f>AR255+AV255</f>
        <v>6149</v>
      </c>
      <c r="AY255" s="9">
        <v>3257</v>
      </c>
      <c r="AZ255" s="9">
        <v>3257</v>
      </c>
      <c r="BA255" s="92">
        <f t="shared" si="422"/>
        <v>52.967962270287849</v>
      </c>
      <c r="BB255" s="92">
        <f t="shared" si="431"/>
        <v>52.967962270287849</v>
      </c>
    </row>
    <row r="256" spans="1:54" ht="66" hidden="1">
      <c r="A256" s="27" t="s">
        <v>772</v>
      </c>
      <c r="B256" s="25">
        <v>903</v>
      </c>
      <c r="C256" s="25" t="s">
        <v>32</v>
      </c>
      <c r="D256" s="25" t="s">
        <v>79</v>
      </c>
      <c r="E256" s="25" t="s">
        <v>771</v>
      </c>
      <c r="F256" s="25"/>
      <c r="G256" s="9"/>
      <c r="H256" s="9"/>
      <c r="I256" s="79"/>
      <c r="J256" s="79"/>
      <c r="K256" s="79"/>
      <c r="L256" s="79"/>
      <c r="M256" s="79"/>
      <c r="N256" s="79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>
        <f>AA257</f>
        <v>0</v>
      </c>
      <c r="AB256" s="9">
        <f t="shared" ref="AB256:AB257" si="484">AB257</f>
        <v>33</v>
      </c>
      <c r="AC256" s="80">
        <f t="shared" ref="AC256:AC257" si="485">AC257</f>
        <v>0</v>
      </c>
      <c r="AD256" s="9">
        <f t="shared" ref="AD256:AD257" si="486">AD257</f>
        <v>0</v>
      </c>
      <c r="AE256" s="9">
        <f t="shared" ref="AE256:AE257" si="487">AE257</f>
        <v>33</v>
      </c>
      <c r="AF256" s="9">
        <f t="shared" ref="AF256:AF257" si="488">AF257</f>
        <v>0</v>
      </c>
      <c r="AG256" s="80">
        <f>AG257</f>
        <v>0</v>
      </c>
      <c r="AH256" s="9">
        <f t="shared" ref="AH256:AX257" si="489">AH257</f>
        <v>0</v>
      </c>
      <c r="AI256" s="80">
        <f t="shared" si="489"/>
        <v>0</v>
      </c>
      <c r="AJ256" s="9">
        <f t="shared" si="489"/>
        <v>0</v>
      </c>
      <c r="AK256" s="9">
        <f t="shared" si="489"/>
        <v>33</v>
      </c>
      <c r="AL256" s="9">
        <f t="shared" si="489"/>
        <v>0</v>
      </c>
      <c r="AM256" s="80">
        <f>AM257</f>
        <v>0</v>
      </c>
      <c r="AN256" s="9">
        <f t="shared" si="489"/>
        <v>0</v>
      </c>
      <c r="AO256" s="80">
        <f t="shared" si="489"/>
        <v>0</v>
      </c>
      <c r="AP256" s="9">
        <f t="shared" si="489"/>
        <v>0</v>
      </c>
      <c r="AQ256" s="9">
        <f t="shared" si="489"/>
        <v>33</v>
      </c>
      <c r="AR256" s="9">
        <f t="shared" si="489"/>
        <v>0</v>
      </c>
      <c r="AS256" s="9">
        <f>AS257</f>
        <v>29</v>
      </c>
      <c r="AT256" s="9">
        <f t="shared" si="489"/>
        <v>0</v>
      </c>
      <c r="AU256" s="80">
        <f t="shared" si="489"/>
        <v>0</v>
      </c>
      <c r="AV256" s="9">
        <f t="shared" si="489"/>
        <v>0</v>
      </c>
      <c r="AW256" s="9">
        <f t="shared" si="489"/>
        <v>62</v>
      </c>
      <c r="AX256" s="9">
        <f t="shared" si="489"/>
        <v>0</v>
      </c>
      <c r="AY256" s="9">
        <f t="shared" ref="AY256:AZ256" si="490">AY257</f>
        <v>33</v>
      </c>
      <c r="AZ256" s="9">
        <f t="shared" si="490"/>
        <v>0</v>
      </c>
      <c r="BA256" s="92">
        <f t="shared" si="422"/>
        <v>53.225806451612897</v>
      </c>
      <c r="BB256" s="92"/>
    </row>
    <row r="257" spans="1:54" ht="23.25" hidden="1" customHeight="1">
      <c r="A257" s="27" t="s">
        <v>100</v>
      </c>
      <c r="B257" s="25">
        <v>903</v>
      </c>
      <c r="C257" s="25" t="s">
        <v>32</v>
      </c>
      <c r="D257" s="25" t="s">
        <v>79</v>
      </c>
      <c r="E257" s="25" t="s">
        <v>771</v>
      </c>
      <c r="F257" s="25" t="s">
        <v>101</v>
      </c>
      <c r="G257" s="9"/>
      <c r="H257" s="9"/>
      <c r="I257" s="79"/>
      <c r="J257" s="79"/>
      <c r="K257" s="79"/>
      <c r="L257" s="79"/>
      <c r="M257" s="79"/>
      <c r="N257" s="79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>
        <f>AA258</f>
        <v>0</v>
      </c>
      <c r="AB257" s="9">
        <f t="shared" si="484"/>
        <v>33</v>
      </c>
      <c r="AC257" s="80">
        <f t="shared" si="485"/>
        <v>0</v>
      </c>
      <c r="AD257" s="9">
        <f t="shared" si="486"/>
        <v>0</v>
      </c>
      <c r="AE257" s="9">
        <f t="shared" si="487"/>
        <v>33</v>
      </c>
      <c r="AF257" s="9">
        <f t="shared" si="488"/>
        <v>0</v>
      </c>
      <c r="AG257" s="80">
        <f>AG258</f>
        <v>0</v>
      </c>
      <c r="AH257" s="9">
        <f t="shared" si="489"/>
        <v>0</v>
      </c>
      <c r="AI257" s="80">
        <f t="shared" si="489"/>
        <v>0</v>
      </c>
      <c r="AJ257" s="9">
        <f t="shared" si="489"/>
        <v>0</v>
      </c>
      <c r="AK257" s="9">
        <f t="shared" si="489"/>
        <v>33</v>
      </c>
      <c r="AL257" s="9">
        <f t="shared" si="489"/>
        <v>0</v>
      </c>
      <c r="AM257" s="80">
        <f>AM258</f>
        <v>0</v>
      </c>
      <c r="AN257" s="9">
        <f t="shared" si="489"/>
        <v>0</v>
      </c>
      <c r="AO257" s="80">
        <f t="shared" si="489"/>
        <v>0</v>
      </c>
      <c r="AP257" s="9">
        <f t="shared" si="489"/>
        <v>0</v>
      </c>
      <c r="AQ257" s="9">
        <f t="shared" si="489"/>
        <v>33</v>
      </c>
      <c r="AR257" s="9">
        <f t="shared" si="489"/>
        <v>0</v>
      </c>
      <c r="AS257" s="9">
        <f>AS258</f>
        <v>29</v>
      </c>
      <c r="AT257" s="9">
        <f t="shared" ref="AT257:AZ257" si="491">AT258</f>
        <v>0</v>
      </c>
      <c r="AU257" s="80">
        <f t="shared" si="491"/>
        <v>0</v>
      </c>
      <c r="AV257" s="9">
        <f t="shared" si="491"/>
        <v>0</v>
      </c>
      <c r="AW257" s="9">
        <f t="shared" si="491"/>
        <v>62</v>
      </c>
      <c r="AX257" s="9">
        <f t="shared" si="491"/>
        <v>0</v>
      </c>
      <c r="AY257" s="9">
        <f t="shared" si="491"/>
        <v>33</v>
      </c>
      <c r="AZ257" s="9">
        <f t="shared" si="491"/>
        <v>0</v>
      </c>
      <c r="BA257" s="92">
        <f t="shared" si="422"/>
        <v>53.225806451612897</v>
      </c>
      <c r="BB257" s="92"/>
    </row>
    <row r="258" spans="1:54" ht="33" hidden="1">
      <c r="A258" s="27" t="s">
        <v>169</v>
      </c>
      <c r="B258" s="32">
        <v>903</v>
      </c>
      <c r="C258" s="25" t="s">
        <v>32</v>
      </c>
      <c r="D258" s="25" t="s">
        <v>79</v>
      </c>
      <c r="E258" s="25" t="s">
        <v>771</v>
      </c>
      <c r="F258" s="25" t="s">
        <v>170</v>
      </c>
      <c r="G258" s="9"/>
      <c r="H258" s="9"/>
      <c r="I258" s="79"/>
      <c r="J258" s="79"/>
      <c r="K258" s="79"/>
      <c r="L258" s="79"/>
      <c r="M258" s="79"/>
      <c r="N258" s="79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9">
        <v>33</v>
      </c>
      <c r="AC258" s="80"/>
      <c r="AD258" s="9"/>
      <c r="AE258" s="9">
        <f>Y258+AA258+AB258+AC258+AD258</f>
        <v>33</v>
      </c>
      <c r="AF258" s="9">
        <f>Z258+AD258</f>
        <v>0</v>
      </c>
      <c r="AG258" s="80"/>
      <c r="AH258" s="9"/>
      <c r="AI258" s="80"/>
      <c r="AJ258" s="9"/>
      <c r="AK258" s="9">
        <f>AE258+AG258+AH258+AI258+AJ258</f>
        <v>33</v>
      </c>
      <c r="AL258" s="9">
        <f>AF258+AJ258</f>
        <v>0</v>
      </c>
      <c r="AM258" s="80"/>
      <c r="AN258" s="9"/>
      <c r="AO258" s="80"/>
      <c r="AP258" s="9"/>
      <c r="AQ258" s="9">
        <f>AK258+AM258+AN258+AO258+AP258</f>
        <v>33</v>
      </c>
      <c r="AR258" s="9">
        <f>AL258+AP258</f>
        <v>0</v>
      </c>
      <c r="AS258" s="9">
        <v>29</v>
      </c>
      <c r="AT258" s="9"/>
      <c r="AU258" s="80"/>
      <c r="AV258" s="9"/>
      <c r="AW258" s="9">
        <f>AQ258+AS258+AT258+AU258+AV258</f>
        <v>62</v>
      </c>
      <c r="AX258" s="9">
        <f>AR258+AV258</f>
        <v>0</v>
      </c>
      <c r="AY258" s="9">
        <v>33</v>
      </c>
      <c r="AZ258" s="79"/>
      <c r="BA258" s="92">
        <f t="shared" si="422"/>
        <v>53.225806451612897</v>
      </c>
      <c r="BB258" s="92"/>
    </row>
    <row r="259" spans="1:54" hidden="1">
      <c r="A259" s="27"/>
      <c r="B259" s="32"/>
      <c r="C259" s="25"/>
      <c r="D259" s="25"/>
      <c r="E259" s="25"/>
      <c r="F259" s="25"/>
      <c r="G259" s="9"/>
      <c r="H259" s="9"/>
      <c r="I259" s="79"/>
      <c r="J259" s="79"/>
      <c r="K259" s="79"/>
      <c r="L259" s="79"/>
      <c r="M259" s="79"/>
      <c r="N259" s="79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79"/>
      <c r="AZ259" s="79"/>
      <c r="BA259" s="92"/>
      <c r="BB259" s="92"/>
    </row>
    <row r="260" spans="1:54" ht="18.75" hidden="1">
      <c r="A260" s="22" t="s">
        <v>589</v>
      </c>
      <c r="B260" s="23" t="s">
        <v>601</v>
      </c>
      <c r="C260" s="23" t="s">
        <v>32</v>
      </c>
      <c r="D260" s="23" t="s">
        <v>28</v>
      </c>
      <c r="E260" s="25"/>
      <c r="F260" s="25"/>
      <c r="G260" s="13">
        <f t="shared" ref="G260:H260" si="492">G268</f>
        <v>0</v>
      </c>
      <c r="H260" s="13">
        <f t="shared" si="492"/>
        <v>0</v>
      </c>
      <c r="I260" s="79"/>
      <c r="J260" s="79"/>
      <c r="K260" s="79"/>
      <c r="L260" s="79"/>
      <c r="M260" s="79"/>
      <c r="N260" s="79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13">
        <f>AA261+AA268</f>
        <v>35253</v>
      </c>
      <c r="AB260" s="13">
        <f t="shared" ref="AB260:AF260" si="493">AB261+AB268</f>
        <v>0</v>
      </c>
      <c r="AC260" s="13">
        <f t="shared" si="493"/>
        <v>0</v>
      </c>
      <c r="AD260" s="13">
        <f t="shared" si="493"/>
        <v>178259</v>
      </c>
      <c r="AE260" s="13">
        <f t="shared" si="493"/>
        <v>213512</v>
      </c>
      <c r="AF260" s="13">
        <f t="shared" si="493"/>
        <v>178259</v>
      </c>
      <c r="AG260" s="13">
        <f>AG261+AG268</f>
        <v>0</v>
      </c>
      <c r="AH260" s="13">
        <f t="shared" ref="AH260:AL260" si="494">AH261+AH268</f>
        <v>0</v>
      </c>
      <c r="AI260" s="13">
        <f t="shared" si="494"/>
        <v>0</v>
      </c>
      <c r="AJ260" s="13">
        <f t="shared" si="494"/>
        <v>0</v>
      </c>
      <c r="AK260" s="13">
        <f t="shared" si="494"/>
        <v>213512</v>
      </c>
      <c r="AL260" s="13">
        <f t="shared" si="494"/>
        <v>178259</v>
      </c>
      <c r="AM260" s="13">
        <f>AM261+AM268</f>
        <v>0</v>
      </c>
      <c r="AN260" s="13">
        <f t="shared" ref="AN260:AR260" si="495">AN261+AN268</f>
        <v>0</v>
      </c>
      <c r="AO260" s="13">
        <f t="shared" si="495"/>
        <v>0</v>
      </c>
      <c r="AP260" s="13">
        <f t="shared" si="495"/>
        <v>0</v>
      </c>
      <c r="AQ260" s="13">
        <f t="shared" si="495"/>
        <v>213512</v>
      </c>
      <c r="AR260" s="13">
        <f t="shared" si="495"/>
        <v>178259</v>
      </c>
      <c r="AS260" s="13">
        <f>AS261+AS268</f>
        <v>0</v>
      </c>
      <c r="AT260" s="13">
        <f t="shared" ref="AT260:AX260" si="496">AT261+AT268</f>
        <v>0</v>
      </c>
      <c r="AU260" s="13">
        <f t="shared" si="496"/>
        <v>0</v>
      </c>
      <c r="AV260" s="13">
        <f t="shared" si="496"/>
        <v>0</v>
      </c>
      <c r="AW260" s="13">
        <f t="shared" si="496"/>
        <v>213512</v>
      </c>
      <c r="AX260" s="13">
        <f t="shared" si="496"/>
        <v>178259</v>
      </c>
      <c r="AY260" s="13">
        <f t="shared" ref="AY260:AZ260" si="497">AY261+AY268</f>
        <v>112958</v>
      </c>
      <c r="AZ260" s="13">
        <f t="shared" si="497"/>
        <v>78021</v>
      </c>
      <c r="BA260" s="93">
        <f t="shared" si="422"/>
        <v>52.904754767881897</v>
      </c>
      <c r="BB260" s="93">
        <f t="shared" si="431"/>
        <v>43.768337082559647</v>
      </c>
    </row>
    <row r="261" spans="1:54" ht="33" hidden="1">
      <c r="A261" s="85" t="s">
        <v>509</v>
      </c>
      <c r="B261" s="40">
        <v>903</v>
      </c>
      <c r="C261" s="25" t="s">
        <v>32</v>
      </c>
      <c r="D261" s="25" t="s">
        <v>28</v>
      </c>
      <c r="E261" s="40" t="s">
        <v>508</v>
      </c>
      <c r="F261" s="25"/>
      <c r="G261" s="13"/>
      <c r="H261" s="13"/>
      <c r="I261" s="79"/>
      <c r="J261" s="79"/>
      <c r="K261" s="79"/>
      <c r="L261" s="79"/>
      <c r="M261" s="79"/>
      <c r="N261" s="79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9">
        <f>AA262+AA265</f>
        <v>35253</v>
      </c>
      <c r="AB261" s="9">
        <f t="shared" ref="AB261:AF261" si="498">AB262+AB265</f>
        <v>0</v>
      </c>
      <c r="AC261" s="9">
        <f t="shared" si="498"/>
        <v>0</v>
      </c>
      <c r="AD261" s="9">
        <f t="shared" si="498"/>
        <v>78022</v>
      </c>
      <c r="AE261" s="9">
        <f t="shared" si="498"/>
        <v>113275</v>
      </c>
      <c r="AF261" s="9">
        <f t="shared" si="498"/>
        <v>78022</v>
      </c>
      <c r="AG261" s="9">
        <f>AG262+AG265</f>
        <v>0</v>
      </c>
      <c r="AH261" s="9">
        <f t="shared" ref="AH261:AL261" si="499">AH262+AH265</f>
        <v>0</v>
      </c>
      <c r="AI261" s="9">
        <f t="shared" si="499"/>
        <v>0</v>
      </c>
      <c r="AJ261" s="9">
        <f t="shared" si="499"/>
        <v>0</v>
      </c>
      <c r="AK261" s="9">
        <f t="shared" si="499"/>
        <v>113275</v>
      </c>
      <c r="AL261" s="9">
        <f t="shared" si="499"/>
        <v>78022</v>
      </c>
      <c r="AM261" s="9">
        <f>AM262+AM265</f>
        <v>0</v>
      </c>
      <c r="AN261" s="9">
        <f t="shared" ref="AN261:AR261" si="500">AN262+AN265</f>
        <v>0</v>
      </c>
      <c r="AO261" s="9">
        <f t="shared" si="500"/>
        <v>0</v>
      </c>
      <c r="AP261" s="9">
        <f t="shared" si="500"/>
        <v>0</v>
      </c>
      <c r="AQ261" s="9">
        <f t="shared" si="500"/>
        <v>113275</v>
      </c>
      <c r="AR261" s="9">
        <f t="shared" si="500"/>
        <v>78022</v>
      </c>
      <c r="AS261" s="9">
        <f>AS262+AS265</f>
        <v>0</v>
      </c>
      <c r="AT261" s="9">
        <f t="shared" ref="AT261:AX261" si="501">AT262+AT265</f>
        <v>0</v>
      </c>
      <c r="AU261" s="9">
        <f t="shared" si="501"/>
        <v>0</v>
      </c>
      <c r="AV261" s="9">
        <f t="shared" si="501"/>
        <v>0</v>
      </c>
      <c r="AW261" s="9">
        <f t="shared" si="501"/>
        <v>113275</v>
      </c>
      <c r="AX261" s="9">
        <f t="shared" si="501"/>
        <v>78022</v>
      </c>
      <c r="AY261" s="9">
        <f t="shared" ref="AY261:AZ261" si="502">AY262+AY265</f>
        <v>112958</v>
      </c>
      <c r="AZ261" s="9">
        <f t="shared" si="502"/>
        <v>78021</v>
      </c>
      <c r="BA261" s="92">
        <f t="shared" si="422"/>
        <v>99.720150077245634</v>
      </c>
      <c r="BB261" s="92">
        <f t="shared" si="431"/>
        <v>99.998718310220198</v>
      </c>
    </row>
    <row r="262" spans="1:54" ht="50.25" hidden="1">
      <c r="A262" s="27" t="s">
        <v>507</v>
      </c>
      <c r="B262" s="40">
        <v>903</v>
      </c>
      <c r="C262" s="25" t="s">
        <v>32</v>
      </c>
      <c r="D262" s="25" t="s">
        <v>28</v>
      </c>
      <c r="E262" s="40" t="s">
        <v>651</v>
      </c>
      <c r="F262" s="25"/>
      <c r="G262" s="13"/>
      <c r="H262" s="13"/>
      <c r="I262" s="79"/>
      <c r="J262" s="79"/>
      <c r="K262" s="79"/>
      <c r="L262" s="79"/>
      <c r="M262" s="79"/>
      <c r="N262" s="79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9">
        <f>AA263</f>
        <v>30000</v>
      </c>
      <c r="AB262" s="9">
        <f t="shared" ref="AB262:AQ263" si="503">AB263</f>
        <v>0</v>
      </c>
      <c r="AC262" s="9">
        <f t="shared" si="503"/>
        <v>0</v>
      </c>
      <c r="AD262" s="9">
        <f t="shared" si="503"/>
        <v>78022</v>
      </c>
      <c r="AE262" s="9">
        <f t="shared" si="503"/>
        <v>108022</v>
      </c>
      <c r="AF262" s="9">
        <f t="shared" si="503"/>
        <v>78022</v>
      </c>
      <c r="AG262" s="9">
        <f>AG263</f>
        <v>0</v>
      </c>
      <c r="AH262" s="9">
        <f t="shared" si="503"/>
        <v>0</v>
      </c>
      <c r="AI262" s="9">
        <f t="shared" si="503"/>
        <v>0</v>
      </c>
      <c r="AJ262" s="9">
        <f t="shared" si="503"/>
        <v>0</v>
      </c>
      <c r="AK262" s="9">
        <f t="shared" si="503"/>
        <v>108022</v>
      </c>
      <c r="AL262" s="9">
        <f t="shared" si="503"/>
        <v>78022</v>
      </c>
      <c r="AM262" s="9">
        <f>AM263</f>
        <v>0</v>
      </c>
      <c r="AN262" s="9">
        <f t="shared" si="503"/>
        <v>0</v>
      </c>
      <c r="AO262" s="9">
        <f t="shared" si="503"/>
        <v>0</v>
      </c>
      <c r="AP262" s="9">
        <f t="shared" si="503"/>
        <v>0</v>
      </c>
      <c r="AQ262" s="9">
        <f t="shared" si="503"/>
        <v>108022</v>
      </c>
      <c r="AR262" s="9">
        <f t="shared" ref="AN262:AR263" si="504">AR263</f>
        <v>78022</v>
      </c>
      <c r="AS262" s="9">
        <f>AS263</f>
        <v>0</v>
      </c>
      <c r="AT262" s="9">
        <f t="shared" ref="AT262:AZ263" si="505">AT263</f>
        <v>0</v>
      </c>
      <c r="AU262" s="9">
        <f t="shared" si="505"/>
        <v>0</v>
      </c>
      <c r="AV262" s="9">
        <f t="shared" si="505"/>
        <v>0</v>
      </c>
      <c r="AW262" s="9">
        <f t="shared" si="505"/>
        <v>108022</v>
      </c>
      <c r="AX262" s="9">
        <f t="shared" si="505"/>
        <v>78022</v>
      </c>
      <c r="AY262" s="9">
        <f t="shared" si="505"/>
        <v>107899</v>
      </c>
      <c r="AZ262" s="9">
        <f t="shared" si="505"/>
        <v>78021</v>
      </c>
      <c r="BA262" s="92">
        <f t="shared" si="422"/>
        <v>99.886134305974707</v>
      </c>
      <c r="BB262" s="92">
        <f t="shared" si="431"/>
        <v>99.998718310220198</v>
      </c>
    </row>
    <row r="263" spans="1:54" ht="20.25" hidden="1" customHeight="1">
      <c r="A263" s="27" t="s">
        <v>100</v>
      </c>
      <c r="B263" s="25">
        <v>903</v>
      </c>
      <c r="C263" s="25" t="s">
        <v>32</v>
      </c>
      <c r="D263" s="25" t="s">
        <v>28</v>
      </c>
      <c r="E263" s="25" t="s">
        <v>651</v>
      </c>
      <c r="F263" s="25" t="s">
        <v>101</v>
      </c>
      <c r="G263" s="13"/>
      <c r="H263" s="13"/>
      <c r="I263" s="79"/>
      <c r="J263" s="79"/>
      <c r="K263" s="79"/>
      <c r="L263" s="79"/>
      <c r="M263" s="79"/>
      <c r="N263" s="79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9">
        <f>AA264</f>
        <v>30000</v>
      </c>
      <c r="AB263" s="9">
        <f t="shared" si="503"/>
        <v>0</v>
      </c>
      <c r="AC263" s="9">
        <f t="shared" si="503"/>
        <v>0</v>
      </c>
      <c r="AD263" s="9">
        <f t="shared" si="503"/>
        <v>78022</v>
      </c>
      <c r="AE263" s="9">
        <f t="shared" si="503"/>
        <v>108022</v>
      </c>
      <c r="AF263" s="9">
        <f t="shared" si="503"/>
        <v>78022</v>
      </c>
      <c r="AG263" s="9">
        <f>AG264</f>
        <v>0</v>
      </c>
      <c r="AH263" s="9">
        <f t="shared" si="503"/>
        <v>0</v>
      </c>
      <c r="AI263" s="9">
        <f t="shared" si="503"/>
        <v>0</v>
      </c>
      <c r="AJ263" s="9">
        <f t="shared" si="503"/>
        <v>0</v>
      </c>
      <c r="AK263" s="9">
        <f t="shared" si="503"/>
        <v>108022</v>
      </c>
      <c r="AL263" s="9">
        <f t="shared" si="503"/>
        <v>78022</v>
      </c>
      <c r="AM263" s="9">
        <f>AM264</f>
        <v>0</v>
      </c>
      <c r="AN263" s="9">
        <f t="shared" si="504"/>
        <v>0</v>
      </c>
      <c r="AO263" s="9">
        <f t="shared" si="504"/>
        <v>0</v>
      </c>
      <c r="AP263" s="9">
        <f t="shared" si="504"/>
        <v>0</v>
      </c>
      <c r="AQ263" s="9">
        <f t="shared" si="504"/>
        <v>108022</v>
      </c>
      <c r="AR263" s="9">
        <f t="shared" si="504"/>
        <v>78022</v>
      </c>
      <c r="AS263" s="9">
        <f>AS264</f>
        <v>0</v>
      </c>
      <c r="AT263" s="9">
        <f t="shared" si="505"/>
        <v>0</v>
      </c>
      <c r="AU263" s="9">
        <f t="shared" si="505"/>
        <v>0</v>
      </c>
      <c r="AV263" s="9">
        <f t="shared" si="505"/>
        <v>0</v>
      </c>
      <c r="AW263" s="9">
        <f t="shared" si="505"/>
        <v>108022</v>
      </c>
      <c r="AX263" s="9">
        <f t="shared" si="505"/>
        <v>78022</v>
      </c>
      <c r="AY263" s="9">
        <f t="shared" si="505"/>
        <v>107899</v>
      </c>
      <c r="AZ263" s="9">
        <f t="shared" si="505"/>
        <v>78021</v>
      </c>
      <c r="BA263" s="92">
        <f t="shared" si="422"/>
        <v>99.886134305974707</v>
      </c>
      <c r="BB263" s="92">
        <f t="shared" si="431"/>
        <v>99.998718310220198</v>
      </c>
    </row>
    <row r="264" spans="1:54" ht="33.75" hidden="1">
      <c r="A264" s="27" t="s">
        <v>169</v>
      </c>
      <c r="B264" s="40">
        <v>903</v>
      </c>
      <c r="C264" s="25" t="s">
        <v>32</v>
      </c>
      <c r="D264" s="25" t="s">
        <v>28</v>
      </c>
      <c r="E264" s="40" t="s">
        <v>651</v>
      </c>
      <c r="F264" s="25" t="s">
        <v>170</v>
      </c>
      <c r="G264" s="13"/>
      <c r="H264" s="13"/>
      <c r="I264" s="79"/>
      <c r="J264" s="79"/>
      <c r="K264" s="79"/>
      <c r="L264" s="79"/>
      <c r="M264" s="79"/>
      <c r="N264" s="79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9">
        <v>30000</v>
      </c>
      <c r="AB264" s="9"/>
      <c r="AC264" s="9"/>
      <c r="AD264" s="9">
        <v>78022</v>
      </c>
      <c r="AE264" s="9">
        <f>Y264+AA264+AB264+AC264+AD264</f>
        <v>108022</v>
      </c>
      <c r="AF264" s="9">
        <f>Z264+AD264</f>
        <v>78022</v>
      </c>
      <c r="AG264" s="9"/>
      <c r="AH264" s="9"/>
      <c r="AI264" s="9"/>
      <c r="AJ264" s="9"/>
      <c r="AK264" s="9">
        <f>AE264+AG264+AH264+AI264+AJ264</f>
        <v>108022</v>
      </c>
      <c r="AL264" s="9">
        <f>AF264+AJ264</f>
        <v>78022</v>
      </c>
      <c r="AM264" s="9"/>
      <c r="AN264" s="9"/>
      <c r="AO264" s="9"/>
      <c r="AP264" s="9"/>
      <c r="AQ264" s="9">
        <f>AK264+AM264+AN264+AO264+AP264</f>
        <v>108022</v>
      </c>
      <c r="AR264" s="9">
        <f>AL264+AP264</f>
        <v>78022</v>
      </c>
      <c r="AS264" s="9"/>
      <c r="AT264" s="9"/>
      <c r="AU264" s="9"/>
      <c r="AV264" s="9"/>
      <c r="AW264" s="9">
        <f>AQ264+AS264+AT264+AU264+AV264</f>
        <v>108022</v>
      </c>
      <c r="AX264" s="9">
        <f>AR264+AV264</f>
        <v>78022</v>
      </c>
      <c r="AY264" s="9">
        <v>107899</v>
      </c>
      <c r="AZ264" s="126">
        <f>78022-1</f>
        <v>78021</v>
      </c>
      <c r="BA264" s="92">
        <f t="shared" si="422"/>
        <v>99.886134305974707</v>
      </c>
      <c r="BB264" s="92">
        <f t="shared" si="431"/>
        <v>99.998718310220198</v>
      </c>
    </row>
    <row r="265" spans="1:54" ht="66.75" hidden="1">
      <c r="A265" s="27" t="s">
        <v>554</v>
      </c>
      <c r="B265" s="40">
        <v>903</v>
      </c>
      <c r="C265" s="25" t="s">
        <v>32</v>
      </c>
      <c r="D265" s="25" t="s">
        <v>28</v>
      </c>
      <c r="E265" s="40" t="s">
        <v>553</v>
      </c>
      <c r="F265" s="25"/>
      <c r="G265" s="13"/>
      <c r="H265" s="13"/>
      <c r="I265" s="79"/>
      <c r="J265" s="79"/>
      <c r="K265" s="79"/>
      <c r="L265" s="79"/>
      <c r="M265" s="79"/>
      <c r="N265" s="79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9">
        <f>AA266</f>
        <v>5253</v>
      </c>
      <c r="AB265" s="9">
        <f t="shared" ref="AB265:AQ266" si="506">AB266</f>
        <v>0</v>
      </c>
      <c r="AC265" s="9">
        <f t="shared" si="506"/>
        <v>0</v>
      </c>
      <c r="AD265" s="9">
        <f t="shared" si="506"/>
        <v>0</v>
      </c>
      <c r="AE265" s="9">
        <f t="shared" si="506"/>
        <v>5253</v>
      </c>
      <c r="AF265" s="9">
        <f t="shared" si="506"/>
        <v>0</v>
      </c>
      <c r="AG265" s="9">
        <f>AG266</f>
        <v>0</v>
      </c>
      <c r="AH265" s="9">
        <f t="shared" si="506"/>
        <v>0</v>
      </c>
      <c r="AI265" s="9">
        <f t="shared" si="506"/>
        <v>0</v>
      </c>
      <c r="AJ265" s="9">
        <f t="shared" si="506"/>
        <v>0</v>
      </c>
      <c r="AK265" s="9">
        <f t="shared" si="506"/>
        <v>5253</v>
      </c>
      <c r="AL265" s="9">
        <f t="shared" si="506"/>
        <v>0</v>
      </c>
      <c r="AM265" s="9">
        <f>AM266</f>
        <v>0</v>
      </c>
      <c r="AN265" s="9">
        <f t="shared" si="506"/>
        <v>0</v>
      </c>
      <c r="AO265" s="9">
        <f t="shared" si="506"/>
        <v>0</v>
      </c>
      <c r="AP265" s="9">
        <f t="shared" si="506"/>
        <v>0</v>
      </c>
      <c r="AQ265" s="9">
        <f t="shared" si="506"/>
        <v>5253</v>
      </c>
      <c r="AR265" s="9">
        <f t="shared" ref="AN265:AR266" si="507">AR266</f>
        <v>0</v>
      </c>
      <c r="AS265" s="9">
        <f>AS266</f>
        <v>0</v>
      </c>
      <c r="AT265" s="9">
        <f t="shared" ref="AT265:AZ266" si="508">AT266</f>
        <v>0</v>
      </c>
      <c r="AU265" s="9">
        <f t="shared" si="508"/>
        <v>0</v>
      </c>
      <c r="AV265" s="9">
        <f t="shared" si="508"/>
        <v>0</v>
      </c>
      <c r="AW265" s="9">
        <f t="shared" si="508"/>
        <v>5253</v>
      </c>
      <c r="AX265" s="9">
        <f t="shared" si="508"/>
        <v>0</v>
      </c>
      <c r="AY265" s="9">
        <f t="shared" si="508"/>
        <v>5059</v>
      </c>
      <c r="AZ265" s="9">
        <f t="shared" si="508"/>
        <v>0</v>
      </c>
      <c r="BA265" s="92">
        <f t="shared" si="422"/>
        <v>96.306872263468492</v>
      </c>
      <c r="BB265" s="92"/>
    </row>
    <row r="266" spans="1:54" ht="18.75" hidden="1" customHeight="1">
      <c r="A266" s="27" t="s">
        <v>100</v>
      </c>
      <c r="B266" s="25">
        <v>903</v>
      </c>
      <c r="C266" s="25" t="s">
        <v>32</v>
      </c>
      <c r="D266" s="25" t="s">
        <v>28</v>
      </c>
      <c r="E266" s="25" t="s">
        <v>553</v>
      </c>
      <c r="F266" s="25" t="s">
        <v>101</v>
      </c>
      <c r="G266" s="13"/>
      <c r="H266" s="13"/>
      <c r="I266" s="79"/>
      <c r="J266" s="79"/>
      <c r="K266" s="79"/>
      <c r="L266" s="79"/>
      <c r="M266" s="79"/>
      <c r="N266" s="79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9">
        <f>AA267</f>
        <v>5253</v>
      </c>
      <c r="AB266" s="9">
        <f t="shared" si="506"/>
        <v>0</v>
      </c>
      <c r="AC266" s="9">
        <f t="shared" si="506"/>
        <v>0</v>
      </c>
      <c r="AD266" s="9">
        <f t="shared" si="506"/>
        <v>0</v>
      </c>
      <c r="AE266" s="9">
        <f t="shared" si="506"/>
        <v>5253</v>
      </c>
      <c r="AF266" s="9">
        <f t="shared" si="506"/>
        <v>0</v>
      </c>
      <c r="AG266" s="9">
        <f>AG267</f>
        <v>0</v>
      </c>
      <c r="AH266" s="9">
        <f t="shared" si="506"/>
        <v>0</v>
      </c>
      <c r="AI266" s="9">
        <f t="shared" si="506"/>
        <v>0</v>
      </c>
      <c r="AJ266" s="9">
        <f t="shared" si="506"/>
        <v>0</v>
      </c>
      <c r="AK266" s="9">
        <f t="shared" si="506"/>
        <v>5253</v>
      </c>
      <c r="AL266" s="9">
        <f t="shared" si="506"/>
        <v>0</v>
      </c>
      <c r="AM266" s="9">
        <f>AM267</f>
        <v>0</v>
      </c>
      <c r="AN266" s="9">
        <f t="shared" si="507"/>
        <v>0</v>
      </c>
      <c r="AO266" s="9">
        <f t="shared" si="507"/>
        <v>0</v>
      </c>
      <c r="AP266" s="9">
        <f t="shared" si="507"/>
        <v>0</v>
      </c>
      <c r="AQ266" s="9">
        <f t="shared" si="507"/>
        <v>5253</v>
      </c>
      <c r="AR266" s="9">
        <f t="shared" si="507"/>
        <v>0</v>
      </c>
      <c r="AS266" s="9">
        <f>AS267</f>
        <v>0</v>
      </c>
      <c r="AT266" s="9">
        <f t="shared" si="508"/>
        <v>0</v>
      </c>
      <c r="AU266" s="9">
        <f t="shared" si="508"/>
        <v>0</v>
      </c>
      <c r="AV266" s="9">
        <f t="shared" si="508"/>
        <v>0</v>
      </c>
      <c r="AW266" s="9">
        <f t="shared" si="508"/>
        <v>5253</v>
      </c>
      <c r="AX266" s="9">
        <f t="shared" si="508"/>
        <v>0</v>
      </c>
      <c r="AY266" s="9">
        <f t="shared" si="508"/>
        <v>5059</v>
      </c>
      <c r="AZ266" s="9">
        <f t="shared" si="508"/>
        <v>0</v>
      </c>
      <c r="BA266" s="92">
        <f t="shared" si="422"/>
        <v>96.306872263468492</v>
      </c>
      <c r="BB266" s="92"/>
    </row>
    <row r="267" spans="1:54" ht="33.75" hidden="1">
      <c r="A267" s="27" t="s">
        <v>169</v>
      </c>
      <c r="B267" s="40">
        <v>903</v>
      </c>
      <c r="C267" s="25" t="s">
        <v>32</v>
      </c>
      <c r="D267" s="25" t="s">
        <v>28</v>
      </c>
      <c r="E267" s="40" t="s">
        <v>553</v>
      </c>
      <c r="F267" s="25" t="s">
        <v>170</v>
      </c>
      <c r="G267" s="13"/>
      <c r="H267" s="13"/>
      <c r="I267" s="79"/>
      <c r="J267" s="79"/>
      <c r="K267" s="79"/>
      <c r="L267" s="79"/>
      <c r="M267" s="79"/>
      <c r="N267" s="79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9">
        <v>5253</v>
      </c>
      <c r="AB267" s="9"/>
      <c r="AC267" s="9"/>
      <c r="AD267" s="9"/>
      <c r="AE267" s="9">
        <f>Y267+AA267+AB267+AC267+AD267</f>
        <v>5253</v>
      </c>
      <c r="AF267" s="9">
        <f>Z267+AD267</f>
        <v>0</v>
      </c>
      <c r="AG267" s="9"/>
      <c r="AH267" s="9"/>
      <c r="AI267" s="9"/>
      <c r="AJ267" s="9"/>
      <c r="AK267" s="9">
        <f>AE267+AG267+AH267+AI267+AJ267</f>
        <v>5253</v>
      </c>
      <c r="AL267" s="9">
        <f>AF267+AJ267</f>
        <v>0</v>
      </c>
      <c r="AM267" s="9"/>
      <c r="AN267" s="9"/>
      <c r="AO267" s="9"/>
      <c r="AP267" s="9"/>
      <c r="AQ267" s="9">
        <f>AK267+AM267+AN267+AO267+AP267</f>
        <v>5253</v>
      </c>
      <c r="AR267" s="9">
        <f>AL267+AP267</f>
        <v>0</v>
      </c>
      <c r="AS267" s="9"/>
      <c r="AT267" s="9"/>
      <c r="AU267" s="9"/>
      <c r="AV267" s="9"/>
      <c r="AW267" s="9">
        <f>AQ267+AS267+AT267+AU267+AV267</f>
        <v>5253</v>
      </c>
      <c r="AX267" s="9">
        <f>AR267+AV267</f>
        <v>0</v>
      </c>
      <c r="AY267" s="9">
        <v>5059</v>
      </c>
      <c r="AZ267" s="79"/>
      <c r="BA267" s="92">
        <f t="shared" si="422"/>
        <v>96.306872263468492</v>
      </c>
      <c r="BB267" s="92"/>
    </row>
    <row r="268" spans="1:54" ht="20.100000000000001" hidden="1" customHeight="1">
      <c r="A268" s="27" t="s">
        <v>61</v>
      </c>
      <c r="B268" s="25">
        <v>903</v>
      </c>
      <c r="C268" s="25" t="s">
        <v>32</v>
      </c>
      <c r="D268" s="25" t="s">
        <v>28</v>
      </c>
      <c r="E268" s="25" t="s">
        <v>62</v>
      </c>
      <c r="F268" s="25"/>
      <c r="G268" s="9">
        <f t="shared" ref="G268:H268" si="509">G272+G269</f>
        <v>0</v>
      </c>
      <c r="H268" s="9">
        <f t="shared" si="509"/>
        <v>0</v>
      </c>
      <c r="I268" s="79"/>
      <c r="J268" s="79"/>
      <c r="K268" s="79"/>
      <c r="L268" s="79"/>
      <c r="M268" s="79"/>
      <c r="N268" s="79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>
        <f>AA269+AA272+AA275</f>
        <v>0</v>
      </c>
      <c r="AB268" s="80">
        <f t="shared" ref="AB268:AF268" si="510">AB269+AB272+AB275</f>
        <v>0</v>
      </c>
      <c r="AC268" s="80">
        <f t="shared" si="510"/>
        <v>0</v>
      </c>
      <c r="AD268" s="9">
        <f t="shared" si="510"/>
        <v>100237</v>
      </c>
      <c r="AE268" s="9">
        <f t="shared" si="510"/>
        <v>100237</v>
      </c>
      <c r="AF268" s="9">
        <f t="shared" si="510"/>
        <v>100237</v>
      </c>
      <c r="AG268" s="80">
        <f>AG269+AG272+AG275</f>
        <v>0</v>
      </c>
      <c r="AH268" s="80">
        <f t="shared" ref="AH268:AL268" si="511">AH269+AH272+AH275</f>
        <v>0</v>
      </c>
      <c r="AI268" s="80">
        <f t="shared" si="511"/>
        <v>0</v>
      </c>
      <c r="AJ268" s="9">
        <f t="shared" si="511"/>
        <v>0</v>
      </c>
      <c r="AK268" s="9">
        <f t="shared" si="511"/>
        <v>100237</v>
      </c>
      <c r="AL268" s="9">
        <f t="shared" si="511"/>
        <v>100237</v>
      </c>
      <c r="AM268" s="80">
        <f>AM269+AM272+AM275</f>
        <v>0</v>
      </c>
      <c r="AN268" s="80">
        <f t="shared" ref="AN268:AR268" si="512">AN269+AN272+AN275</f>
        <v>0</v>
      </c>
      <c r="AO268" s="80">
        <f t="shared" si="512"/>
        <v>0</v>
      </c>
      <c r="AP268" s="9">
        <f t="shared" si="512"/>
        <v>0</v>
      </c>
      <c r="AQ268" s="9">
        <f t="shared" si="512"/>
        <v>100237</v>
      </c>
      <c r="AR268" s="9">
        <f t="shared" si="512"/>
        <v>100237</v>
      </c>
      <c r="AS268" s="80">
        <f>AS269+AS272+AS275</f>
        <v>0</v>
      </c>
      <c r="AT268" s="80">
        <f t="shared" ref="AT268:AX268" si="513">AT269+AT272+AT275</f>
        <v>0</v>
      </c>
      <c r="AU268" s="80">
        <f t="shared" si="513"/>
        <v>0</v>
      </c>
      <c r="AV268" s="9">
        <f t="shared" si="513"/>
        <v>0</v>
      </c>
      <c r="AW268" s="9">
        <f t="shared" si="513"/>
        <v>100237</v>
      </c>
      <c r="AX268" s="9">
        <f t="shared" si="513"/>
        <v>100237</v>
      </c>
      <c r="AY268" s="9">
        <f t="shared" ref="AY268:AZ268" si="514">AY269+AY272+AY275</f>
        <v>0</v>
      </c>
      <c r="AZ268" s="9">
        <f t="shared" si="514"/>
        <v>0</v>
      </c>
      <c r="BA268" s="92">
        <f t="shared" si="422"/>
        <v>0</v>
      </c>
      <c r="BB268" s="92">
        <f t="shared" si="431"/>
        <v>0</v>
      </c>
    </row>
    <row r="269" spans="1:54" ht="82.5" hidden="1">
      <c r="A269" s="24" t="s">
        <v>695</v>
      </c>
      <c r="B269" s="32">
        <v>903</v>
      </c>
      <c r="C269" s="25" t="s">
        <v>32</v>
      </c>
      <c r="D269" s="25" t="s">
        <v>28</v>
      </c>
      <c r="E269" s="40" t="s">
        <v>694</v>
      </c>
      <c r="F269" s="25"/>
      <c r="G269" s="11">
        <f t="shared" ref="G269:H270" si="515">G270</f>
        <v>0</v>
      </c>
      <c r="H269" s="11">
        <f t="shared" si="515"/>
        <v>0</v>
      </c>
      <c r="I269" s="79"/>
      <c r="J269" s="79"/>
      <c r="K269" s="79"/>
      <c r="L269" s="79"/>
      <c r="M269" s="79"/>
      <c r="N269" s="79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9">
        <f>AA270</f>
        <v>0</v>
      </c>
      <c r="AB269" s="9">
        <f t="shared" ref="AB269:AQ270" si="516">AB270</f>
        <v>0</v>
      </c>
      <c r="AC269" s="9">
        <f t="shared" si="516"/>
        <v>0</v>
      </c>
      <c r="AD269" s="9">
        <f t="shared" si="516"/>
        <v>40886</v>
      </c>
      <c r="AE269" s="9">
        <f t="shared" si="516"/>
        <v>40886</v>
      </c>
      <c r="AF269" s="9">
        <f t="shared" si="516"/>
        <v>40886</v>
      </c>
      <c r="AG269" s="9">
        <f>AG270</f>
        <v>0</v>
      </c>
      <c r="AH269" s="9">
        <f t="shared" si="516"/>
        <v>0</v>
      </c>
      <c r="AI269" s="9">
        <f t="shared" si="516"/>
        <v>0</v>
      </c>
      <c r="AJ269" s="9">
        <f t="shared" si="516"/>
        <v>0</v>
      </c>
      <c r="AK269" s="9">
        <f t="shared" si="516"/>
        <v>40886</v>
      </c>
      <c r="AL269" s="9">
        <f t="shared" si="516"/>
        <v>40886</v>
      </c>
      <c r="AM269" s="9">
        <f>AM270</f>
        <v>0</v>
      </c>
      <c r="AN269" s="9">
        <f t="shared" si="516"/>
        <v>0</v>
      </c>
      <c r="AO269" s="9">
        <f t="shared" si="516"/>
        <v>0</v>
      </c>
      <c r="AP269" s="9">
        <f t="shared" si="516"/>
        <v>0</v>
      </c>
      <c r="AQ269" s="9">
        <f t="shared" si="516"/>
        <v>40886</v>
      </c>
      <c r="AR269" s="9">
        <f t="shared" ref="AN269:AR270" si="517">AR270</f>
        <v>40886</v>
      </c>
      <c r="AS269" s="9">
        <f>AS270</f>
        <v>0</v>
      </c>
      <c r="AT269" s="9">
        <f t="shared" ref="AT269:AZ270" si="518">AT270</f>
        <v>0</v>
      </c>
      <c r="AU269" s="9">
        <f t="shared" si="518"/>
        <v>0</v>
      </c>
      <c r="AV269" s="9">
        <f t="shared" si="518"/>
        <v>0</v>
      </c>
      <c r="AW269" s="9">
        <f t="shared" si="518"/>
        <v>40886</v>
      </c>
      <c r="AX269" s="9">
        <f t="shared" si="518"/>
        <v>40886</v>
      </c>
      <c r="AY269" s="9">
        <f t="shared" si="518"/>
        <v>0</v>
      </c>
      <c r="AZ269" s="9">
        <f t="shared" si="518"/>
        <v>0</v>
      </c>
      <c r="BA269" s="92">
        <f t="shared" si="422"/>
        <v>0</v>
      </c>
      <c r="BB269" s="92">
        <f t="shared" si="431"/>
        <v>0</v>
      </c>
    </row>
    <row r="270" spans="1:54" ht="33" hidden="1">
      <c r="A270" s="27" t="s">
        <v>179</v>
      </c>
      <c r="B270" s="32">
        <v>903</v>
      </c>
      <c r="C270" s="25" t="s">
        <v>32</v>
      </c>
      <c r="D270" s="25" t="s">
        <v>28</v>
      </c>
      <c r="E270" s="40" t="s">
        <v>694</v>
      </c>
      <c r="F270" s="25" t="s">
        <v>180</v>
      </c>
      <c r="G270" s="11">
        <f t="shared" si="515"/>
        <v>0</v>
      </c>
      <c r="H270" s="11">
        <f t="shared" si="515"/>
        <v>0</v>
      </c>
      <c r="I270" s="79"/>
      <c r="J270" s="79"/>
      <c r="K270" s="79"/>
      <c r="L270" s="79"/>
      <c r="M270" s="79"/>
      <c r="N270" s="79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9">
        <f>AA271</f>
        <v>0</v>
      </c>
      <c r="AB270" s="9">
        <f t="shared" si="516"/>
        <v>0</v>
      </c>
      <c r="AC270" s="9">
        <f t="shared" si="516"/>
        <v>0</v>
      </c>
      <c r="AD270" s="9">
        <f t="shared" si="516"/>
        <v>40886</v>
      </c>
      <c r="AE270" s="9">
        <f t="shared" si="516"/>
        <v>40886</v>
      </c>
      <c r="AF270" s="9">
        <f t="shared" si="516"/>
        <v>40886</v>
      </c>
      <c r="AG270" s="9">
        <f>AG271</f>
        <v>0</v>
      </c>
      <c r="AH270" s="9">
        <f t="shared" si="516"/>
        <v>0</v>
      </c>
      <c r="AI270" s="9">
        <f t="shared" si="516"/>
        <v>0</v>
      </c>
      <c r="AJ270" s="9">
        <f t="shared" si="516"/>
        <v>0</v>
      </c>
      <c r="AK270" s="9">
        <f t="shared" si="516"/>
        <v>40886</v>
      </c>
      <c r="AL270" s="9">
        <f t="shared" si="516"/>
        <v>40886</v>
      </c>
      <c r="AM270" s="9">
        <f>AM271</f>
        <v>0</v>
      </c>
      <c r="AN270" s="9">
        <f t="shared" si="517"/>
        <v>0</v>
      </c>
      <c r="AO270" s="9">
        <f t="shared" si="517"/>
        <v>0</v>
      </c>
      <c r="AP270" s="9">
        <f t="shared" si="517"/>
        <v>0</v>
      </c>
      <c r="AQ270" s="9">
        <f t="shared" si="517"/>
        <v>40886</v>
      </c>
      <c r="AR270" s="9">
        <f t="shared" si="517"/>
        <v>40886</v>
      </c>
      <c r="AS270" s="9">
        <f>AS271</f>
        <v>0</v>
      </c>
      <c r="AT270" s="9">
        <f t="shared" si="518"/>
        <v>0</v>
      </c>
      <c r="AU270" s="9">
        <f t="shared" si="518"/>
        <v>0</v>
      </c>
      <c r="AV270" s="9">
        <f t="shared" si="518"/>
        <v>0</v>
      </c>
      <c r="AW270" s="9">
        <f t="shared" si="518"/>
        <v>40886</v>
      </c>
      <c r="AX270" s="9">
        <f t="shared" si="518"/>
        <v>40886</v>
      </c>
      <c r="AY270" s="9">
        <f t="shared" si="518"/>
        <v>0</v>
      </c>
      <c r="AZ270" s="9">
        <f t="shared" si="518"/>
        <v>0</v>
      </c>
      <c r="BA270" s="92">
        <f t="shared" si="422"/>
        <v>0</v>
      </c>
      <c r="BB270" s="92">
        <f t="shared" si="431"/>
        <v>0</v>
      </c>
    </row>
    <row r="271" spans="1:54" ht="20.100000000000001" hidden="1" customHeight="1">
      <c r="A271" s="27" t="s">
        <v>167</v>
      </c>
      <c r="B271" s="25">
        <v>903</v>
      </c>
      <c r="C271" s="25" t="s">
        <v>32</v>
      </c>
      <c r="D271" s="25" t="s">
        <v>28</v>
      </c>
      <c r="E271" s="25" t="s">
        <v>694</v>
      </c>
      <c r="F271" s="25" t="s">
        <v>181</v>
      </c>
      <c r="G271" s="9"/>
      <c r="H271" s="9"/>
      <c r="I271" s="79"/>
      <c r="J271" s="79"/>
      <c r="K271" s="79"/>
      <c r="L271" s="79"/>
      <c r="M271" s="79"/>
      <c r="N271" s="79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9"/>
      <c r="AB271" s="9"/>
      <c r="AC271" s="9"/>
      <c r="AD271" s="9">
        <v>40886</v>
      </c>
      <c r="AE271" s="9">
        <f>Y271+AA271+AB271+AC271+AD271</f>
        <v>40886</v>
      </c>
      <c r="AF271" s="9">
        <f>Z271+AD271</f>
        <v>40886</v>
      </c>
      <c r="AG271" s="9"/>
      <c r="AH271" s="9"/>
      <c r="AI271" s="9"/>
      <c r="AJ271" s="9"/>
      <c r="AK271" s="9">
        <f>AE271+AG271+AH271+AI271+AJ271</f>
        <v>40886</v>
      </c>
      <c r="AL271" s="9">
        <f>AF271+AJ271</f>
        <v>40886</v>
      </c>
      <c r="AM271" s="9"/>
      <c r="AN271" s="9"/>
      <c r="AO271" s="9"/>
      <c r="AP271" s="9"/>
      <c r="AQ271" s="9">
        <f>AK271+AM271+AN271+AO271+AP271</f>
        <v>40886</v>
      </c>
      <c r="AR271" s="9">
        <f>AL271+AP271</f>
        <v>40886</v>
      </c>
      <c r="AS271" s="9"/>
      <c r="AT271" s="9"/>
      <c r="AU271" s="9"/>
      <c r="AV271" s="9"/>
      <c r="AW271" s="9">
        <f>AQ271+AS271+AT271+AU271+AV271</f>
        <v>40886</v>
      </c>
      <c r="AX271" s="9">
        <f>AR271+AV271</f>
        <v>40886</v>
      </c>
      <c r="AY271" s="79"/>
      <c r="AZ271" s="79"/>
      <c r="BA271" s="92">
        <f t="shared" ref="BA271:BA334" si="519">AY271/AW271*100</f>
        <v>0</v>
      </c>
      <c r="BB271" s="92">
        <f t="shared" ref="BB271:BB331" si="520">AZ271/AX271*100</f>
        <v>0</v>
      </c>
    </row>
    <row r="272" spans="1:54" ht="49.5" hidden="1">
      <c r="A272" s="27" t="s">
        <v>661</v>
      </c>
      <c r="B272" s="32">
        <v>903</v>
      </c>
      <c r="C272" s="25" t="s">
        <v>32</v>
      </c>
      <c r="D272" s="25" t="s">
        <v>28</v>
      </c>
      <c r="E272" s="40" t="s">
        <v>662</v>
      </c>
      <c r="F272" s="25"/>
      <c r="G272" s="11">
        <f>G273</f>
        <v>0</v>
      </c>
      <c r="H272" s="11">
        <f>H273</f>
        <v>0</v>
      </c>
      <c r="I272" s="79"/>
      <c r="J272" s="79"/>
      <c r="K272" s="79"/>
      <c r="L272" s="79"/>
      <c r="M272" s="79"/>
      <c r="N272" s="79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>
        <f>AA273</f>
        <v>0</v>
      </c>
      <c r="AB272" s="80">
        <f t="shared" ref="AB272:AQ273" si="521">AB273</f>
        <v>0</v>
      </c>
      <c r="AC272" s="80">
        <f t="shared" si="521"/>
        <v>0</v>
      </c>
      <c r="AD272" s="9">
        <f t="shared" si="521"/>
        <v>35611</v>
      </c>
      <c r="AE272" s="9">
        <f t="shared" si="521"/>
        <v>35611</v>
      </c>
      <c r="AF272" s="9">
        <f t="shared" si="521"/>
        <v>35611</v>
      </c>
      <c r="AG272" s="80">
        <f>AG273</f>
        <v>0</v>
      </c>
      <c r="AH272" s="80">
        <f t="shared" si="521"/>
        <v>0</v>
      </c>
      <c r="AI272" s="80">
        <f t="shared" si="521"/>
        <v>0</v>
      </c>
      <c r="AJ272" s="9">
        <f t="shared" si="521"/>
        <v>0</v>
      </c>
      <c r="AK272" s="9">
        <f t="shared" si="521"/>
        <v>35611</v>
      </c>
      <c r="AL272" s="9">
        <f t="shared" si="521"/>
        <v>35611</v>
      </c>
      <c r="AM272" s="80">
        <f>AM273</f>
        <v>0</v>
      </c>
      <c r="AN272" s="80">
        <f t="shared" si="521"/>
        <v>0</v>
      </c>
      <c r="AO272" s="80">
        <f t="shared" si="521"/>
        <v>0</v>
      </c>
      <c r="AP272" s="9">
        <f t="shared" si="521"/>
        <v>0</v>
      </c>
      <c r="AQ272" s="9">
        <f t="shared" si="521"/>
        <v>35611</v>
      </c>
      <c r="AR272" s="9">
        <f t="shared" ref="AN272:AR273" si="522">AR273</f>
        <v>35611</v>
      </c>
      <c r="AS272" s="80">
        <f>AS273</f>
        <v>0</v>
      </c>
      <c r="AT272" s="80">
        <f t="shared" ref="AT272:AZ273" si="523">AT273</f>
        <v>0</v>
      </c>
      <c r="AU272" s="80">
        <f t="shared" si="523"/>
        <v>0</v>
      </c>
      <c r="AV272" s="9">
        <f t="shared" si="523"/>
        <v>0</v>
      </c>
      <c r="AW272" s="9">
        <f t="shared" si="523"/>
        <v>35611</v>
      </c>
      <c r="AX272" s="9">
        <f t="shared" si="523"/>
        <v>35611</v>
      </c>
      <c r="AY272" s="9">
        <f t="shared" si="523"/>
        <v>0</v>
      </c>
      <c r="AZ272" s="9">
        <f t="shared" si="523"/>
        <v>0</v>
      </c>
      <c r="BA272" s="92">
        <f t="shared" si="519"/>
        <v>0</v>
      </c>
      <c r="BB272" s="92">
        <f t="shared" si="520"/>
        <v>0</v>
      </c>
    </row>
    <row r="273" spans="1:54" ht="33" hidden="1">
      <c r="A273" s="27" t="s">
        <v>179</v>
      </c>
      <c r="B273" s="32">
        <v>903</v>
      </c>
      <c r="C273" s="25" t="s">
        <v>32</v>
      </c>
      <c r="D273" s="25" t="s">
        <v>28</v>
      </c>
      <c r="E273" s="40" t="s">
        <v>662</v>
      </c>
      <c r="F273" s="25" t="s">
        <v>180</v>
      </c>
      <c r="G273" s="11">
        <f>G274</f>
        <v>0</v>
      </c>
      <c r="H273" s="11">
        <f>H274</f>
        <v>0</v>
      </c>
      <c r="I273" s="79"/>
      <c r="J273" s="79"/>
      <c r="K273" s="79"/>
      <c r="L273" s="79"/>
      <c r="M273" s="79"/>
      <c r="N273" s="79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>
        <f>AA274</f>
        <v>0</v>
      </c>
      <c r="AB273" s="80">
        <f t="shared" si="521"/>
        <v>0</v>
      </c>
      <c r="AC273" s="80">
        <f t="shared" si="521"/>
        <v>0</v>
      </c>
      <c r="AD273" s="9">
        <f t="shared" si="521"/>
        <v>35611</v>
      </c>
      <c r="AE273" s="9">
        <f t="shared" si="521"/>
        <v>35611</v>
      </c>
      <c r="AF273" s="9">
        <f t="shared" si="521"/>
        <v>35611</v>
      </c>
      <c r="AG273" s="80">
        <f>AG274</f>
        <v>0</v>
      </c>
      <c r="AH273" s="80">
        <f t="shared" si="521"/>
        <v>0</v>
      </c>
      <c r="AI273" s="80">
        <f t="shared" si="521"/>
        <v>0</v>
      </c>
      <c r="AJ273" s="9">
        <f t="shared" si="521"/>
        <v>0</v>
      </c>
      <c r="AK273" s="9">
        <f t="shared" si="521"/>
        <v>35611</v>
      </c>
      <c r="AL273" s="9">
        <f t="shared" si="521"/>
        <v>35611</v>
      </c>
      <c r="AM273" s="80">
        <f>AM274</f>
        <v>0</v>
      </c>
      <c r="AN273" s="80">
        <f t="shared" si="522"/>
        <v>0</v>
      </c>
      <c r="AO273" s="80">
        <f t="shared" si="522"/>
        <v>0</v>
      </c>
      <c r="AP273" s="9">
        <f t="shared" si="522"/>
        <v>0</v>
      </c>
      <c r="AQ273" s="9">
        <f t="shared" si="522"/>
        <v>35611</v>
      </c>
      <c r="AR273" s="9">
        <f t="shared" si="522"/>
        <v>35611</v>
      </c>
      <c r="AS273" s="80">
        <f>AS274</f>
        <v>0</v>
      </c>
      <c r="AT273" s="80">
        <f t="shared" si="523"/>
        <v>0</v>
      </c>
      <c r="AU273" s="80">
        <f t="shared" si="523"/>
        <v>0</v>
      </c>
      <c r="AV273" s="9">
        <f t="shared" si="523"/>
        <v>0</v>
      </c>
      <c r="AW273" s="9">
        <f t="shared" si="523"/>
        <v>35611</v>
      </c>
      <c r="AX273" s="9">
        <f t="shared" si="523"/>
        <v>35611</v>
      </c>
      <c r="AY273" s="9">
        <f t="shared" si="523"/>
        <v>0</v>
      </c>
      <c r="AZ273" s="9">
        <f t="shared" si="523"/>
        <v>0</v>
      </c>
      <c r="BA273" s="92">
        <f t="shared" si="519"/>
        <v>0</v>
      </c>
      <c r="BB273" s="92">
        <f t="shared" si="520"/>
        <v>0</v>
      </c>
    </row>
    <row r="274" spans="1:54" ht="20.100000000000001" hidden="1" customHeight="1">
      <c r="A274" s="27" t="s">
        <v>167</v>
      </c>
      <c r="B274" s="25">
        <v>903</v>
      </c>
      <c r="C274" s="25" t="s">
        <v>32</v>
      </c>
      <c r="D274" s="25" t="s">
        <v>28</v>
      </c>
      <c r="E274" s="25" t="s">
        <v>662</v>
      </c>
      <c r="F274" s="25" t="s">
        <v>181</v>
      </c>
      <c r="G274" s="9"/>
      <c r="H274" s="9"/>
      <c r="I274" s="79"/>
      <c r="J274" s="79"/>
      <c r="K274" s="79"/>
      <c r="L274" s="79"/>
      <c r="M274" s="79"/>
      <c r="N274" s="79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9">
        <v>35611</v>
      </c>
      <c r="AE274" s="9">
        <f>Y274+AA274+AB274+AC274+AD274</f>
        <v>35611</v>
      </c>
      <c r="AF274" s="9">
        <f>Z274+AD274</f>
        <v>35611</v>
      </c>
      <c r="AG274" s="80"/>
      <c r="AH274" s="80"/>
      <c r="AI274" s="80"/>
      <c r="AJ274" s="9"/>
      <c r="AK274" s="9">
        <f>AE274+AG274+AH274+AI274+AJ274</f>
        <v>35611</v>
      </c>
      <c r="AL274" s="9">
        <f>AF274+AJ274</f>
        <v>35611</v>
      </c>
      <c r="AM274" s="80"/>
      <c r="AN274" s="80"/>
      <c r="AO274" s="80"/>
      <c r="AP274" s="9"/>
      <c r="AQ274" s="9">
        <f>AK274+AM274+AN274+AO274+AP274</f>
        <v>35611</v>
      </c>
      <c r="AR274" s="9">
        <f>AL274+AP274</f>
        <v>35611</v>
      </c>
      <c r="AS274" s="80"/>
      <c r="AT274" s="80"/>
      <c r="AU274" s="80"/>
      <c r="AV274" s="9"/>
      <c r="AW274" s="9">
        <f>AQ274+AS274+AT274+AU274+AV274</f>
        <v>35611</v>
      </c>
      <c r="AX274" s="9">
        <f>AR274+AV274</f>
        <v>35611</v>
      </c>
      <c r="AY274" s="79"/>
      <c r="AZ274" s="79"/>
      <c r="BA274" s="92">
        <f t="shared" si="519"/>
        <v>0</v>
      </c>
      <c r="BB274" s="92">
        <f t="shared" si="520"/>
        <v>0</v>
      </c>
    </row>
    <row r="275" spans="1:54" ht="49.5" hidden="1">
      <c r="A275" s="27" t="s">
        <v>661</v>
      </c>
      <c r="B275" s="32">
        <v>903</v>
      </c>
      <c r="C275" s="25" t="s">
        <v>32</v>
      </c>
      <c r="D275" s="25" t="s">
        <v>28</v>
      </c>
      <c r="E275" s="40" t="s">
        <v>773</v>
      </c>
      <c r="F275" s="25"/>
      <c r="G275" s="9"/>
      <c r="H275" s="9"/>
      <c r="I275" s="79"/>
      <c r="J275" s="79"/>
      <c r="K275" s="79"/>
      <c r="L275" s="79"/>
      <c r="M275" s="79"/>
      <c r="N275" s="79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>
        <f>AA276</f>
        <v>0</v>
      </c>
      <c r="AB275" s="80">
        <f t="shared" ref="AB275:AQ276" si="524">AB276</f>
        <v>0</v>
      </c>
      <c r="AC275" s="80">
        <f t="shared" si="524"/>
        <v>0</v>
      </c>
      <c r="AD275" s="9">
        <f t="shared" si="524"/>
        <v>23740</v>
      </c>
      <c r="AE275" s="9">
        <f t="shared" si="524"/>
        <v>23740</v>
      </c>
      <c r="AF275" s="9">
        <f t="shared" si="524"/>
        <v>23740</v>
      </c>
      <c r="AG275" s="80">
        <f>AG276</f>
        <v>0</v>
      </c>
      <c r="AH275" s="80">
        <f t="shared" si="524"/>
        <v>0</v>
      </c>
      <c r="AI275" s="80">
        <f t="shared" si="524"/>
        <v>0</v>
      </c>
      <c r="AJ275" s="9">
        <f t="shared" si="524"/>
        <v>0</v>
      </c>
      <c r="AK275" s="9">
        <f t="shared" si="524"/>
        <v>23740</v>
      </c>
      <c r="AL275" s="9">
        <f t="shared" si="524"/>
        <v>23740</v>
      </c>
      <c r="AM275" s="80">
        <f>AM276</f>
        <v>0</v>
      </c>
      <c r="AN275" s="80">
        <f t="shared" si="524"/>
        <v>0</v>
      </c>
      <c r="AO275" s="80">
        <f t="shared" si="524"/>
        <v>0</v>
      </c>
      <c r="AP275" s="9">
        <f t="shared" si="524"/>
        <v>0</v>
      </c>
      <c r="AQ275" s="9">
        <f t="shared" si="524"/>
        <v>23740</v>
      </c>
      <c r="AR275" s="9">
        <f t="shared" ref="AN275:AR276" si="525">AR276</f>
        <v>23740</v>
      </c>
      <c r="AS275" s="80">
        <f>AS276</f>
        <v>0</v>
      </c>
      <c r="AT275" s="80">
        <f t="shared" ref="AT275:AZ276" si="526">AT276</f>
        <v>0</v>
      </c>
      <c r="AU275" s="80">
        <f t="shared" si="526"/>
        <v>0</v>
      </c>
      <c r="AV275" s="9">
        <f t="shared" si="526"/>
        <v>0</v>
      </c>
      <c r="AW275" s="9">
        <f t="shared" si="526"/>
        <v>23740</v>
      </c>
      <c r="AX275" s="9">
        <f t="shared" si="526"/>
        <v>23740</v>
      </c>
      <c r="AY275" s="9">
        <f t="shared" si="526"/>
        <v>0</v>
      </c>
      <c r="AZ275" s="9">
        <f t="shared" si="526"/>
        <v>0</v>
      </c>
      <c r="BA275" s="92">
        <f t="shared" si="519"/>
        <v>0</v>
      </c>
      <c r="BB275" s="92">
        <f t="shared" si="520"/>
        <v>0</v>
      </c>
    </row>
    <row r="276" spans="1:54" ht="33" hidden="1">
      <c r="A276" s="27" t="s">
        <v>179</v>
      </c>
      <c r="B276" s="32">
        <v>903</v>
      </c>
      <c r="C276" s="25" t="s">
        <v>32</v>
      </c>
      <c r="D276" s="25" t="s">
        <v>28</v>
      </c>
      <c r="E276" s="40" t="s">
        <v>773</v>
      </c>
      <c r="F276" s="25" t="s">
        <v>180</v>
      </c>
      <c r="G276" s="9"/>
      <c r="H276" s="9"/>
      <c r="I276" s="79"/>
      <c r="J276" s="79"/>
      <c r="K276" s="79"/>
      <c r="L276" s="79"/>
      <c r="M276" s="79"/>
      <c r="N276" s="79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>
        <f>AA277</f>
        <v>0</v>
      </c>
      <c r="AB276" s="80">
        <f t="shared" si="524"/>
        <v>0</v>
      </c>
      <c r="AC276" s="80">
        <f t="shared" si="524"/>
        <v>0</v>
      </c>
      <c r="AD276" s="9">
        <f t="shared" si="524"/>
        <v>23740</v>
      </c>
      <c r="AE276" s="9">
        <f t="shared" si="524"/>
        <v>23740</v>
      </c>
      <c r="AF276" s="9">
        <f t="shared" si="524"/>
        <v>23740</v>
      </c>
      <c r="AG276" s="80">
        <f>AG277</f>
        <v>0</v>
      </c>
      <c r="AH276" s="80">
        <f t="shared" si="524"/>
        <v>0</v>
      </c>
      <c r="AI276" s="80">
        <f t="shared" si="524"/>
        <v>0</v>
      </c>
      <c r="AJ276" s="9">
        <f t="shared" si="524"/>
        <v>0</v>
      </c>
      <c r="AK276" s="9">
        <f t="shared" si="524"/>
        <v>23740</v>
      </c>
      <c r="AL276" s="9">
        <f t="shared" si="524"/>
        <v>23740</v>
      </c>
      <c r="AM276" s="80">
        <f>AM277</f>
        <v>0</v>
      </c>
      <c r="AN276" s="80">
        <f t="shared" si="525"/>
        <v>0</v>
      </c>
      <c r="AO276" s="80">
        <f t="shared" si="525"/>
        <v>0</v>
      </c>
      <c r="AP276" s="9">
        <f t="shared" si="525"/>
        <v>0</v>
      </c>
      <c r="AQ276" s="9">
        <f t="shared" si="525"/>
        <v>23740</v>
      </c>
      <c r="AR276" s="9">
        <f t="shared" si="525"/>
        <v>23740</v>
      </c>
      <c r="AS276" s="80">
        <f>AS277</f>
        <v>0</v>
      </c>
      <c r="AT276" s="80">
        <f t="shared" si="526"/>
        <v>0</v>
      </c>
      <c r="AU276" s="80">
        <f t="shared" si="526"/>
        <v>0</v>
      </c>
      <c r="AV276" s="9">
        <f t="shared" si="526"/>
        <v>0</v>
      </c>
      <c r="AW276" s="9">
        <f t="shared" si="526"/>
        <v>23740</v>
      </c>
      <c r="AX276" s="9">
        <f t="shared" si="526"/>
        <v>23740</v>
      </c>
      <c r="AY276" s="9">
        <f t="shared" si="526"/>
        <v>0</v>
      </c>
      <c r="AZ276" s="9">
        <f t="shared" si="526"/>
        <v>0</v>
      </c>
      <c r="BA276" s="92">
        <f t="shared" si="519"/>
        <v>0</v>
      </c>
      <c r="BB276" s="92">
        <f t="shared" si="520"/>
        <v>0</v>
      </c>
    </row>
    <row r="277" spans="1:54" ht="20.100000000000001" hidden="1" customHeight="1">
      <c r="A277" s="27" t="s">
        <v>167</v>
      </c>
      <c r="B277" s="25">
        <v>903</v>
      </c>
      <c r="C277" s="25" t="s">
        <v>32</v>
      </c>
      <c r="D277" s="25" t="s">
        <v>28</v>
      </c>
      <c r="E277" s="40" t="s">
        <v>773</v>
      </c>
      <c r="F277" s="25" t="s">
        <v>181</v>
      </c>
      <c r="G277" s="9"/>
      <c r="H277" s="9"/>
      <c r="I277" s="79"/>
      <c r="J277" s="79"/>
      <c r="K277" s="79"/>
      <c r="L277" s="79"/>
      <c r="M277" s="79"/>
      <c r="N277" s="79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9">
        <v>23740</v>
      </c>
      <c r="AE277" s="9">
        <f>Y277+AA277+AB277+AC277+AD277</f>
        <v>23740</v>
      </c>
      <c r="AF277" s="9">
        <f>Z277+AD277</f>
        <v>23740</v>
      </c>
      <c r="AG277" s="80"/>
      <c r="AH277" s="80"/>
      <c r="AI277" s="80"/>
      <c r="AJ277" s="9"/>
      <c r="AK277" s="9">
        <f>AE277+AG277+AH277+AI277+AJ277</f>
        <v>23740</v>
      </c>
      <c r="AL277" s="9">
        <f>AF277+AJ277</f>
        <v>23740</v>
      </c>
      <c r="AM277" s="80"/>
      <c r="AN277" s="80"/>
      <c r="AO277" s="80"/>
      <c r="AP277" s="9"/>
      <c r="AQ277" s="9">
        <f>AK277+AM277+AN277+AO277+AP277</f>
        <v>23740</v>
      </c>
      <c r="AR277" s="9">
        <f>AL277+AP277</f>
        <v>23740</v>
      </c>
      <c r="AS277" s="80"/>
      <c r="AT277" s="80"/>
      <c r="AU277" s="80"/>
      <c r="AV277" s="9"/>
      <c r="AW277" s="9">
        <f>AQ277+AS277+AT277+AU277+AV277</f>
        <v>23740</v>
      </c>
      <c r="AX277" s="9">
        <f>AR277+AV277</f>
        <v>23740</v>
      </c>
      <c r="AY277" s="79"/>
      <c r="AZ277" s="79"/>
      <c r="BA277" s="92">
        <f t="shared" si="519"/>
        <v>0</v>
      </c>
      <c r="BB277" s="92">
        <f t="shared" si="520"/>
        <v>0</v>
      </c>
    </row>
    <row r="278" spans="1:54" hidden="1">
      <c r="A278" s="24"/>
      <c r="B278" s="32"/>
      <c r="C278" s="25"/>
      <c r="D278" s="25"/>
      <c r="E278" s="25"/>
      <c r="F278" s="25"/>
      <c r="G278" s="11"/>
      <c r="H278" s="9"/>
      <c r="I278" s="79"/>
      <c r="J278" s="79"/>
      <c r="K278" s="79"/>
      <c r="L278" s="79"/>
      <c r="M278" s="79"/>
      <c r="N278" s="79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79"/>
      <c r="AZ278" s="79"/>
      <c r="BA278" s="92"/>
      <c r="BB278" s="92"/>
    </row>
    <row r="279" spans="1:54" s="100" customFormat="1" ht="40.5" hidden="1">
      <c r="A279" s="95" t="s">
        <v>474</v>
      </c>
      <c r="B279" s="96">
        <v>906</v>
      </c>
      <c r="C279" s="96"/>
      <c r="D279" s="96"/>
      <c r="E279" s="96"/>
      <c r="F279" s="96"/>
      <c r="G279" s="105">
        <f t="shared" ref="G279:Z279" si="527">G281+G300+G338+G293</f>
        <v>134422</v>
      </c>
      <c r="H279" s="105">
        <f t="shared" si="527"/>
        <v>0</v>
      </c>
      <c r="I279" s="105">
        <f t="shared" si="527"/>
        <v>0</v>
      </c>
      <c r="J279" s="105">
        <f t="shared" si="527"/>
        <v>0</v>
      </c>
      <c r="K279" s="105">
        <f t="shared" si="527"/>
        <v>0</v>
      </c>
      <c r="L279" s="105">
        <f t="shared" si="527"/>
        <v>0</v>
      </c>
      <c r="M279" s="105">
        <f t="shared" si="527"/>
        <v>134422</v>
      </c>
      <c r="N279" s="105">
        <f t="shared" si="527"/>
        <v>0</v>
      </c>
      <c r="O279" s="105">
        <f t="shared" si="527"/>
        <v>0</v>
      </c>
      <c r="P279" s="105">
        <f t="shared" si="527"/>
        <v>0</v>
      </c>
      <c r="Q279" s="105">
        <f t="shared" si="527"/>
        <v>0</v>
      </c>
      <c r="R279" s="105">
        <f t="shared" si="527"/>
        <v>0</v>
      </c>
      <c r="S279" s="105">
        <f t="shared" si="527"/>
        <v>134422</v>
      </c>
      <c r="T279" s="105">
        <f t="shared" si="527"/>
        <v>0</v>
      </c>
      <c r="U279" s="105">
        <f t="shared" si="527"/>
        <v>0</v>
      </c>
      <c r="V279" s="105">
        <f t="shared" si="527"/>
        <v>0</v>
      </c>
      <c r="W279" s="105">
        <f t="shared" si="527"/>
        <v>0</v>
      </c>
      <c r="X279" s="105">
        <f t="shared" si="527"/>
        <v>1118</v>
      </c>
      <c r="Y279" s="105">
        <f t="shared" si="527"/>
        <v>135540</v>
      </c>
      <c r="Z279" s="105">
        <f t="shared" si="527"/>
        <v>1118</v>
      </c>
      <c r="AA279" s="105">
        <f t="shared" ref="AA279:AF279" si="528">AA281+AA300+AA338+AA293</f>
        <v>0</v>
      </c>
      <c r="AB279" s="105">
        <f t="shared" si="528"/>
        <v>0</v>
      </c>
      <c r="AC279" s="105">
        <f t="shared" si="528"/>
        <v>0</v>
      </c>
      <c r="AD279" s="105">
        <f t="shared" si="528"/>
        <v>0</v>
      </c>
      <c r="AE279" s="105">
        <f t="shared" si="528"/>
        <v>135540</v>
      </c>
      <c r="AF279" s="105">
        <f t="shared" si="528"/>
        <v>1118</v>
      </c>
      <c r="AG279" s="105">
        <f t="shared" ref="AG279:AL279" si="529">AG281+AG300+AG338+AG293</f>
        <v>0</v>
      </c>
      <c r="AH279" s="105">
        <f t="shared" si="529"/>
        <v>0</v>
      </c>
      <c r="AI279" s="105">
        <f t="shared" si="529"/>
        <v>0</v>
      </c>
      <c r="AJ279" s="105">
        <f t="shared" si="529"/>
        <v>0</v>
      </c>
      <c r="AK279" s="105">
        <f t="shared" si="529"/>
        <v>135540</v>
      </c>
      <c r="AL279" s="105">
        <f t="shared" si="529"/>
        <v>1118</v>
      </c>
      <c r="AM279" s="105">
        <f t="shared" ref="AM279:AR279" si="530">AM281+AM300+AM338+AM293</f>
        <v>558</v>
      </c>
      <c r="AN279" s="105">
        <f t="shared" si="530"/>
        <v>0</v>
      </c>
      <c r="AO279" s="105">
        <f t="shared" si="530"/>
        <v>0</v>
      </c>
      <c r="AP279" s="105">
        <f t="shared" si="530"/>
        <v>0</v>
      </c>
      <c r="AQ279" s="105">
        <f t="shared" si="530"/>
        <v>136098</v>
      </c>
      <c r="AR279" s="105">
        <f t="shared" si="530"/>
        <v>1118</v>
      </c>
      <c r="AS279" s="105">
        <f t="shared" ref="AS279:AX279" si="531">AS281+AS300+AS338+AS293</f>
        <v>0</v>
      </c>
      <c r="AT279" s="105">
        <f t="shared" si="531"/>
        <v>87</v>
      </c>
      <c r="AU279" s="105">
        <f t="shared" si="531"/>
        <v>-119</v>
      </c>
      <c r="AV279" s="105">
        <f t="shared" si="531"/>
        <v>0</v>
      </c>
      <c r="AW279" s="105">
        <f t="shared" si="531"/>
        <v>136066</v>
      </c>
      <c r="AX279" s="105">
        <f t="shared" si="531"/>
        <v>1118</v>
      </c>
      <c r="AY279" s="105">
        <f t="shared" ref="AY279:AZ279" si="532">AY281+AY300+AY338+AY293</f>
        <v>58035</v>
      </c>
      <c r="AZ279" s="105">
        <f t="shared" si="532"/>
        <v>0</v>
      </c>
      <c r="BA279" s="99">
        <f t="shared" si="519"/>
        <v>42.652095306689404</v>
      </c>
      <c r="BB279" s="99">
        <f t="shared" si="520"/>
        <v>0</v>
      </c>
    </row>
    <row r="280" spans="1:54" s="67" customFormat="1" hidden="1">
      <c r="A280" s="68"/>
      <c r="B280" s="26"/>
      <c r="C280" s="26"/>
      <c r="D280" s="26"/>
      <c r="E280" s="26"/>
      <c r="F280" s="26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92"/>
      <c r="BB280" s="92"/>
    </row>
    <row r="281" spans="1:54" ht="56.25" hidden="1">
      <c r="A281" s="22" t="s">
        <v>116</v>
      </c>
      <c r="B281" s="23">
        <f>B279</f>
        <v>906</v>
      </c>
      <c r="C281" s="23" t="s">
        <v>79</v>
      </c>
      <c r="D281" s="23" t="s">
        <v>117</v>
      </c>
      <c r="E281" s="23"/>
      <c r="F281" s="23"/>
      <c r="G281" s="13">
        <f t="shared" ref="G281:V283" si="533">G282</f>
        <v>76161</v>
      </c>
      <c r="H281" s="13">
        <f t="shared" si="533"/>
        <v>0</v>
      </c>
      <c r="I281" s="13">
        <f t="shared" si="533"/>
        <v>0</v>
      </c>
      <c r="J281" s="13">
        <f t="shared" si="533"/>
        <v>0</v>
      </c>
      <c r="K281" s="13">
        <f t="shared" si="533"/>
        <v>0</v>
      </c>
      <c r="L281" s="13">
        <f t="shared" si="533"/>
        <v>0</v>
      </c>
      <c r="M281" s="13">
        <f t="shared" si="533"/>
        <v>76161</v>
      </c>
      <c r="N281" s="13">
        <f t="shared" si="533"/>
        <v>0</v>
      </c>
      <c r="O281" s="13">
        <f t="shared" si="533"/>
        <v>0</v>
      </c>
      <c r="P281" s="13">
        <f t="shared" si="533"/>
        <v>0</v>
      </c>
      <c r="Q281" s="13">
        <f t="shared" si="533"/>
        <v>0</v>
      </c>
      <c r="R281" s="13">
        <f t="shared" si="533"/>
        <v>0</v>
      </c>
      <c r="S281" s="13">
        <f t="shared" si="533"/>
        <v>76161</v>
      </c>
      <c r="T281" s="13">
        <f t="shared" si="533"/>
        <v>0</v>
      </c>
      <c r="U281" s="13">
        <f t="shared" si="533"/>
        <v>0</v>
      </c>
      <c r="V281" s="13">
        <f t="shared" si="533"/>
        <v>0</v>
      </c>
      <c r="W281" s="13">
        <f t="shared" ref="U281:AJ283" si="534">W282</f>
        <v>0</v>
      </c>
      <c r="X281" s="13">
        <f t="shared" si="534"/>
        <v>0</v>
      </c>
      <c r="Y281" s="13">
        <f t="shared" si="534"/>
        <v>76161</v>
      </c>
      <c r="Z281" s="13">
        <f t="shared" si="534"/>
        <v>0</v>
      </c>
      <c r="AA281" s="13">
        <f t="shared" si="534"/>
        <v>0</v>
      </c>
      <c r="AB281" s="13">
        <f t="shared" si="534"/>
        <v>0</v>
      </c>
      <c r="AC281" s="13">
        <f t="shared" si="534"/>
        <v>0</v>
      </c>
      <c r="AD281" s="13">
        <f t="shared" si="534"/>
        <v>0</v>
      </c>
      <c r="AE281" s="13">
        <f t="shared" si="534"/>
        <v>76161</v>
      </c>
      <c r="AF281" s="13">
        <f t="shared" si="534"/>
        <v>0</v>
      </c>
      <c r="AG281" s="13">
        <f t="shared" si="534"/>
        <v>0</v>
      </c>
      <c r="AH281" s="13">
        <f t="shared" si="534"/>
        <v>0</v>
      </c>
      <c r="AI281" s="13">
        <f t="shared" si="534"/>
        <v>0</v>
      </c>
      <c r="AJ281" s="13">
        <f t="shared" si="534"/>
        <v>0</v>
      </c>
      <c r="AK281" s="13">
        <f t="shared" ref="AG281:AV283" si="535">AK282</f>
        <v>76161</v>
      </c>
      <c r="AL281" s="13">
        <f t="shared" si="535"/>
        <v>0</v>
      </c>
      <c r="AM281" s="13">
        <f t="shared" si="535"/>
        <v>0</v>
      </c>
      <c r="AN281" s="13">
        <f t="shared" si="535"/>
        <v>0</v>
      </c>
      <c r="AO281" s="13">
        <f t="shared" si="535"/>
        <v>0</v>
      </c>
      <c r="AP281" s="13">
        <f t="shared" si="535"/>
        <v>0</v>
      </c>
      <c r="AQ281" s="13">
        <f t="shared" si="535"/>
        <v>76161</v>
      </c>
      <c r="AR281" s="13">
        <f t="shared" si="535"/>
        <v>0</v>
      </c>
      <c r="AS281" s="13">
        <f t="shared" si="535"/>
        <v>0</v>
      </c>
      <c r="AT281" s="13">
        <f t="shared" si="535"/>
        <v>0</v>
      </c>
      <c r="AU281" s="13">
        <f t="shared" si="535"/>
        <v>-41</v>
      </c>
      <c r="AV281" s="13">
        <f t="shared" si="535"/>
        <v>0</v>
      </c>
      <c r="AW281" s="13">
        <f t="shared" ref="AS281:AZ283" si="536">AW282</f>
        <v>76120</v>
      </c>
      <c r="AX281" s="13">
        <f t="shared" si="536"/>
        <v>0</v>
      </c>
      <c r="AY281" s="13">
        <f t="shared" si="536"/>
        <v>29846</v>
      </c>
      <c r="AZ281" s="13">
        <f t="shared" si="536"/>
        <v>0</v>
      </c>
      <c r="BA281" s="93">
        <f t="shared" si="519"/>
        <v>39.209143457698367</v>
      </c>
      <c r="BB281" s="93"/>
    </row>
    <row r="282" spans="1:54" ht="82.5" hidden="1">
      <c r="A282" s="24" t="s">
        <v>118</v>
      </c>
      <c r="B282" s="25">
        <v>906</v>
      </c>
      <c r="C282" s="25" t="s">
        <v>79</v>
      </c>
      <c r="D282" s="25" t="s">
        <v>117</v>
      </c>
      <c r="E282" s="25" t="s">
        <v>119</v>
      </c>
      <c r="F282" s="25"/>
      <c r="G282" s="11">
        <f t="shared" si="533"/>
        <v>76161</v>
      </c>
      <c r="H282" s="11">
        <f t="shared" si="533"/>
        <v>0</v>
      </c>
      <c r="I282" s="11">
        <f t="shared" si="533"/>
        <v>0</v>
      </c>
      <c r="J282" s="11">
        <f t="shared" si="533"/>
        <v>0</v>
      </c>
      <c r="K282" s="11">
        <f t="shared" si="533"/>
        <v>0</v>
      </c>
      <c r="L282" s="11">
        <f t="shared" si="533"/>
        <v>0</v>
      </c>
      <c r="M282" s="11">
        <f t="shared" si="533"/>
        <v>76161</v>
      </c>
      <c r="N282" s="11">
        <f t="shared" si="533"/>
        <v>0</v>
      </c>
      <c r="O282" s="11">
        <f t="shared" si="533"/>
        <v>0</v>
      </c>
      <c r="P282" s="11">
        <f t="shared" si="533"/>
        <v>0</v>
      </c>
      <c r="Q282" s="11">
        <f t="shared" si="533"/>
        <v>0</v>
      </c>
      <c r="R282" s="11">
        <f t="shared" si="533"/>
        <v>0</v>
      </c>
      <c r="S282" s="11">
        <f t="shared" si="533"/>
        <v>76161</v>
      </c>
      <c r="T282" s="11">
        <f t="shared" si="533"/>
        <v>0</v>
      </c>
      <c r="U282" s="11">
        <f t="shared" si="534"/>
        <v>0</v>
      </c>
      <c r="V282" s="11">
        <f t="shared" si="534"/>
        <v>0</v>
      </c>
      <c r="W282" s="11">
        <f t="shared" si="534"/>
        <v>0</v>
      </c>
      <c r="X282" s="11">
        <f t="shared" si="534"/>
        <v>0</v>
      </c>
      <c r="Y282" s="11">
        <f t="shared" si="534"/>
        <v>76161</v>
      </c>
      <c r="Z282" s="11">
        <f t="shared" si="534"/>
        <v>0</v>
      </c>
      <c r="AA282" s="11">
        <f t="shared" si="534"/>
        <v>0</v>
      </c>
      <c r="AB282" s="11">
        <f t="shared" si="534"/>
        <v>0</v>
      </c>
      <c r="AC282" s="11">
        <f t="shared" si="534"/>
        <v>0</v>
      </c>
      <c r="AD282" s="11">
        <f t="shared" si="534"/>
        <v>0</v>
      </c>
      <c r="AE282" s="11">
        <f t="shared" si="534"/>
        <v>76161</v>
      </c>
      <c r="AF282" s="11">
        <f t="shared" si="534"/>
        <v>0</v>
      </c>
      <c r="AG282" s="11">
        <f t="shared" si="535"/>
        <v>0</v>
      </c>
      <c r="AH282" s="11">
        <f t="shared" si="535"/>
        <v>0</v>
      </c>
      <c r="AI282" s="11">
        <f t="shared" si="535"/>
        <v>0</v>
      </c>
      <c r="AJ282" s="11">
        <f t="shared" si="535"/>
        <v>0</v>
      </c>
      <c r="AK282" s="11">
        <f t="shared" si="535"/>
        <v>76161</v>
      </c>
      <c r="AL282" s="11">
        <f t="shared" si="535"/>
        <v>0</v>
      </c>
      <c r="AM282" s="11">
        <f t="shared" si="535"/>
        <v>0</v>
      </c>
      <c r="AN282" s="11">
        <f t="shared" si="535"/>
        <v>0</v>
      </c>
      <c r="AO282" s="11">
        <f t="shared" si="535"/>
        <v>0</v>
      </c>
      <c r="AP282" s="11">
        <f t="shared" si="535"/>
        <v>0</v>
      </c>
      <c r="AQ282" s="11">
        <f t="shared" si="535"/>
        <v>76161</v>
      </c>
      <c r="AR282" s="11">
        <f t="shared" si="535"/>
        <v>0</v>
      </c>
      <c r="AS282" s="11">
        <f t="shared" si="536"/>
        <v>0</v>
      </c>
      <c r="AT282" s="11">
        <f t="shared" si="536"/>
        <v>0</v>
      </c>
      <c r="AU282" s="11">
        <f t="shared" si="536"/>
        <v>-41</v>
      </c>
      <c r="AV282" s="11">
        <f t="shared" si="536"/>
        <v>0</v>
      </c>
      <c r="AW282" s="11">
        <f t="shared" si="536"/>
        <v>76120</v>
      </c>
      <c r="AX282" s="11">
        <f t="shared" si="536"/>
        <v>0</v>
      </c>
      <c r="AY282" s="11">
        <f t="shared" si="536"/>
        <v>29846</v>
      </c>
      <c r="AZ282" s="11">
        <f t="shared" si="536"/>
        <v>0</v>
      </c>
      <c r="BA282" s="92">
        <f t="shared" si="519"/>
        <v>39.209143457698367</v>
      </c>
      <c r="BB282" s="92"/>
    </row>
    <row r="283" spans="1:54" ht="20.100000000000001" hidden="1" customHeight="1">
      <c r="A283" s="27" t="s">
        <v>120</v>
      </c>
      <c r="B283" s="25">
        <v>906</v>
      </c>
      <c r="C283" s="25" t="s">
        <v>79</v>
      </c>
      <c r="D283" s="25" t="s">
        <v>117</v>
      </c>
      <c r="E283" s="25" t="s">
        <v>121</v>
      </c>
      <c r="F283" s="25"/>
      <c r="G283" s="9">
        <f t="shared" si="533"/>
        <v>76161</v>
      </c>
      <c r="H283" s="9">
        <f t="shared" si="533"/>
        <v>0</v>
      </c>
      <c r="I283" s="9">
        <f t="shared" si="533"/>
        <v>0</v>
      </c>
      <c r="J283" s="9">
        <f t="shared" si="533"/>
        <v>0</v>
      </c>
      <c r="K283" s="9">
        <f t="shared" si="533"/>
        <v>0</v>
      </c>
      <c r="L283" s="9">
        <f t="shared" si="533"/>
        <v>0</v>
      </c>
      <c r="M283" s="9">
        <f t="shared" si="533"/>
        <v>76161</v>
      </c>
      <c r="N283" s="9">
        <f t="shared" si="533"/>
        <v>0</v>
      </c>
      <c r="O283" s="9">
        <f t="shared" si="533"/>
        <v>0</v>
      </c>
      <c r="P283" s="9">
        <f t="shared" si="533"/>
        <v>0</v>
      </c>
      <c r="Q283" s="9">
        <f t="shared" si="533"/>
        <v>0</v>
      </c>
      <c r="R283" s="9">
        <f t="shared" si="533"/>
        <v>0</v>
      </c>
      <c r="S283" s="9">
        <f t="shared" si="533"/>
        <v>76161</v>
      </c>
      <c r="T283" s="9">
        <f t="shared" si="533"/>
        <v>0</v>
      </c>
      <c r="U283" s="9">
        <f t="shared" si="534"/>
        <v>0</v>
      </c>
      <c r="V283" s="9">
        <f t="shared" si="534"/>
        <v>0</v>
      </c>
      <c r="W283" s="9">
        <f t="shared" si="534"/>
        <v>0</v>
      </c>
      <c r="X283" s="9">
        <f t="shared" si="534"/>
        <v>0</v>
      </c>
      <c r="Y283" s="9">
        <f t="shared" si="534"/>
        <v>76161</v>
      </c>
      <c r="Z283" s="9">
        <f t="shared" si="534"/>
        <v>0</v>
      </c>
      <c r="AA283" s="9">
        <f t="shared" si="534"/>
        <v>0</v>
      </c>
      <c r="AB283" s="9">
        <f t="shared" si="534"/>
        <v>0</v>
      </c>
      <c r="AC283" s="9">
        <f t="shared" si="534"/>
        <v>0</v>
      </c>
      <c r="AD283" s="9">
        <f t="shared" si="534"/>
        <v>0</v>
      </c>
      <c r="AE283" s="9">
        <f t="shared" si="534"/>
        <v>76161</v>
      </c>
      <c r="AF283" s="9">
        <f t="shared" si="534"/>
        <v>0</v>
      </c>
      <c r="AG283" s="9">
        <f t="shared" si="535"/>
        <v>0</v>
      </c>
      <c r="AH283" s="9">
        <f t="shared" si="535"/>
        <v>0</v>
      </c>
      <c r="AI283" s="9">
        <f t="shared" si="535"/>
        <v>0</v>
      </c>
      <c r="AJ283" s="9">
        <f t="shared" si="535"/>
        <v>0</v>
      </c>
      <c r="AK283" s="9">
        <f t="shared" si="535"/>
        <v>76161</v>
      </c>
      <c r="AL283" s="9">
        <f t="shared" si="535"/>
        <v>0</v>
      </c>
      <c r="AM283" s="9">
        <f t="shared" si="535"/>
        <v>0</v>
      </c>
      <c r="AN283" s="9">
        <f t="shared" si="535"/>
        <v>0</v>
      </c>
      <c r="AO283" s="9">
        <f t="shared" si="535"/>
        <v>0</v>
      </c>
      <c r="AP283" s="9">
        <f t="shared" si="535"/>
        <v>0</v>
      </c>
      <c r="AQ283" s="9">
        <f t="shared" si="535"/>
        <v>76161</v>
      </c>
      <c r="AR283" s="9">
        <f t="shared" si="535"/>
        <v>0</v>
      </c>
      <c r="AS283" s="9">
        <f t="shared" si="536"/>
        <v>0</v>
      </c>
      <c r="AT283" s="9">
        <f t="shared" si="536"/>
        <v>0</v>
      </c>
      <c r="AU283" s="9">
        <f t="shared" si="536"/>
        <v>-41</v>
      </c>
      <c r="AV283" s="9">
        <f t="shared" si="536"/>
        <v>0</v>
      </c>
      <c r="AW283" s="9">
        <f t="shared" si="536"/>
        <v>76120</v>
      </c>
      <c r="AX283" s="9">
        <f t="shared" si="536"/>
        <v>0</v>
      </c>
      <c r="AY283" s="9">
        <f t="shared" si="536"/>
        <v>29846</v>
      </c>
      <c r="AZ283" s="9">
        <f t="shared" si="536"/>
        <v>0</v>
      </c>
      <c r="BA283" s="92">
        <f t="shared" si="519"/>
        <v>39.209143457698367</v>
      </c>
      <c r="BB283" s="92"/>
    </row>
    <row r="284" spans="1:54" ht="66" hidden="1">
      <c r="A284" s="24" t="s">
        <v>122</v>
      </c>
      <c r="B284" s="25">
        <v>906</v>
      </c>
      <c r="C284" s="25" t="s">
        <v>79</v>
      </c>
      <c r="D284" s="25" t="s">
        <v>117</v>
      </c>
      <c r="E284" s="25" t="s">
        <v>123</v>
      </c>
      <c r="F284" s="25"/>
      <c r="G284" s="11">
        <f t="shared" ref="G284" si="537">G285+G289+G287</f>
        <v>76161</v>
      </c>
      <c r="H284" s="11">
        <f t="shared" ref="H284:N284" si="538">H285+H289+H287</f>
        <v>0</v>
      </c>
      <c r="I284" s="11">
        <f t="shared" si="538"/>
        <v>0</v>
      </c>
      <c r="J284" s="11">
        <f t="shared" si="538"/>
        <v>0</v>
      </c>
      <c r="K284" s="11">
        <f t="shared" si="538"/>
        <v>0</v>
      </c>
      <c r="L284" s="11">
        <f t="shared" si="538"/>
        <v>0</v>
      </c>
      <c r="M284" s="11">
        <f t="shared" si="538"/>
        <v>76161</v>
      </c>
      <c r="N284" s="11">
        <f t="shared" si="538"/>
        <v>0</v>
      </c>
      <c r="O284" s="11">
        <f t="shared" ref="O284:T284" si="539">O285+O289+O287</f>
        <v>0</v>
      </c>
      <c r="P284" s="11">
        <f t="shared" si="539"/>
        <v>0</v>
      </c>
      <c r="Q284" s="11">
        <f t="shared" si="539"/>
        <v>0</v>
      </c>
      <c r="R284" s="11">
        <f t="shared" si="539"/>
        <v>0</v>
      </c>
      <c r="S284" s="11">
        <f t="shared" si="539"/>
        <v>76161</v>
      </c>
      <c r="T284" s="11">
        <f t="shared" si="539"/>
        <v>0</v>
      </c>
      <c r="U284" s="11">
        <f t="shared" ref="U284:Z284" si="540">U285+U289+U287</f>
        <v>0</v>
      </c>
      <c r="V284" s="11">
        <f t="shared" si="540"/>
        <v>0</v>
      </c>
      <c r="W284" s="11">
        <f t="shared" si="540"/>
        <v>0</v>
      </c>
      <c r="X284" s="11">
        <f t="shared" si="540"/>
        <v>0</v>
      </c>
      <c r="Y284" s="11">
        <f t="shared" si="540"/>
        <v>76161</v>
      </c>
      <c r="Z284" s="11">
        <f t="shared" si="540"/>
        <v>0</v>
      </c>
      <c r="AA284" s="11">
        <f t="shared" ref="AA284:AF284" si="541">AA285+AA289+AA287</f>
        <v>0</v>
      </c>
      <c r="AB284" s="11">
        <f t="shared" si="541"/>
        <v>0</v>
      </c>
      <c r="AC284" s="11">
        <f t="shared" si="541"/>
        <v>0</v>
      </c>
      <c r="AD284" s="11">
        <f t="shared" si="541"/>
        <v>0</v>
      </c>
      <c r="AE284" s="11">
        <f t="shared" si="541"/>
        <v>76161</v>
      </c>
      <c r="AF284" s="11">
        <f t="shared" si="541"/>
        <v>0</v>
      </c>
      <c r="AG284" s="11">
        <f t="shared" ref="AG284:AL284" si="542">AG285+AG289+AG287</f>
        <v>0</v>
      </c>
      <c r="AH284" s="11">
        <f t="shared" si="542"/>
        <v>0</v>
      </c>
      <c r="AI284" s="11">
        <f t="shared" si="542"/>
        <v>0</v>
      </c>
      <c r="AJ284" s="11">
        <f t="shared" si="542"/>
        <v>0</v>
      </c>
      <c r="AK284" s="11">
        <f t="shared" si="542"/>
        <v>76161</v>
      </c>
      <c r="AL284" s="11">
        <f t="shared" si="542"/>
        <v>0</v>
      </c>
      <c r="AM284" s="11">
        <f t="shared" ref="AM284:AR284" si="543">AM285+AM289+AM287</f>
        <v>0</v>
      </c>
      <c r="AN284" s="11">
        <f t="shared" si="543"/>
        <v>0</v>
      </c>
      <c r="AO284" s="11">
        <f t="shared" si="543"/>
        <v>0</v>
      </c>
      <c r="AP284" s="11">
        <f t="shared" si="543"/>
        <v>0</v>
      </c>
      <c r="AQ284" s="11">
        <f t="shared" si="543"/>
        <v>76161</v>
      </c>
      <c r="AR284" s="11">
        <f t="shared" si="543"/>
        <v>0</v>
      </c>
      <c r="AS284" s="11">
        <f t="shared" ref="AS284:AX284" si="544">AS285+AS289+AS287</f>
        <v>0</v>
      </c>
      <c r="AT284" s="11">
        <f t="shared" si="544"/>
        <v>0</v>
      </c>
      <c r="AU284" s="11">
        <f t="shared" si="544"/>
        <v>-41</v>
      </c>
      <c r="AV284" s="11">
        <f t="shared" si="544"/>
        <v>0</v>
      </c>
      <c r="AW284" s="11">
        <f t="shared" si="544"/>
        <v>76120</v>
      </c>
      <c r="AX284" s="11">
        <f t="shared" si="544"/>
        <v>0</v>
      </c>
      <c r="AY284" s="11">
        <f t="shared" ref="AY284:AZ284" si="545">AY285+AY289+AY287</f>
        <v>29846</v>
      </c>
      <c r="AZ284" s="11">
        <f t="shared" si="545"/>
        <v>0</v>
      </c>
      <c r="BA284" s="92">
        <f t="shared" si="519"/>
        <v>39.209143457698367</v>
      </c>
      <c r="BB284" s="92"/>
    </row>
    <row r="285" spans="1:54" ht="66" hidden="1">
      <c r="A285" s="24" t="s">
        <v>446</v>
      </c>
      <c r="B285" s="25">
        <v>906</v>
      </c>
      <c r="C285" s="25" t="s">
        <v>79</v>
      </c>
      <c r="D285" s="25" t="s">
        <v>117</v>
      </c>
      <c r="E285" s="25" t="s">
        <v>123</v>
      </c>
      <c r="F285" s="25" t="s">
        <v>84</v>
      </c>
      <c r="G285" s="11">
        <f t="shared" ref="G285:AZ285" si="546">G286</f>
        <v>63024</v>
      </c>
      <c r="H285" s="11">
        <f t="shared" si="546"/>
        <v>0</v>
      </c>
      <c r="I285" s="11">
        <f t="shared" si="546"/>
        <v>0</v>
      </c>
      <c r="J285" s="11">
        <f t="shared" si="546"/>
        <v>0</v>
      </c>
      <c r="K285" s="11">
        <f t="shared" si="546"/>
        <v>0</v>
      </c>
      <c r="L285" s="11">
        <f t="shared" si="546"/>
        <v>0</v>
      </c>
      <c r="M285" s="11">
        <f t="shared" si="546"/>
        <v>63024</v>
      </c>
      <c r="N285" s="11">
        <f t="shared" si="546"/>
        <v>0</v>
      </c>
      <c r="O285" s="11">
        <f t="shared" si="546"/>
        <v>0</v>
      </c>
      <c r="P285" s="11">
        <f t="shared" si="546"/>
        <v>0</v>
      </c>
      <c r="Q285" s="11">
        <f t="shared" si="546"/>
        <v>0</v>
      </c>
      <c r="R285" s="11">
        <f t="shared" si="546"/>
        <v>0</v>
      </c>
      <c r="S285" s="11">
        <f t="shared" si="546"/>
        <v>63024</v>
      </c>
      <c r="T285" s="11">
        <f t="shared" si="546"/>
        <v>0</v>
      </c>
      <c r="U285" s="11">
        <f t="shared" si="546"/>
        <v>0</v>
      </c>
      <c r="V285" s="11">
        <f t="shared" si="546"/>
        <v>0</v>
      </c>
      <c r="W285" s="11">
        <f t="shared" si="546"/>
        <v>0</v>
      </c>
      <c r="X285" s="11">
        <f t="shared" si="546"/>
        <v>0</v>
      </c>
      <c r="Y285" s="11">
        <f t="shared" si="546"/>
        <v>63024</v>
      </c>
      <c r="Z285" s="11">
        <f t="shared" si="546"/>
        <v>0</v>
      </c>
      <c r="AA285" s="11">
        <f t="shared" si="546"/>
        <v>0</v>
      </c>
      <c r="AB285" s="11">
        <f t="shared" si="546"/>
        <v>0</v>
      </c>
      <c r="AC285" s="11">
        <f t="shared" si="546"/>
        <v>0</v>
      </c>
      <c r="AD285" s="11">
        <f t="shared" si="546"/>
        <v>0</v>
      </c>
      <c r="AE285" s="11">
        <f t="shared" si="546"/>
        <v>63024</v>
      </c>
      <c r="AF285" s="11">
        <f t="shared" si="546"/>
        <v>0</v>
      </c>
      <c r="AG285" s="11">
        <f t="shared" si="546"/>
        <v>0</v>
      </c>
      <c r="AH285" s="11">
        <f t="shared" si="546"/>
        <v>0</v>
      </c>
      <c r="AI285" s="11">
        <f t="shared" si="546"/>
        <v>0</v>
      </c>
      <c r="AJ285" s="11">
        <f t="shared" si="546"/>
        <v>0</v>
      </c>
      <c r="AK285" s="11">
        <f t="shared" si="546"/>
        <v>63024</v>
      </c>
      <c r="AL285" s="11">
        <f t="shared" si="546"/>
        <v>0</v>
      </c>
      <c r="AM285" s="11">
        <f t="shared" si="546"/>
        <v>0</v>
      </c>
      <c r="AN285" s="11">
        <f t="shared" si="546"/>
        <v>0</v>
      </c>
      <c r="AO285" s="11">
        <f t="shared" si="546"/>
        <v>0</v>
      </c>
      <c r="AP285" s="11">
        <f t="shared" si="546"/>
        <v>0</v>
      </c>
      <c r="AQ285" s="11">
        <f t="shared" si="546"/>
        <v>63024</v>
      </c>
      <c r="AR285" s="11">
        <f t="shared" si="546"/>
        <v>0</v>
      </c>
      <c r="AS285" s="11">
        <f t="shared" si="546"/>
        <v>0</v>
      </c>
      <c r="AT285" s="11">
        <f t="shared" si="546"/>
        <v>0</v>
      </c>
      <c r="AU285" s="11">
        <f t="shared" si="546"/>
        <v>0</v>
      </c>
      <c r="AV285" s="11">
        <f t="shared" si="546"/>
        <v>0</v>
      </c>
      <c r="AW285" s="11">
        <f t="shared" si="546"/>
        <v>63024</v>
      </c>
      <c r="AX285" s="11">
        <f t="shared" si="546"/>
        <v>0</v>
      </c>
      <c r="AY285" s="11">
        <f t="shared" si="546"/>
        <v>26149</v>
      </c>
      <c r="AZ285" s="11">
        <f t="shared" si="546"/>
        <v>0</v>
      </c>
      <c r="BA285" s="92">
        <f t="shared" si="519"/>
        <v>41.490543285097743</v>
      </c>
      <c r="BB285" s="92"/>
    </row>
    <row r="286" spans="1:54" ht="20.100000000000001" hidden="1" customHeight="1">
      <c r="A286" s="27" t="s">
        <v>106</v>
      </c>
      <c r="B286" s="25">
        <v>906</v>
      </c>
      <c r="C286" s="25" t="s">
        <v>79</v>
      </c>
      <c r="D286" s="25" t="s">
        <v>117</v>
      </c>
      <c r="E286" s="25" t="s">
        <v>123</v>
      </c>
      <c r="F286" s="25" t="s">
        <v>107</v>
      </c>
      <c r="G286" s="9">
        <f>60641+2383</f>
        <v>63024</v>
      </c>
      <c r="H286" s="9"/>
      <c r="I286" s="79"/>
      <c r="J286" s="79"/>
      <c r="K286" s="79"/>
      <c r="L286" s="79"/>
      <c r="M286" s="9">
        <f>G286+I286+J286+K286+L286</f>
        <v>63024</v>
      </c>
      <c r="N286" s="9">
        <f>H286+L286</f>
        <v>0</v>
      </c>
      <c r="O286" s="80"/>
      <c r="P286" s="80"/>
      <c r="Q286" s="80"/>
      <c r="R286" s="80"/>
      <c r="S286" s="9">
        <f>M286+O286+P286+Q286+R286</f>
        <v>63024</v>
      </c>
      <c r="T286" s="9">
        <f>N286+R286</f>
        <v>0</v>
      </c>
      <c r="U286" s="80"/>
      <c r="V286" s="80"/>
      <c r="W286" s="80"/>
      <c r="X286" s="80"/>
      <c r="Y286" s="9">
        <f>S286+U286+V286+W286+X286</f>
        <v>63024</v>
      </c>
      <c r="Z286" s="9">
        <f>T286+X286</f>
        <v>0</v>
      </c>
      <c r="AA286" s="80"/>
      <c r="AB286" s="80"/>
      <c r="AC286" s="80"/>
      <c r="AD286" s="80"/>
      <c r="AE286" s="9">
        <f>Y286+AA286+AB286+AC286+AD286</f>
        <v>63024</v>
      </c>
      <c r="AF286" s="9">
        <f>Z286+AD286</f>
        <v>0</v>
      </c>
      <c r="AG286" s="80"/>
      <c r="AH286" s="80"/>
      <c r="AI286" s="80"/>
      <c r="AJ286" s="80"/>
      <c r="AK286" s="9">
        <f>AE286+AG286+AH286+AI286+AJ286</f>
        <v>63024</v>
      </c>
      <c r="AL286" s="9">
        <f>AF286+AJ286</f>
        <v>0</v>
      </c>
      <c r="AM286" s="80"/>
      <c r="AN286" s="80"/>
      <c r="AO286" s="80"/>
      <c r="AP286" s="80"/>
      <c r="AQ286" s="9">
        <f>AK286+AM286+AN286+AO286+AP286</f>
        <v>63024</v>
      </c>
      <c r="AR286" s="9">
        <f>AL286+AP286</f>
        <v>0</v>
      </c>
      <c r="AS286" s="80"/>
      <c r="AT286" s="80"/>
      <c r="AU286" s="80"/>
      <c r="AV286" s="80"/>
      <c r="AW286" s="9">
        <f>AQ286+AS286+AT286+AU286+AV286</f>
        <v>63024</v>
      </c>
      <c r="AX286" s="9">
        <f>AR286+AV286</f>
        <v>0</v>
      </c>
      <c r="AY286" s="90">
        <v>26149</v>
      </c>
      <c r="AZ286" s="79"/>
      <c r="BA286" s="92">
        <f t="shared" si="519"/>
        <v>41.490543285097743</v>
      </c>
      <c r="BB286" s="92"/>
    </row>
    <row r="287" spans="1:54" ht="33" hidden="1">
      <c r="A287" s="24" t="s">
        <v>242</v>
      </c>
      <c r="B287" s="25">
        <v>906</v>
      </c>
      <c r="C287" s="25" t="s">
        <v>79</v>
      </c>
      <c r="D287" s="25" t="s">
        <v>117</v>
      </c>
      <c r="E287" s="25" t="s">
        <v>123</v>
      </c>
      <c r="F287" s="25" t="s">
        <v>30</v>
      </c>
      <c r="G287" s="11">
        <f t="shared" ref="G287:AZ287" si="547">G288</f>
        <v>12714</v>
      </c>
      <c r="H287" s="11">
        <f t="shared" si="547"/>
        <v>0</v>
      </c>
      <c r="I287" s="11">
        <f t="shared" si="547"/>
        <v>0</v>
      </c>
      <c r="J287" s="11">
        <f t="shared" si="547"/>
        <v>0</v>
      </c>
      <c r="K287" s="11">
        <f t="shared" si="547"/>
        <v>0</v>
      </c>
      <c r="L287" s="11">
        <f t="shared" si="547"/>
        <v>0</v>
      </c>
      <c r="M287" s="11">
        <f t="shared" si="547"/>
        <v>12714</v>
      </c>
      <c r="N287" s="11">
        <f t="shared" si="547"/>
        <v>0</v>
      </c>
      <c r="O287" s="11">
        <f t="shared" si="547"/>
        <v>0</v>
      </c>
      <c r="P287" s="11">
        <f t="shared" si="547"/>
        <v>0</v>
      </c>
      <c r="Q287" s="11">
        <f t="shared" si="547"/>
        <v>0</v>
      </c>
      <c r="R287" s="11">
        <f t="shared" si="547"/>
        <v>0</v>
      </c>
      <c r="S287" s="11">
        <f t="shared" si="547"/>
        <v>12714</v>
      </c>
      <c r="T287" s="11">
        <f t="shared" si="547"/>
        <v>0</v>
      </c>
      <c r="U287" s="11">
        <f t="shared" si="547"/>
        <v>0</v>
      </c>
      <c r="V287" s="11">
        <f t="shared" si="547"/>
        <v>0</v>
      </c>
      <c r="W287" s="11">
        <f t="shared" si="547"/>
        <v>0</v>
      </c>
      <c r="X287" s="11">
        <f t="shared" si="547"/>
        <v>0</v>
      </c>
      <c r="Y287" s="11">
        <f t="shared" si="547"/>
        <v>12714</v>
      </c>
      <c r="Z287" s="11">
        <f t="shared" si="547"/>
        <v>0</v>
      </c>
      <c r="AA287" s="11">
        <f t="shared" si="547"/>
        <v>0</v>
      </c>
      <c r="AB287" s="11">
        <f t="shared" si="547"/>
        <v>0</v>
      </c>
      <c r="AC287" s="11">
        <f t="shared" si="547"/>
        <v>0</v>
      </c>
      <c r="AD287" s="11">
        <f t="shared" si="547"/>
        <v>0</v>
      </c>
      <c r="AE287" s="11">
        <f t="shared" si="547"/>
        <v>12714</v>
      </c>
      <c r="AF287" s="11">
        <f t="shared" si="547"/>
        <v>0</v>
      </c>
      <c r="AG287" s="11">
        <f t="shared" si="547"/>
        <v>0</v>
      </c>
      <c r="AH287" s="11">
        <f t="shared" si="547"/>
        <v>0</v>
      </c>
      <c r="AI287" s="11">
        <f t="shared" si="547"/>
        <v>0</v>
      </c>
      <c r="AJ287" s="11">
        <f t="shared" si="547"/>
        <v>0</v>
      </c>
      <c r="AK287" s="11">
        <f t="shared" si="547"/>
        <v>12714</v>
      </c>
      <c r="AL287" s="11">
        <f t="shared" si="547"/>
        <v>0</v>
      </c>
      <c r="AM287" s="11">
        <f t="shared" si="547"/>
        <v>0</v>
      </c>
      <c r="AN287" s="11">
        <f t="shared" si="547"/>
        <v>0</v>
      </c>
      <c r="AO287" s="11">
        <f t="shared" si="547"/>
        <v>0</v>
      </c>
      <c r="AP287" s="11">
        <f t="shared" si="547"/>
        <v>0</v>
      </c>
      <c r="AQ287" s="11">
        <f t="shared" si="547"/>
        <v>12714</v>
      </c>
      <c r="AR287" s="11">
        <f t="shared" si="547"/>
        <v>0</v>
      </c>
      <c r="AS287" s="11">
        <f t="shared" si="547"/>
        <v>0</v>
      </c>
      <c r="AT287" s="11">
        <f t="shared" si="547"/>
        <v>0</v>
      </c>
      <c r="AU287" s="11">
        <f t="shared" si="547"/>
        <v>-41</v>
      </c>
      <c r="AV287" s="11">
        <f t="shared" si="547"/>
        <v>0</v>
      </c>
      <c r="AW287" s="11">
        <f t="shared" si="547"/>
        <v>12673</v>
      </c>
      <c r="AX287" s="11">
        <f t="shared" si="547"/>
        <v>0</v>
      </c>
      <c r="AY287" s="11">
        <f t="shared" si="547"/>
        <v>3466</v>
      </c>
      <c r="AZ287" s="11">
        <f t="shared" si="547"/>
        <v>0</v>
      </c>
      <c r="BA287" s="92">
        <f t="shared" si="519"/>
        <v>27.349483153160264</v>
      </c>
      <c r="BB287" s="92"/>
    </row>
    <row r="288" spans="1:54" ht="33" hidden="1">
      <c r="A288" s="24" t="s">
        <v>36</v>
      </c>
      <c r="B288" s="25">
        <v>906</v>
      </c>
      <c r="C288" s="25" t="s">
        <v>79</v>
      </c>
      <c r="D288" s="25" t="s">
        <v>117</v>
      </c>
      <c r="E288" s="25" t="s">
        <v>123</v>
      </c>
      <c r="F288" s="25" t="s">
        <v>37</v>
      </c>
      <c r="G288" s="9">
        <f>10874+1840</f>
        <v>12714</v>
      </c>
      <c r="H288" s="10"/>
      <c r="I288" s="79"/>
      <c r="J288" s="79"/>
      <c r="K288" s="79"/>
      <c r="L288" s="79"/>
      <c r="M288" s="9">
        <f>G288+I288+J288+K288+L288</f>
        <v>12714</v>
      </c>
      <c r="N288" s="9">
        <f>H288+L288</f>
        <v>0</v>
      </c>
      <c r="O288" s="80"/>
      <c r="P288" s="80"/>
      <c r="Q288" s="80"/>
      <c r="R288" s="80"/>
      <c r="S288" s="9">
        <f>M288+O288+P288+Q288+R288</f>
        <v>12714</v>
      </c>
      <c r="T288" s="9">
        <f>N288+R288</f>
        <v>0</v>
      </c>
      <c r="U288" s="80"/>
      <c r="V288" s="80"/>
      <c r="W288" s="80"/>
      <c r="X288" s="80"/>
      <c r="Y288" s="9">
        <f>S288+U288+V288+W288+X288</f>
        <v>12714</v>
      </c>
      <c r="Z288" s="9">
        <f>T288+X288</f>
        <v>0</v>
      </c>
      <c r="AA288" s="80"/>
      <c r="AB288" s="80"/>
      <c r="AC288" s="80"/>
      <c r="AD288" s="80"/>
      <c r="AE288" s="9">
        <f>Y288+AA288+AB288+AC288+AD288</f>
        <v>12714</v>
      </c>
      <c r="AF288" s="9">
        <f>Z288+AD288</f>
        <v>0</v>
      </c>
      <c r="AG288" s="80"/>
      <c r="AH288" s="80"/>
      <c r="AI288" s="80"/>
      <c r="AJ288" s="80"/>
      <c r="AK288" s="9">
        <f>AE288+AG288+AH288+AI288+AJ288</f>
        <v>12714</v>
      </c>
      <c r="AL288" s="9">
        <f>AF288+AJ288</f>
        <v>0</v>
      </c>
      <c r="AM288" s="80"/>
      <c r="AN288" s="80"/>
      <c r="AO288" s="80"/>
      <c r="AP288" s="80"/>
      <c r="AQ288" s="9">
        <f>AK288+AM288+AN288+AO288+AP288</f>
        <v>12714</v>
      </c>
      <c r="AR288" s="9">
        <f>AL288+AP288</f>
        <v>0</v>
      </c>
      <c r="AS288" s="80"/>
      <c r="AT288" s="80"/>
      <c r="AU288" s="11">
        <v>-41</v>
      </c>
      <c r="AV288" s="80"/>
      <c r="AW288" s="9">
        <f>AQ288+AS288+AT288+AU288+AV288</f>
        <v>12673</v>
      </c>
      <c r="AX288" s="9">
        <f>AR288+AV288</f>
        <v>0</v>
      </c>
      <c r="AY288" s="11">
        <v>3466</v>
      </c>
      <c r="AZ288" s="79"/>
      <c r="BA288" s="92">
        <f t="shared" si="519"/>
        <v>27.349483153160264</v>
      </c>
      <c r="BB288" s="92"/>
    </row>
    <row r="289" spans="1:54" ht="20.100000000000001" hidden="1" customHeight="1">
      <c r="A289" s="27" t="s">
        <v>65</v>
      </c>
      <c r="B289" s="25">
        <v>906</v>
      </c>
      <c r="C289" s="25" t="s">
        <v>79</v>
      </c>
      <c r="D289" s="25" t="s">
        <v>117</v>
      </c>
      <c r="E289" s="25" t="s">
        <v>123</v>
      </c>
      <c r="F289" s="25" t="s">
        <v>66</v>
      </c>
      <c r="G289" s="9">
        <f>G291+G290</f>
        <v>423</v>
      </c>
      <c r="H289" s="9">
        <f t="shared" ref="H289:N289" si="548">H291+H290</f>
        <v>0</v>
      </c>
      <c r="I289" s="9">
        <f t="shared" si="548"/>
        <v>0</v>
      </c>
      <c r="J289" s="9">
        <f t="shared" si="548"/>
        <v>0</v>
      </c>
      <c r="K289" s="9">
        <f t="shared" si="548"/>
        <v>0</v>
      </c>
      <c r="L289" s="9">
        <f t="shared" si="548"/>
        <v>0</v>
      </c>
      <c r="M289" s="9">
        <f t="shared" si="548"/>
        <v>423</v>
      </c>
      <c r="N289" s="9">
        <f t="shared" si="548"/>
        <v>0</v>
      </c>
      <c r="O289" s="9">
        <f t="shared" ref="O289:T289" si="549">O291+O290</f>
        <v>0</v>
      </c>
      <c r="P289" s="9">
        <f t="shared" si="549"/>
        <v>0</v>
      </c>
      <c r="Q289" s="9">
        <f t="shared" si="549"/>
        <v>0</v>
      </c>
      <c r="R289" s="9">
        <f t="shared" si="549"/>
        <v>0</v>
      </c>
      <c r="S289" s="9">
        <f t="shared" si="549"/>
        <v>423</v>
      </c>
      <c r="T289" s="9">
        <f t="shared" si="549"/>
        <v>0</v>
      </c>
      <c r="U289" s="9">
        <f t="shared" ref="U289:Z289" si="550">U291+U290</f>
        <v>0</v>
      </c>
      <c r="V289" s="9">
        <f t="shared" si="550"/>
        <v>0</v>
      </c>
      <c r="W289" s="9">
        <f t="shared" si="550"/>
        <v>0</v>
      </c>
      <c r="X289" s="9">
        <f t="shared" si="550"/>
        <v>0</v>
      </c>
      <c r="Y289" s="9">
        <f t="shared" si="550"/>
        <v>423</v>
      </c>
      <c r="Z289" s="9">
        <f t="shared" si="550"/>
        <v>0</v>
      </c>
      <c r="AA289" s="9">
        <f t="shared" ref="AA289:AF289" si="551">AA291+AA290</f>
        <v>0</v>
      </c>
      <c r="AB289" s="9">
        <f t="shared" si="551"/>
        <v>0</v>
      </c>
      <c r="AC289" s="9">
        <f t="shared" si="551"/>
        <v>0</v>
      </c>
      <c r="AD289" s="9">
        <f t="shared" si="551"/>
        <v>0</v>
      </c>
      <c r="AE289" s="9">
        <f t="shared" si="551"/>
        <v>423</v>
      </c>
      <c r="AF289" s="9">
        <f t="shared" si="551"/>
        <v>0</v>
      </c>
      <c r="AG289" s="9">
        <f t="shared" ref="AG289:AL289" si="552">AG291+AG290</f>
        <v>0</v>
      </c>
      <c r="AH289" s="9">
        <f t="shared" si="552"/>
        <v>0</v>
      </c>
      <c r="AI289" s="9">
        <f t="shared" si="552"/>
        <v>0</v>
      </c>
      <c r="AJ289" s="9">
        <f t="shared" si="552"/>
        <v>0</v>
      </c>
      <c r="AK289" s="9">
        <f t="shared" si="552"/>
        <v>423</v>
      </c>
      <c r="AL289" s="9">
        <f t="shared" si="552"/>
        <v>0</v>
      </c>
      <c r="AM289" s="9">
        <f t="shared" ref="AM289:AR289" si="553">AM291+AM290</f>
        <v>0</v>
      </c>
      <c r="AN289" s="9">
        <f t="shared" si="553"/>
        <v>0</v>
      </c>
      <c r="AO289" s="9">
        <f t="shared" si="553"/>
        <v>0</v>
      </c>
      <c r="AP289" s="9">
        <f t="shared" si="553"/>
        <v>0</v>
      </c>
      <c r="AQ289" s="9">
        <f t="shared" si="553"/>
        <v>423</v>
      </c>
      <c r="AR289" s="9">
        <f t="shared" si="553"/>
        <v>0</v>
      </c>
      <c r="AS289" s="9">
        <f t="shared" ref="AS289:AZ289" si="554">AS291+AS290</f>
        <v>0</v>
      </c>
      <c r="AT289" s="9">
        <f t="shared" si="554"/>
        <v>0</v>
      </c>
      <c r="AU289" s="9">
        <f t="shared" si="554"/>
        <v>0</v>
      </c>
      <c r="AV289" s="9">
        <f t="shared" si="554"/>
        <v>0</v>
      </c>
      <c r="AW289" s="9">
        <f t="shared" si="554"/>
        <v>423</v>
      </c>
      <c r="AX289" s="9">
        <f t="shared" si="554"/>
        <v>0</v>
      </c>
      <c r="AY289" s="9">
        <f t="shared" si="554"/>
        <v>231</v>
      </c>
      <c r="AZ289" s="9">
        <f t="shared" si="554"/>
        <v>0</v>
      </c>
      <c r="BA289" s="92">
        <f t="shared" si="519"/>
        <v>54.609929078014183</v>
      </c>
      <c r="BB289" s="92"/>
    </row>
    <row r="290" spans="1:54" ht="20.100000000000001" hidden="1" customHeight="1">
      <c r="A290" s="27" t="s">
        <v>154</v>
      </c>
      <c r="B290" s="25">
        <v>906</v>
      </c>
      <c r="C290" s="25" t="s">
        <v>79</v>
      </c>
      <c r="D290" s="25" t="s">
        <v>117</v>
      </c>
      <c r="E290" s="25" t="s">
        <v>123</v>
      </c>
      <c r="F290" s="25" t="s">
        <v>613</v>
      </c>
      <c r="G290" s="9"/>
      <c r="H290" s="9"/>
      <c r="I290" s="79"/>
      <c r="J290" s="79"/>
      <c r="K290" s="79"/>
      <c r="L290" s="79"/>
      <c r="M290" s="79"/>
      <c r="N290" s="79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79"/>
      <c r="AZ290" s="79"/>
      <c r="BA290" s="92" t="e">
        <f t="shared" si="519"/>
        <v>#DIV/0!</v>
      </c>
      <c r="BB290" s="92"/>
    </row>
    <row r="291" spans="1:54" ht="20.100000000000001" hidden="1" customHeight="1">
      <c r="A291" s="27" t="s">
        <v>67</v>
      </c>
      <c r="B291" s="25">
        <v>906</v>
      </c>
      <c r="C291" s="25" t="s">
        <v>79</v>
      </c>
      <c r="D291" s="25" t="s">
        <v>117</v>
      </c>
      <c r="E291" s="25" t="s">
        <v>123</v>
      </c>
      <c r="F291" s="25" t="s">
        <v>68</v>
      </c>
      <c r="G291" s="9">
        <v>423</v>
      </c>
      <c r="H291" s="9"/>
      <c r="I291" s="79"/>
      <c r="J291" s="79"/>
      <c r="K291" s="79"/>
      <c r="L291" s="79"/>
      <c r="M291" s="9">
        <f>G291+I291+J291+K291+L291</f>
        <v>423</v>
      </c>
      <c r="N291" s="9">
        <f>H291+L291</f>
        <v>0</v>
      </c>
      <c r="O291" s="80"/>
      <c r="P291" s="80"/>
      <c r="Q291" s="80"/>
      <c r="R291" s="80"/>
      <c r="S291" s="9">
        <f>M291+O291+P291+Q291+R291</f>
        <v>423</v>
      </c>
      <c r="T291" s="9">
        <f>N291+R291</f>
        <v>0</v>
      </c>
      <c r="U291" s="80"/>
      <c r="V291" s="80"/>
      <c r="W291" s="80"/>
      <c r="X291" s="80"/>
      <c r="Y291" s="9">
        <f>S291+U291+V291+W291+X291</f>
        <v>423</v>
      </c>
      <c r="Z291" s="9">
        <f>T291+X291</f>
        <v>0</v>
      </c>
      <c r="AA291" s="80"/>
      <c r="AB291" s="80"/>
      <c r="AC291" s="80"/>
      <c r="AD291" s="80"/>
      <c r="AE291" s="9">
        <f>Y291+AA291+AB291+AC291+AD291</f>
        <v>423</v>
      </c>
      <c r="AF291" s="9">
        <f>Z291+AD291</f>
        <v>0</v>
      </c>
      <c r="AG291" s="80"/>
      <c r="AH291" s="80"/>
      <c r="AI291" s="80"/>
      <c r="AJ291" s="80"/>
      <c r="AK291" s="9">
        <f>AE291+AG291+AH291+AI291+AJ291</f>
        <v>423</v>
      </c>
      <c r="AL291" s="9">
        <f>AF291+AJ291</f>
        <v>0</v>
      </c>
      <c r="AM291" s="80"/>
      <c r="AN291" s="80"/>
      <c r="AO291" s="80"/>
      <c r="AP291" s="80"/>
      <c r="AQ291" s="9">
        <f>AK291+AM291+AN291+AO291+AP291</f>
        <v>423</v>
      </c>
      <c r="AR291" s="9">
        <f>AL291+AP291</f>
        <v>0</v>
      </c>
      <c r="AS291" s="80"/>
      <c r="AT291" s="80"/>
      <c r="AU291" s="80"/>
      <c r="AV291" s="80"/>
      <c r="AW291" s="9">
        <f>AQ291+AS291+AT291+AU291+AV291</f>
        <v>423</v>
      </c>
      <c r="AX291" s="9">
        <f>AR291+AV291</f>
        <v>0</v>
      </c>
      <c r="AY291" s="9">
        <v>231</v>
      </c>
      <c r="AZ291" s="79"/>
      <c r="BA291" s="92">
        <f t="shared" si="519"/>
        <v>54.609929078014183</v>
      </c>
      <c r="BB291" s="92"/>
    </row>
    <row r="292" spans="1:54" hidden="1">
      <c r="A292" s="24"/>
      <c r="B292" s="25"/>
      <c r="C292" s="25"/>
      <c r="D292" s="25"/>
      <c r="E292" s="25"/>
      <c r="F292" s="25"/>
      <c r="G292" s="9"/>
      <c r="H292" s="10"/>
      <c r="I292" s="79"/>
      <c r="J292" s="79"/>
      <c r="K292" s="79"/>
      <c r="L292" s="79"/>
      <c r="M292" s="79"/>
      <c r="N292" s="79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79"/>
      <c r="AZ292" s="79"/>
      <c r="BA292" s="92"/>
      <c r="BB292" s="92"/>
    </row>
    <row r="293" spans="1:54" ht="18.75" hidden="1">
      <c r="A293" s="22" t="s">
        <v>124</v>
      </c>
      <c r="B293" s="23">
        <v>906</v>
      </c>
      <c r="C293" s="23" t="s">
        <v>79</v>
      </c>
      <c r="D293" s="23" t="s">
        <v>32</v>
      </c>
      <c r="E293" s="23"/>
      <c r="F293" s="23"/>
      <c r="G293" s="15">
        <f t="shared" ref="G293:V297" si="555">G294</f>
        <v>950</v>
      </c>
      <c r="H293" s="15">
        <f t="shared" si="555"/>
        <v>0</v>
      </c>
      <c r="I293" s="15">
        <f t="shared" si="555"/>
        <v>0</v>
      </c>
      <c r="J293" s="15">
        <f t="shared" si="555"/>
        <v>0</v>
      </c>
      <c r="K293" s="15">
        <f t="shared" si="555"/>
        <v>0</v>
      </c>
      <c r="L293" s="15">
        <f t="shared" si="555"/>
        <v>0</v>
      </c>
      <c r="M293" s="15">
        <f t="shared" si="555"/>
        <v>950</v>
      </c>
      <c r="N293" s="15">
        <f t="shared" si="555"/>
        <v>0</v>
      </c>
      <c r="O293" s="15">
        <f t="shared" si="555"/>
        <v>0</v>
      </c>
      <c r="P293" s="15">
        <f t="shared" si="555"/>
        <v>0</v>
      </c>
      <c r="Q293" s="15">
        <f t="shared" si="555"/>
        <v>0</v>
      </c>
      <c r="R293" s="15">
        <f t="shared" si="555"/>
        <v>0</v>
      </c>
      <c r="S293" s="15">
        <f t="shared" si="555"/>
        <v>950</v>
      </c>
      <c r="T293" s="15">
        <f t="shared" si="555"/>
        <v>0</v>
      </c>
      <c r="U293" s="15">
        <f t="shared" si="555"/>
        <v>0</v>
      </c>
      <c r="V293" s="15">
        <f t="shared" si="555"/>
        <v>0</v>
      </c>
      <c r="W293" s="15">
        <f t="shared" ref="U293:AJ297" si="556">W294</f>
        <v>0</v>
      </c>
      <c r="X293" s="15">
        <f t="shared" si="556"/>
        <v>0</v>
      </c>
      <c r="Y293" s="15">
        <f t="shared" si="556"/>
        <v>950</v>
      </c>
      <c r="Z293" s="15">
        <f t="shared" si="556"/>
        <v>0</v>
      </c>
      <c r="AA293" s="15">
        <f t="shared" si="556"/>
        <v>0</v>
      </c>
      <c r="AB293" s="15">
        <f t="shared" si="556"/>
        <v>0</v>
      </c>
      <c r="AC293" s="15">
        <f t="shared" si="556"/>
        <v>0</v>
      </c>
      <c r="AD293" s="15">
        <f t="shared" si="556"/>
        <v>0</v>
      </c>
      <c r="AE293" s="15">
        <f t="shared" si="556"/>
        <v>950</v>
      </c>
      <c r="AF293" s="15">
        <f t="shared" si="556"/>
        <v>0</v>
      </c>
      <c r="AG293" s="15">
        <f t="shared" si="556"/>
        <v>0</v>
      </c>
      <c r="AH293" s="15">
        <f t="shared" si="556"/>
        <v>0</v>
      </c>
      <c r="AI293" s="15">
        <f t="shared" si="556"/>
        <v>0</v>
      </c>
      <c r="AJ293" s="15">
        <f t="shared" si="556"/>
        <v>0</v>
      </c>
      <c r="AK293" s="15">
        <f t="shared" ref="AG293:AV297" si="557">AK294</f>
        <v>950</v>
      </c>
      <c r="AL293" s="15">
        <f t="shared" si="557"/>
        <v>0</v>
      </c>
      <c r="AM293" s="15">
        <f t="shared" si="557"/>
        <v>0</v>
      </c>
      <c r="AN293" s="15">
        <f t="shared" si="557"/>
        <v>0</v>
      </c>
      <c r="AO293" s="15">
        <f t="shared" si="557"/>
        <v>0</v>
      </c>
      <c r="AP293" s="15">
        <f t="shared" si="557"/>
        <v>0</v>
      </c>
      <c r="AQ293" s="15">
        <f t="shared" si="557"/>
        <v>950</v>
      </c>
      <c r="AR293" s="15">
        <f t="shared" si="557"/>
        <v>0</v>
      </c>
      <c r="AS293" s="15">
        <f t="shared" si="557"/>
        <v>0</v>
      </c>
      <c r="AT293" s="15">
        <f t="shared" si="557"/>
        <v>0</v>
      </c>
      <c r="AU293" s="15">
        <f t="shared" si="557"/>
        <v>0</v>
      </c>
      <c r="AV293" s="15">
        <f t="shared" si="557"/>
        <v>0</v>
      </c>
      <c r="AW293" s="15">
        <f t="shared" ref="AS293:AZ297" si="558">AW294</f>
        <v>950</v>
      </c>
      <c r="AX293" s="15">
        <f t="shared" si="558"/>
        <v>0</v>
      </c>
      <c r="AY293" s="15">
        <f t="shared" si="558"/>
        <v>950</v>
      </c>
      <c r="AZ293" s="15">
        <f t="shared" si="558"/>
        <v>0</v>
      </c>
      <c r="BA293" s="93">
        <f t="shared" si="519"/>
        <v>100</v>
      </c>
      <c r="BB293" s="93"/>
    </row>
    <row r="294" spans="1:54" ht="66" hidden="1">
      <c r="A294" s="41" t="s">
        <v>534</v>
      </c>
      <c r="B294" s="25">
        <v>906</v>
      </c>
      <c r="C294" s="25" t="s">
        <v>79</v>
      </c>
      <c r="D294" s="25" t="s">
        <v>32</v>
      </c>
      <c r="E294" s="25" t="s">
        <v>125</v>
      </c>
      <c r="F294" s="25"/>
      <c r="G294" s="9">
        <f t="shared" si="555"/>
        <v>950</v>
      </c>
      <c r="H294" s="9">
        <f t="shared" si="555"/>
        <v>0</v>
      </c>
      <c r="I294" s="9">
        <f t="shared" si="555"/>
        <v>0</v>
      </c>
      <c r="J294" s="9">
        <f t="shared" si="555"/>
        <v>0</v>
      </c>
      <c r="K294" s="9">
        <f t="shared" si="555"/>
        <v>0</v>
      </c>
      <c r="L294" s="9">
        <f t="shared" si="555"/>
        <v>0</v>
      </c>
      <c r="M294" s="9">
        <f t="shared" si="555"/>
        <v>950</v>
      </c>
      <c r="N294" s="9">
        <f t="shared" si="555"/>
        <v>0</v>
      </c>
      <c r="O294" s="9">
        <f t="shared" si="555"/>
        <v>0</v>
      </c>
      <c r="P294" s="9">
        <f t="shared" si="555"/>
        <v>0</v>
      </c>
      <c r="Q294" s="9">
        <f t="shared" si="555"/>
        <v>0</v>
      </c>
      <c r="R294" s="9">
        <f t="shared" si="555"/>
        <v>0</v>
      </c>
      <c r="S294" s="9">
        <f t="shared" si="555"/>
        <v>950</v>
      </c>
      <c r="T294" s="9">
        <f t="shared" si="555"/>
        <v>0</v>
      </c>
      <c r="U294" s="9">
        <f t="shared" si="556"/>
        <v>0</v>
      </c>
      <c r="V294" s="9">
        <f t="shared" si="556"/>
        <v>0</v>
      </c>
      <c r="W294" s="9">
        <f t="shared" si="556"/>
        <v>0</v>
      </c>
      <c r="X294" s="9">
        <f t="shared" si="556"/>
        <v>0</v>
      </c>
      <c r="Y294" s="9">
        <f t="shared" si="556"/>
        <v>950</v>
      </c>
      <c r="Z294" s="9">
        <f t="shared" si="556"/>
        <v>0</v>
      </c>
      <c r="AA294" s="9">
        <f t="shared" si="556"/>
        <v>0</v>
      </c>
      <c r="AB294" s="9">
        <f t="shared" si="556"/>
        <v>0</v>
      </c>
      <c r="AC294" s="9">
        <f t="shared" si="556"/>
        <v>0</v>
      </c>
      <c r="AD294" s="9">
        <f t="shared" si="556"/>
        <v>0</v>
      </c>
      <c r="AE294" s="9">
        <f t="shared" si="556"/>
        <v>950</v>
      </c>
      <c r="AF294" s="9">
        <f t="shared" si="556"/>
        <v>0</v>
      </c>
      <c r="AG294" s="9">
        <f t="shared" si="557"/>
        <v>0</v>
      </c>
      <c r="AH294" s="9">
        <f t="shared" si="557"/>
        <v>0</v>
      </c>
      <c r="AI294" s="9">
        <f t="shared" si="557"/>
        <v>0</v>
      </c>
      <c r="AJ294" s="9">
        <f t="shared" si="557"/>
        <v>0</v>
      </c>
      <c r="AK294" s="9">
        <f t="shared" si="557"/>
        <v>950</v>
      </c>
      <c r="AL294" s="9">
        <f t="shared" si="557"/>
        <v>0</v>
      </c>
      <c r="AM294" s="9">
        <f t="shared" si="557"/>
        <v>0</v>
      </c>
      <c r="AN294" s="9">
        <f t="shared" si="557"/>
        <v>0</v>
      </c>
      <c r="AO294" s="9">
        <f t="shared" si="557"/>
        <v>0</v>
      </c>
      <c r="AP294" s="9">
        <f t="shared" si="557"/>
        <v>0</v>
      </c>
      <c r="AQ294" s="9">
        <f t="shared" si="557"/>
        <v>950</v>
      </c>
      <c r="AR294" s="9">
        <f t="shared" si="557"/>
        <v>0</v>
      </c>
      <c r="AS294" s="9">
        <f t="shared" si="558"/>
        <v>0</v>
      </c>
      <c r="AT294" s="9">
        <f t="shared" si="558"/>
        <v>0</v>
      </c>
      <c r="AU294" s="9">
        <f t="shared" si="558"/>
        <v>0</v>
      </c>
      <c r="AV294" s="9">
        <f t="shared" si="558"/>
        <v>0</v>
      </c>
      <c r="AW294" s="9">
        <f t="shared" si="558"/>
        <v>950</v>
      </c>
      <c r="AX294" s="9">
        <f t="shared" si="558"/>
        <v>0</v>
      </c>
      <c r="AY294" s="9">
        <f t="shared" si="558"/>
        <v>950</v>
      </c>
      <c r="AZ294" s="9">
        <f t="shared" si="558"/>
        <v>0</v>
      </c>
      <c r="BA294" s="92">
        <f t="shared" si="519"/>
        <v>100</v>
      </c>
      <c r="BB294" s="92"/>
    </row>
    <row r="295" spans="1:54" ht="20.100000000000001" hidden="1" customHeight="1">
      <c r="A295" s="27" t="s">
        <v>126</v>
      </c>
      <c r="B295" s="25">
        <f>B294</f>
        <v>906</v>
      </c>
      <c r="C295" s="25" t="s">
        <v>79</v>
      </c>
      <c r="D295" s="25" t="s">
        <v>32</v>
      </c>
      <c r="E295" s="25" t="s">
        <v>127</v>
      </c>
      <c r="F295" s="25"/>
      <c r="G295" s="9">
        <f t="shared" si="555"/>
        <v>950</v>
      </c>
      <c r="H295" s="9">
        <f t="shared" si="555"/>
        <v>0</v>
      </c>
      <c r="I295" s="9">
        <f t="shared" si="555"/>
        <v>0</v>
      </c>
      <c r="J295" s="9">
        <f t="shared" si="555"/>
        <v>0</v>
      </c>
      <c r="K295" s="9">
        <f t="shared" si="555"/>
        <v>0</v>
      </c>
      <c r="L295" s="9">
        <f t="shared" si="555"/>
        <v>0</v>
      </c>
      <c r="M295" s="9">
        <f t="shared" si="555"/>
        <v>950</v>
      </c>
      <c r="N295" s="9">
        <f t="shared" si="555"/>
        <v>0</v>
      </c>
      <c r="O295" s="9">
        <f t="shared" si="555"/>
        <v>0</v>
      </c>
      <c r="P295" s="9">
        <f t="shared" si="555"/>
        <v>0</v>
      </c>
      <c r="Q295" s="9">
        <f t="shared" si="555"/>
        <v>0</v>
      </c>
      <c r="R295" s="9">
        <f t="shared" si="555"/>
        <v>0</v>
      </c>
      <c r="S295" s="9">
        <f t="shared" si="555"/>
        <v>950</v>
      </c>
      <c r="T295" s="9">
        <f t="shared" si="555"/>
        <v>0</v>
      </c>
      <c r="U295" s="9">
        <f t="shared" si="556"/>
        <v>0</v>
      </c>
      <c r="V295" s="9">
        <f t="shared" si="556"/>
        <v>0</v>
      </c>
      <c r="W295" s="9">
        <f t="shared" si="556"/>
        <v>0</v>
      </c>
      <c r="X295" s="9">
        <f t="shared" si="556"/>
        <v>0</v>
      </c>
      <c r="Y295" s="9">
        <f t="shared" si="556"/>
        <v>950</v>
      </c>
      <c r="Z295" s="9">
        <f t="shared" si="556"/>
        <v>0</v>
      </c>
      <c r="AA295" s="9">
        <f t="shared" si="556"/>
        <v>0</v>
      </c>
      <c r="AB295" s="9">
        <f t="shared" si="556"/>
        <v>0</v>
      </c>
      <c r="AC295" s="9">
        <f t="shared" si="556"/>
        <v>0</v>
      </c>
      <c r="AD295" s="9">
        <f t="shared" si="556"/>
        <v>0</v>
      </c>
      <c r="AE295" s="9">
        <f t="shared" si="556"/>
        <v>950</v>
      </c>
      <c r="AF295" s="9">
        <f t="shared" si="556"/>
        <v>0</v>
      </c>
      <c r="AG295" s="9">
        <f t="shared" si="557"/>
        <v>0</v>
      </c>
      <c r="AH295" s="9">
        <f t="shared" si="557"/>
        <v>0</v>
      </c>
      <c r="AI295" s="9">
        <f t="shared" si="557"/>
        <v>0</v>
      </c>
      <c r="AJ295" s="9">
        <f t="shared" si="557"/>
        <v>0</v>
      </c>
      <c r="AK295" s="9">
        <f t="shared" si="557"/>
        <v>950</v>
      </c>
      <c r="AL295" s="9">
        <f t="shared" si="557"/>
        <v>0</v>
      </c>
      <c r="AM295" s="9">
        <f t="shared" si="557"/>
        <v>0</v>
      </c>
      <c r="AN295" s="9">
        <f t="shared" si="557"/>
        <v>0</v>
      </c>
      <c r="AO295" s="9">
        <f t="shared" si="557"/>
        <v>0</v>
      </c>
      <c r="AP295" s="9">
        <f t="shared" si="557"/>
        <v>0</v>
      </c>
      <c r="AQ295" s="9">
        <f t="shared" si="557"/>
        <v>950</v>
      </c>
      <c r="AR295" s="9">
        <f t="shared" si="557"/>
        <v>0</v>
      </c>
      <c r="AS295" s="9">
        <f t="shared" si="558"/>
        <v>0</v>
      </c>
      <c r="AT295" s="9">
        <f t="shared" si="558"/>
        <v>0</v>
      </c>
      <c r="AU295" s="9">
        <f t="shared" si="558"/>
        <v>0</v>
      </c>
      <c r="AV295" s="9">
        <f t="shared" si="558"/>
        <v>0</v>
      </c>
      <c r="AW295" s="9">
        <f t="shared" si="558"/>
        <v>950</v>
      </c>
      <c r="AX295" s="9">
        <f t="shared" si="558"/>
        <v>0</v>
      </c>
      <c r="AY295" s="9">
        <f t="shared" si="558"/>
        <v>950</v>
      </c>
      <c r="AZ295" s="9">
        <f t="shared" si="558"/>
        <v>0</v>
      </c>
      <c r="BA295" s="92">
        <f t="shared" si="519"/>
        <v>100</v>
      </c>
      <c r="BB295" s="92"/>
    </row>
    <row r="296" spans="1:54" ht="99" hidden="1">
      <c r="A296" s="42" t="s">
        <v>128</v>
      </c>
      <c r="B296" s="25">
        <f>B295</f>
        <v>906</v>
      </c>
      <c r="C296" s="25" t="s">
        <v>79</v>
      </c>
      <c r="D296" s="25" t="s">
        <v>32</v>
      </c>
      <c r="E296" s="25" t="s">
        <v>129</v>
      </c>
      <c r="F296" s="25"/>
      <c r="G296" s="9">
        <f t="shared" si="555"/>
        <v>950</v>
      </c>
      <c r="H296" s="9">
        <f t="shared" si="555"/>
        <v>0</v>
      </c>
      <c r="I296" s="9">
        <f t="shared" si="555"/>
        <v>0</v>
      </c>
      <c r="J296" s="9">
        <f t="shared" si="555"/>
        <v>0</v>
      </c>
      <c r="K296" s="9">
        <f t="shared" si="555"/>
        <v>0</v>
      </c>
      <c r="L296" s="9">
        <f t="shared" si="555"/>
        <v>0</v>
      </c>
      <c r="M296" s="9">
        <f t="shared" si="555"/>
        <v>950</v>
      </c>
      <c r="N296" s="9">
        <f t="shared" si="555"/>
        <v>0</v>
      </c>
      <c r="O296" s="9">
        <f t="shared" si="555"/>
        <v>0</v>
      </c>
      <c r="P296" s="9">
        <f t="shared" si="555"/>
        <v>0</v>
      </c>
      <c r="Q296" s="9">
        <f t="shared" si="555"/>
        <v>0</v>
      </c>
      <c r="R296" s="9">
        <f t="shared" si="555"/>
        <v>0</v>
      </c>
      <c r="S296" s="9">
        <f t="shared" si="555"/>
        <v>950</v>
      </c>
      <c r="T296" s="9">
        <f t="shared" si="555"/>
        <v>0</v>
      </c>
      <c r="U296" s="9">
        <f t="shared" si="556"/>
        <v>0</v>
      </c>
      <c r="V296" s="9">
        <f t="shared" si="556"/>
        <v>0</v>
      </c>
      <c r="W296" s="9">
        <f t="shared" si="556"/>
        <v>0</v>
      </c>
      <c r="X296" s="9">
        <f t="shared" si="556"/>
        <v>0</v>
      </c>
      <c r="Y296" s="9">
        <f t="shared" si="556"/>
        <v>950</v>
      </c>
      <c r="Z296" s="9">
        <f t="shared" si="556"/>
        <v>0</v>
      </c>
      <c r="AA296" s="9">
        <f t="shared" si="556"/>
        <v>0</v>
      </c>
      <c r="AB296" s="9">
        <f t="shared" si="556"/>
        <v>0</v>
      </c>
      <c r="AC296" s="9">
        <f t="shared" si="556"/>
        <v>0</v>
      </c>
      <c r="AD296" s="9">
        <f t="shared" si="556"/>
        <v>0</v>
      </c>
      <c r="AE296" s="9">
        <f t="shared" si="556"/>
        <v>950</v>
      </c>
      <c r="AF296" s="9">
        <f t="shared" si="556"/>
        <v>0</v>
      </c>
      <c r="AG296" s="9">
        <f t="shared" si="557"/>
        <v>0</v>
      </c>
      <c r="AH296" s="9">
        <f t="shared" si="557"/>
        <v>0</v>
      </c>
      <c r="AI296" s="9">
        <f t="shared" si="557"/>
        <v>0</v>
      </c>
      <c r="AJ296" s="9">
        <f t="shared" si="557"/>
        <v>0</v>
      </c>
      <c r="AK296" s="9">
        <f t="shared" si="557"/>
        <v>950</v>
      </c>
      <c r="AL296" s="9">
        <f t="shared" si="557"/>
        <v>0</v>
      </c>
      <c r="AM296" s="9">
        <f t="shared" si="557"/>
        <v>0</v>
      </c>
      <c r="AN296" s="9">
        <f t="shared" si="557"/>
        <v>0</v>
      </c>
      <c r="AO296" s="9">
        <f t="shared" si="557"/>
        <v>0</v>
      </c>
      <c r="AP296" s="9">
        <f t="shared" si="557"/>
        <v>0</v>
      </c>
      <c r="AQ296" s="9">
        <f t="shared" si="557"/>
        <v>950</v>
      </c>
      <c r="AR296" s="9">
        <f t="shared" si="557"/>
        <v>0</v>
      </c>
      <c r="AS296" s="9">
        <f t="shared" si="558"/>
        <v>0</v>
      </c>
      <c r="AT296" s="9">
        <f t="shared" si="558"/>
        <v>0</v>
      </c>
      <c r="AU296" s="9">
        <f t="shared" si="558"/>
        <v>0</v>
      </c>
      <c r="AV296" s="9">
        <f t="shared" si="558"/>
        <v>0</v>
      </c>
      <c r="AW296" s="9">
        <f t="shared" si="558"/>
        <v>950</v>
      </c>
      <c r="AX296" s="9">
        <f t="shared" si="558"/>
        <v>0</v>
      </c>
      <c r="AY296" s="9">
        <f t="shared" si="558"/>
        <v>950</v>
      </c>
      <c r="AZ296" s="9">
        <f t="shared" si="558"/>
        <v>0</v>
      </c>
      <c r="BA296" s="92">
        <f t="shared" si="519"/>
        <v>100</v>
      </c>
      <c r="BB296" s="92"/>
    </row>
    <row r="297" spans="1:54" ht="33" hidden="1">
      <c r="A297" s="24" t="s">
        <v>11</v>
      </c>
      <c r="B297" s="25">
        <f>B294</f>
        <v>906</v>
      </c>
      <c r="C297" s="25" t="s">
        <v>79</v>
      </c>
      <c r="D297" s="25" t="s">
        <v>32</v>
      </c>
      <c r="E297" s="25" t="s">
        <v>129</v>
      </c>
      <c r="F297" s="25" t="s">
        <v>12</v>
      </c>
      <c r="G297" s="9">
        <f t="shared" si="555"/>
        <v>950</v>
      </c>
      <c r="H297" s="9">
        <f t="shared" si="555"/>
        <v>0</v>
      </c>
      <c r="I297" s="9">
        <f t="shared" si="555"/>
        <v>0</v>
      </c>
      <c r="J297" s="9">
        <f t="shared" si="555"/>
        <v>0</v>
      </c>
      <c r="K297" s="9">
        <f t="shared" si="555"/>
        <v>0</v>
      </c>
      <c r="L297" s="9">
        <f t="shared" si="555"/>
        <v>0</v>
      </c>
      <c r="M297" s="9">
        <f t="shared" si="555"/>
        <v>950</v>
      </c>
      <c r="N297" s="9">
        <f t="shared" si="555"/>
        <v>0</v>
      </c>
      <c r="O297" s="9">
        <f t="shared" si="555"/>
        <v>0</v>
      </c>
      <c r="P297" s="9">
        <f t="shared" si="555"/>
        <v>0</v>
      </c>
      <c r="Q297" s="9">
        <f t="shared" si="555"/>
        <v>0</v>
      </c>
      <c r="R297" s="9">
        <f t="shared" si="555"/>
        <v>0</v>
      </c>
      <c r="S297" s="9">
        <f t="shared" si="555"/>
        <v>950</v>
      </c>
      <c r="T297" s="9">
        <f t="shared" si="555"/>
        <v>0</v>
      </c>
      <c r="U297" s="9">
        <f t="shared" si="556"/>
        <v>0</v>
      </c>
      <c r="V297" s="9">
        <f t="shared" si="556"/>
        <v>0</v>
      </c>
      <c r="W297" s="9">
        <f t="shared" si="556"/>
        <v>0</v>
      </c>
      <c r="X297" s="9">
        <f t="shared" si="556"/>
        <v>0</v>
      </c>
      <c r="Y297" s="9">
        <f t="shared" si="556"/>
        <v>950</v>
      </c>
      <c r="Z297" s="9">
        <f t="shared" si="556"/>
        <v>0</v>
      </c>
      <c r="AA297" s="9">
        <f t="shared" si="556"/>
        <v>0</v>
      </c>
      <c r="AB297" s="9">
        <f t="shared" si="556"/>
        <v>0</v>
      </c>
      <c r="AC297" s="9">
        <f t="shared" si="556"/>
        <v>0</v>
      </c>
      <c r="AD297" s="9">
        <f t="shared" si="556"/>
        <v>0</v>
      </c>
      <c r="AE297" s="9">
        <f t="shared" si="556"/>
        <v>950</v>
      </c>
      <c r="AF297" s="9">
        <f t="shared" si="556"/>
        <v>0</v>
      </c>
      <c r="AG297" s="9">
        <f t="shared" si="557"/>
        <v>0</v>
      </c>
      <c r="AH297" s="9">
        <f t="shared" si="557"/>
        <v>0</v>
      </c>
      <c r="AI297" s="9">
        <f t="shared" si="557"/>
        <v>0</v>
      </c>
      <c r="AJ297" s="9">
        <f t="shared" si="557"/>
        <v>0</v>
      </c>
      <c r="AK297" s="9">
        <f t="shared" si="557"/>
        <v>950</v>
      </c>
      <c r="AL297" s="9">
        <f t="shared" si="557"/>
        <v>0</v>
      </c>
      <c r="AM297" s="9">
        <f t="shared" si="557"/>
        <v>0</v>
      </c>
      <c r="AN297" s="9">
        <f t="shared" si="557"/>
        <v>0</v>
      </c>
      <c r="AO297" s="9">
        <f t="shared" si="557"/>
        <v>0</v>
      </c>
      <c r="AP297" s="9">
        <f t="shared" si="557"/>
        <v>0</v>
      </c>
      <c r="AQ297" s="9">
        <f t="shared" si="557"/>
        <v>950</v>
      </c>
      <c r="AR297" s="9">
        <f t="shared" si="557"/>
        <v>0</v>
      </c>
      <c r="AS297" s="9">
        <f t="shared" si="558"/>
        <v>0</v>
      </c>
      <c r="AT297" s="9">
        <f t="shared" si="558"/>
        <v>0</v>
      </c>
      <c r="AU297" s="9">
        <f t="shared" si="558"/>
        <v>0</v>
      </c>
      <c r="AV297" s="9">
        <f t="shared" si="558"/>
        <v>0</v>
      </c>
      <c r="AW297" s="9">
        <f t="shared" si="558"/>
        <v>950</v>
      </c>
      <c r="AX297" s="9">
        <f t="shared" si="558"/>
        <v>0</v>
      </c>
      <c r="AY297" s="9">
        <f t="shared" si="558"/>
        <v>950</v>
      </c>
      <c r="AZ297" s="9">
        <f t="shared" si="558"/>
        <v>0</v>
      </c>
      <c r="BA297" s="92">
        <f t="shared" si="519"/>
        <v>100</v>
      </c>
      <c r="BB297" s="92"/>
    </row>
    <row r="298" spans="1:54" ht="33" hidden="1">
      <c r="A298" s="24" t="s">
        <v>130</v>
      </c>
      <c r="B298" s="25">
        <f>B297</f>
        <v>906</v>
      </c>
      <c r="C298" s="25" t="s">
        <v>79</v>
      </c>
      <c r="D298" s="25" t="s">
        <v>32</v>
      </c>
      <c r="E298" s="25" t="s">
        <v>129</v>
      </c>
      <c r="F298" s="25" t="s">
        <v>131</v>
      </c>
      <c r="G298" s="9">
        <v>950</v>
      </c>
      <c r="H298" s="10"/>
      <c r="I298" s="79"/>
      <c r="J298" s="79"/>
      <c r="K298" s="79"/>
      <c r="L298" s="79"/>
      <c r="M298" s="9">
        <f>G298+I298+J298+K298+L298</f>
        <v>950</v>
      </c>
      <c r="N298" s="9">
        <f>H298+L298</f>
        <v>0</v>
      </c>
      <c r="O298" s="80"/>
      <c r="P298" s="80"/>
      <c r="Q298" s="80"/>
      <c r="R298" s="80"/>
      <c r="S298" s="9">
        <f>M298+O298+P298+Q298+R298</f>
        <v>950</v>
      </c>
      <c r="T298" s="9">
        <f>N298+R298</f>
        <v>0</v>
      </c>
      <c r="U298" s="80"/>
      <c r="V298" s="80"/>
      <c r="W298" s="80"/>
      <c r="X298" s="80"/>
      <c r="Y298" s="9">
        <f>S298+U298+V298+W298+X298</f>
        <v>950</v>
      </c>
      <c r="Z298" s="9">
        <f>T298+X298</f>
        <v>0</v>
      </c>
      <c r="AA298" s="80"/>
      <c r="AB298" s="80"/>
      <c r="AC298" s="80"/>
      <c r="AD298" s="80"/>
      <c r="AE298" s="9">
        <f>Y298+AA298+AB298+AC298+AD298</f>
        <v>950</v>
      </c>
      <c r="AF298" s="9">
        <f>Z298+AD298</f>
        <v>0</v>
      </c>
      <c r="AG298" s="80"/>
      <c r="AH298" s="80"/>
      <c r="AI298" s="80"/>
      <c r="AJ298" s="80"/>
      <c r="AK298" s="9">
        <f>AE298+AG298+AH298+AI298+AJ298</f>
        <v>950</v>
      </c>
      <c r="AL298" s="9">
        <f>AF298+AJ298</f>
        <v>0</v>
      </c>
      <c r="AM298" s="80"/>
      <c r="AN298" s="80"/>
      <c r="AO298" s="80"/>
      <c r="AP298" s="80"/>
      <c r="AQ298" s="9">
        <f>AK298+AM298+AN298+AO298+AP298</f>
        <v>950</v>
      </c>
      <c r="AR298" s="9">
        <f>AL298+AP298</f>
        <v>0</v>
      </c>
      <c r="AS298" s="80"/>
      <c r="AT298" s="80"/>
      <c r="AU298" s="80"/>
      <c r="AV298" s="80"/>
      <c r="AW298" s="9">
        <f>AQ298+AS298+AT298+AU298+AV298</f>
        <v>950</v>
      </c>
      <c r="AX298" s="9">
        <f>AR298+AV298</f>
        <v>0</v>
      </c>
      <c r="AY298" s="9">
        <v>950</v>
      </c>
      <c r="AZ298" s="79"/>
      <c r="BA298" s="92">
        <f t="shared" si="519"/>
        <v>100</v>
      </c>
      <c r="BB298" s="92"/>
    </row>
    <row r="299" spans="1:54" hidden="1">
      <c r="A299" s="24"/>
      <c r="B299" s="25"/>
      <c r="C299" s="25"/>
      <c r="D299" s="25"/>
      <c r="E299" s="25"/>
      <c r="F299" s="25"/>
      <c r="G299" s="9"/>
      <c r="H299" s="10"/>
      <c r="I299" s="79"/>
      <c r="J299" s="79"/>
      <c r="K299" s="79"/>
      <c r="L299" s="79"/>
      <c r="M299" s="79"/>
      <c r="N299" s="79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79"/>
      <c r="AZ299" s="79"/>
      <c r="BA299" s="92"/>
      <c r="BB299" s="92"/>
    </row>
    <row r="300" spans="1:54" ht="37.5" hidden="1">
      <c r="A300" s="22" t="s">
        <v>132</v>
      </c>
      <c r="B300" s="23">
        <v>906</v>
      </c>
      <c r="C300" s="23" t="s">
        <v>79</v>
      </c>
      <c r="D300" s="23" t="s">
        <v>133</v>
      </c>
      <c r="E300" s="23"/>
      <c r="F300" s="23"/>
      <c r="G300" s="13">
        <f t="shared" ref="G300" si="559">G311+G306+G301</f>
        <v>54027</v>
      </c>
      <c r="H300" s="13">
        <f t="shared" ref="H300:N300" si="560">H311+H306+H301</f>
        <v>0</v>
      </c>
      <c r="I300" s="13">
        <f t="shared" si="560"/>
        <v>0</v>
      </c>
      <c r="J300" s="13">
        <f t="shared" si="560"/>
        <v>0</v>
      </c>
      <c r="K300" s="13">
        <f t="shared" si="560"/>
        <v>0</v>
      </c>
      <c r="L300" s="13">
        <f t="shared" si="560"/>
        <v>0</v>
      </c>
      <c r="M300" s="13">
        <f t="shared" si="560"/>
        <v>54027</v>
      </c>
      <c r="N300" s="13">
        <f t="shared" si="560"/>
        <v>0</v>
      </c>
      <c r="O300" s="13">
        <f t="shared" ref="O300:T300" si="561">O311+O306+O301</f>
        <v>0</v>
      </c>
      <c r="P300" s="13">
        <f t="shared" si="561"/>
        <v>0</v>
      </c>
      <c r="Q300" s="13">
        <f t="shared" si="561"/>
        <v>0</v>
      </c>
      <c r="R300" s="13">
        <f t="shared" si="561"/>
        <v>0</v>
      </c>
      <c r="S300" s="13">
        <f t="shared" si="561"/>
        <v>54027</v>
      </c>
      <c r="T300" s="13">
        <f t="shared" si="561"/>
        <v>0</v>
      </c>
      <c r="U300" s="13">
        <f>U311+U306+U301+U332</f>
        <v>0</v>
      </c>
      <c r="V300" s="13">
        <f t="shared" ref="V300:Z300" si="562">V311+V306+V301+V332</f>
        <v>0</v>
      </c>
      <c r="W300" s="13">
        <f t="shared" si="562"/>
        <v>0</v>
      </c>
      <c r="X300" s="13">
        <f t="shared" si="562"/>
        <v>1118</v>
      </c>
      <c r="Y300" s="13">
        <f t="shared" si="562"/>
        <v>55145</v>
      </c>
      <c r="Z300" s="13">
        <f t="shared" si="562"/>
        <v>1118</v>
      </c>
      <c r="AA300" s="13">
        <f>AA311+AA306+AA301+AA332</f>
        <v>0</v>
      </c>
      <c r="AB300" s="13">
        <f t="shared" ref="AB300:AF300" si="563">AB311+AB306+AB301+AB332</f>
        <v>0</v>
      </c>
      <c r="AC300" s="13">
        <f t="shared" si="563"/>
        <v>0</v>
      </c>
      <c r="AD300" s="13">
        <f t="shared" si="563"/>
        <v>0</v>
      </c>
      <c r="AE300" s="13">
        <f t="shared" si="563"/>
        <v>55145</v>
      </c>
      <c r="AF300" s="13">
        <f t="shared" si="563"/>
        <v>1118</v>
      </c>
      <c r="AG300" s="13">
        <f>AG311+AG306+AG301+AG332</f>
        <v>0</v>
      </c>
      <c r="AH300" s="13">
        <f t="shared" ref="AH300:AL300" si="564">AH311+AH306+AH301+AH332</f>
        <v>0</v>
      </c>
      <c r="AI300" s="13">
        <f t="shared" si="564"/>
        <v>0</v>
      </c>
      <c r="AJ300" s="13">
        <f t="shared" si="564"/>
        <v>0</v>
      </c>
      <c r="AK300" s="13">
        <f t="shared" si="564"/>
        <v>55145</v>
      </c>
      <c r="AL300" s="13">
        <f t="shared" si="564"/>
        <v>1118</v>
      </c>
      <c r="AM300" s="13">
        <f>AM311+AM306+AM301+AM332</f>
        <v>558</v>
      </c>
      <c r="AN300" s="13">
        <f t="shared" ref="AN300:AR300" si="565">AN311+AN306+AN301+AN332</f>
        <v>0</v>
      </c>
      <c r="AO300" s="13">
        <f t="shared" si="565"/>
        <v>0</v>
      </c>
      <c r="AP300" s="13">
        <f t="shared" si="565"/>
        <v>0</v>
      </c>
      <c r="AQ300" s="13">
        <f t="shared" si="565"/>
        <v>55703</v>
      </c>
      <c r="AR300" s="13">
        <f t="shared" si="565"/>
        <v>1118</v>
      </c>
      <c r="AS300" s="13">
        <f>AS311+AS306+AS301+AS332</f>
        <v>0</v>
      </c>
      <c r="AT300" s="13">
        <f t="shared" ref="AT300:AX300" si="566">AT311+AT306+AT301+AT332</f>
        <v>0</v>
      </c>
      <c r="AU300" s="13">
        <f t="shared" si="566"/>
        <v>-78</v>
      </c>
      <c r="AV300" s="13">
        <f t="shared" si="566"/>
        <v>0</v>
      </c>
      <c r="AW300" s="13">
        <f t="shared" si="566"/>
        <v>55625</v>
      </c>
      <c r="AX300" s="13">
        <f t="shared" si="566"/>
        <v>1118</v>
      </c>
      <c r="AY300" s="13">
        <f t="shared" ref="AY300:AZ300" si="567">AY311+AY306+AY301+AY332</f>
        <v>25628</v>
      </c>
      <c r="AZ300" s="13">
        <f t="shared" si="567"/>
        <v>0</v>
      </c>
      <c r="BA300" s="93">
        <f t="shared" si="519"/>
        <v>46.072808988764045</v>
      </c>
      <c r="BB300" s="93">
        <f t="shared" si="520"/>
        <v>0</v>
      </c>
    </row>
    <row r="301" spans="1:54" ht="34.5" hidden="1">
      <c r="A301" s="24" t="s">
        <v>704</v>
      </c>
      <c r="B301" s="25">
        <v>906</v>
      </c>
      <c r="C301" s="25" t="s">
        <v>79</v>
      </c>
      <c r="D301" s="25" t="s">
        <v>133</v>
      </c>
      <c r="E301" s="25" t="s">
        <v>412</v>
      </c>
      <c r="F301" s="25"/>
      <c r="G301" s="11">
        <f t="shared" ref="G301:V304" si="568">G302</f>
        <v>242</v>
      </c>
      <c r="H301" s="11">
        <f t="shared" si="568"/>
        <v>0</v>
      </c>
      <c r="I301" s="11">
        <f t="shared" si="568"/>
        <v>0</v>
      </c>
      <c r="J301" s="11">
        <f t="shared" si="568"/>
        <v>0</v>
      </c>
      <c r="K301" s="11">
        <f t="shared" si="568"/>
        <v>0</v>
      </c>
      <c r="L301" s="11">
        <f t="shared" si="568"/>
        <v>0</v>
      </c>
      <c r="M301" s="11">
        <f t="shared" si="568"/>
        <v>242</v>
      </c>
      <c r="N301" s="11">
        <f t="shared" si="568"/>
        <v>0</v>
      </c>
      <c r="O301" s="11">
        <f t="shared" si="568"/>
        <v>0</v>
      </c>
      <c r="P301" s="11">
        <f t="shared" si="568"/>
        <v>0</v>
      </c>
      <c r="Q301" s="11">
        <f t="shared" si="568"/>
        <v>0</v>
      </c>
      <c r="R301" s="11">
        <f t="shared" si="568"/>
        <v>0</v>
      </c>
      <c r="S301" s="11">
        <f t="shared" si="568"/>
        <v>242</v>
      </c>
      <c r="T301" s="11">
        <f t="shared" si="568"/>
        <v>0</v>
      </c>
      <c r="U301" s="11">
        <f t="shared" si="568"/>
        <v>0</v>
      </c>
      <c r="V301" s="11">
        <f t="shared" si="568"/>
        <v>0</v>
      </c>
      <c r="W301" s="11">
        <f t="shared" ref="U301:AJ304" si="569">W302</f>
        <v>0</v>
      </c>
      <c r="X301" s="11">
        <f t="shared" si="569"/>
        <v>0</v>
      </c>
      <c r="Y301" s="11">
        <f t="shared" si="569"/>
        <v>242</v>
      </c>
      <c r="Z301" s="11">
        <f t="shared" si="569"/>
        <v>0</v>
      </c>
      <c r="AA301" s="11">
        <f t="shared" si="569"/>
        <v>0</v>
      </c>
      <c r="AB301" s="11">
        <f t="shared" si="569"/>
        <v>0</v>
      </c>
      <c r="AC301" s="11">
        <f t="shared" si="569"/>
        <v>0</v>
      </c>
      <c r="AD301" s="11">
        <f t="shared" si="569"/>
        <v>0</v>
      </c>
      <c r="AE301" s="11">
        <f t="shared" si="569"/>
        <v>242</v>
      </c>
      <c r="AF301" s="11">
        <f t="shared" si="569"/>
        <v>0</v>
      </c>
      <c r="AG301" s="11">
        <f t="shared" si="569"/>
        <v>0</v>
      </c>
      <c r="AH301" s="11">
        <f t="shared" si="569"/>
        <v>0</v>
      </c>
      <c r="AI301" s="11">
        <f t="shared" si="569"/>
        <v>0</v>
      </c>
      <c r="AJ301" s="11">
        <f t="shared" si="569"/>
        <v>0</v>
      </c>
      <c r="AK301" s="11">
        <f t="shared" ref="AG301:AV304" si="570">AK302</f>
        <v>242</v>
      </c>
      <c r="AL301" s="11">
        <f t="shared" si="570"/>
        <v>0</v>
      </c>
      <c r="AM301" s="11">
        <f t="shared" si="570"/>
        <v>0</v>
      </c>
      <c r="AN301" s="11">
        <f t="shared" si="570"/>
        <v>0</v>
      </c>
      <c r="AO301" s="11">
        <f t="shared" si="570"/>
        <v>0</v>
      </c>
      <c r="AP301" s="11">
        <f t="shared" si="570"/>
        <v>0</v>
      </c>
      <c r="AQ301" s="11">
        <f t="shared" si="570"/>
        <v>242</v>
      </c>
      <c r="AR301" s="11">
        <f t="shared" si="570"/>
        <v>0</v>
      </c>
      <c r="AS301" s="11">
        <f t="shared" si="570"/>
        <v>0</v>
      </c>
      <c r="AT301" s="11">
        <f t="shared" si="570"/>
        <v>0</v>
      </c>
      <c r="AU301" s="11">
        <f t="shared" si="570"/>
        <v>0</v>
      </c>
      <c r="AV301" s="11">
        <f t="shared" si="570"/>
        <v>0</v>
      </c>
      <c r="AW301" s="11">
        <f t="shared" ref="AS301:AZ304" si="571">AW302</f>
        <v>242</v>
      </c>
      <c r="AX301" s="11">
        <f t="shared" si="571"/>
        <v>0</v>
      </c>
      <c r="AY301" s="11">
        <f t="shared" si="571"/>
        <v>99</v>
      </c>
      <c r="AZ301" s="11">
        <f t="shared" si="571"/>
        <v>0</v>
      </c>
      <c r="BA301" s="92">
        <f t="shared" si="519"/>
        <v>40.909090909090914</v>
      </c>
      <c r="BB301" s="92"/>
    </row>
    <row r="302" spans="1:54" ht="20.100000000000001" hidden="1" customHeight="1">
      <c r="A302" s="27" t="s">
        <v>14</v>
      </c>
      <c r="B302" s="25">
        <v>906</v>
      </c>
      <c r="C302" s="25" t="s">
        <v>79</v>
      </c>
      <c r="D302" s="25" t="s">
        <v>133</v>
      </c>
      <c r="E302" s="25" t="s">
        <v>413</v>
      </c>
      <c r="F302" s="25"/>
      <c r="G302" s="9">
        <f t="shared" si="568"/>
        <v>242</v>
      </c>
      <c r="H302" s="9">
        <f t="shared" si="568"/>
        <v>0</v>
      </c>
      <c r="I302" s="9">
        <f t="shared" si="568"/>
        <v>0</v>
      </c>
      <c r="J302" s="9">
        <f t="shared" si="568"/>
        <v>0</v>
      </c>
      <c r="K302" s="9">
        <f t="shared" si="568"/>
        <v>0</v>
      </c>
      <c r="L302" s="9">
        <f t="shared" si="568"/>
        <v>0</v>
      </c>
      <c r="M302" s="9">
        <f t="shared" si="568"/>
        <v>242</v>
      </c>
      <c r="N302" s="9">
        <f t="shared" si="568"/>
        <v>0</v>
      </c>
      <c r="O302" s="9">
        <f t="shared" si="568"/>
        <v>0</v>
      </c>
      <c r="P302" s="9">
        <f t="shared" si="568"/>
        <v>0</v>
      </c>
      <c r="Q302" s="9">
        <f t="shared" si="568"/>
        <v>0</v>
      </c>
      <c r="R302" s="9">
        <f t="shared" si="568"/>
        <v>0</v>
      </c>
      <c r="S302" s="9">
        <f t="shared" si="568"/>
        <v>242</v>
      </c>
      <c r="T302" s="9">
        <f t="shared" si="568"/>
        <v>0</v>
      </c>
      <c r="U302" s="9">
        <f t="shared" si="569"/>
        <v>0</v>
      </c>
      <c r="V302" s="9">
        <f t="shared" si="569"/>
        <v>0</v>
      </c>
      <c r="W302" s="9">
        <f t="shared" si="569"/>
        <v>0</v>
      </c>
      <c r="X302" s="9">
        <f t="shared" si="569"/>
        <v>0</v>
      </c>
      <c r="Y302" s="9">
        <f t="shared" si="569"/>
        <v>242</v>
      </c>
      <c r="Z302" s="9">
        <f t="shared" si="569"/>
        <v>0</v>
      </c>
      <c r="AA302" s="9">
        <f t="shared" si="569"/>
        <v>0</v>
      </c>
      <c r="AB302" s="9">
        <f t="shared" si="569"/>
        <v>0</v>
      </c>
      <c r="AC302" s="9">
        <f t="shared" si="569"/>
        <v>0</v>
      </c>
      <c r="AD302" s="9">
        <f t="shared" si="569"/>
        <v>0</v>
      </c>
      <c r="AE302" s="9">
        <f t="shared" si="569"/>
        <v>242</v>
      </c>
      <c r="AF302" s="9">
        <f t="shared" si="569"/>
        <v>0</v>
      </c>
      <c r="AG302" s="9">
        <f t="shared" si="570"/>
        <v>0</v>
      </c>
      <c r="AH302" s="9">
        <f t="shared" si="570"/>
        <v>0</v>
      </c>
      <c r="AI302" s="9">
        <f t="shared" si="570"/>
        <v>0</v>
      </c>
      <c r="AJ302" s="9">
        <f t="shared" si="570"/>
        <v>0</v>
      </c>
      <c r="AK302" s="9">
        <f t="shared" si="570"/>
        <v>242</v>
      </c>
      <c r="AL302" s="9">
        <f t="shared" si="570"/>
        <v>0</v>
      </c>
      <c r="AM302" s="9">
        <f t="shared" si="570"/>
        <v>0</v>
      </c>
      <c r="AN302" s="9">
        <f t="shared" si="570"/>
        <v>0</v>
      </c>
      <c r="AO302" s="9">
        <f t="shared" si="570"/>
        <v>0</v>
      </c>
      <c r="AP302" s="9">
        <f t="shared" si="570"/>
        <v>0</v>
      </c>
      <c r="AQ302" s="9">
        <f t="shared" si="570"/>
        <v>242</v>
      </c>
      <c r="AR302" s="9">
        <f t="shared" si="570"/>
        <v>0</v>
      </c>
      <c r="AS302" s="9">
        <f t="shared" si="571"/>
        <v>0</v>
      </c>
      <c r="AT302" s="9">
        <f t="shared" si="571"/>
        <v>0</v>
      </c>
      <c r="AU302" s="9">
        <f t="shared" si="571"/>
        <v>0</v>
      </c>
      <c r="AV302" s="9">
        <f t="shared" si="571"/>
        <v>0</v>
      </c>
      <c r="AW302" s="9">
        <f t="shared" si="571"/>
        <v>242</v>
      </c>
      <c r="AX302" s="9">
        <f t="shared" si="571"/>
        <v>0</v>
      </c>
      <c r="AY302" s="9">
        <f t="shared" si="571"/>
        <v>99</v>
      </c>
      <c r="AZ302" s="9">
        <f t="shared" si="571"/>
        <v>0</v>
      </c>
      <c r="BA302" s="92">
        <f t="shared" si="519"/>
        <v>40.909090909090914</v>
      </c>
      <c r="BB302" s="92"/>
    </row>
    <row r="303" spans="1:54" ht="49.5" hidden="1">
      <c r="A303" s="24" t="s">
        <v>134</v>
      </c>
      <c r="B303" s="25">
        <v>906</v>
      </c>
      <c r="C303" s="25" t="s">
        <v>79</v>
      </c>
      <c r="D303" s="25" t="s">
        <v>133</v>
      </c>
      <c r="E303" s="25" t="s">
        <v>414</v>
      </c>
      <c r="F303" s="25"/>
      <c r="G303" s="11">
        <f t="shared" si="568"/>
        <v>242</v>
      </c>
      <c r="H303" s="11">
        <f t="shared" si="568"/>
        <v>0</v>
      </c>
      <c r="I303" s="11">
        <f t="shared" si="568"/>
        <v>0</v>
      </c>
      <c r="J303" s="11">
        <f t="shared" si="568"/>
        <v>0</v>
      </c>
      <c r="K303" s="11">
        <f t="shared" si="568"/>
        <v>0</v>
      </c>
      <c r="L303" s="11">
        <f t="shared" si="568"/>
        <v>0</v>
      </c>
      <c r="M303" s="11">
        <f t="shared" si="568"/>
        <v>242</v>
      </c>
      <c r="N303" s="11">
        <f t="shared" si="568"/>
        <v>0</v>
      </c>
      <c r="O303" s="11">
        <f t="shared" si="568"/>
        <v>0</v>
      </c>
      <c r="P303" s="11">
        <f t="shared" si="568"/>
        <v>0</v>
      </c>
      <c r="Q303" s="11">
        <f t="shared" si="568"/>
        <v>0</v>
      </c>
      <c r="R303" s="11">
        <f t="shared" si="568"/>
        <v>0</v>
      </c>
      <c r="S303" s="11">
        <f t="shared" si="568"/>
        <v>242</v>
      </c>
      <c r="T303" s="11">
        <f t="shared" si="568"/>
        <v>0</v>
      </c>
      <c r="U303" s="11">
        <f t="shared" si="569"/>
        <v>0</v>
      </c>
      <c r="V303" s="11">
        <f t="shared" si="569"/>
        <v>0</v>
      </c>
      <c r="W303" s="11">
        <f t="shared" si="569"/>
        <v>0</v>
      </c>
      <c r="X303" s="11">
        <f t="shared" si="569"/>
        <v>0</v>
      </c>
      <c r="Y303" s="11">
        <f t="shared" si="569"/>
        <v>242</v>
      </c>
      <c r="Z303" s="11">
        <f t="shared" si="569"/>
        <v>0</v>
      </c>
      <c r="AA303" s="11">
        <f t="shared" si="569"/>
        <v>0</v>
      </c>
      <c r="AB303" s="11">
        <f t="shared" si="569"/>
        <v>0</v>
      </c>
      <c r="AC303" s="11">
        <f t="shared" si="569"/>
        <v>0</v>
      </c>
      <c r="AD303" s="11">
        <f t="shared" si="569"/>
        <v>0</v>
      </c>
      <c r="AE303" s="11">
        <f t="shared" si="569"/>
        <v>242</v>
      </c>
      <c r="AF303" s="11">
        <f t="shared" si="569"/>
        <v>0</v>
      </c>
      <c r="AG303" s="11">
        <f t="shared" si="570"/>
        <v>0</v>
      </c>
      <c r="AH303" s="11">
        <f t="shared" si="570"/>
        <v>0</v>
      </c>
      <c r="AI303" s="11">
        <f t="shared" si="570"/>
        <v>0</v>
      </c>
      <c r="AJ303" s="11">
        <f t="shared" si="570"/>
        <v>0</v>
      </c>
      <c r="AK303" s="11">
        <f t="shared" si="570"/>
        <v>242</v>
      </c>
      <c r="AL303" s="11">
        <f t="shared" si="570"/>
        <v>0</v>
      </c>
      <c r="AM303" s="11">
        <f t="shared" si="570"/>
        <v>0</v>
      </c>
      <c r="AN303" s="11">
        <f t="shared" si="570"/>
        <v>0</v>
      </c>
      <c r="AO303" s="11">
        <f t="shared" si="570"/>
        <v>0</v>
      </c>
      <c r="AP303" s="11">
        <f t="shared" si="570"/>
        <v>0</v>
      </c>
      <c r="AQ303" s="11">
        <f t="shared" si="570"/>
        <v>242</v>
      </c>
      <c r="AR303" s="11">
        <f t="shared" si="570"/>
        <v>0</v>
      </c>
      <c r="AS303" s="11">
        <f t="shared" si="571"/>
        <v>0</v>
      </c>
      <c r="AT303" s="11">
        <f t="shared" si="571"/>
        <v>0</v>
      </c>
      <c r="AU303" s="11">
        <f t="shared" si="571"/>
        <v>0</v>
      </c>
      <c r="AV303" s="11">
        <f t="shared" si="571"/>
        <v>0</v>
      </c>
      <c r="AW303" s="11">
        <f t="shared" si="571"/>
        <v>242</v>
      </c>
      <c r="AX303" s="11">
        <f t="shared" si="571"/>
        <v>0</v>
      </c>
      <c r="AY303" s="11">
        <f t="shared" si="571"/>
        <v>99</v>
      </c>
      <c r="AZ303" s="11">
        <f t="shared" si="571"/>
        <v>0</v>
      </c>
      <c r="BA303" s="92">
        <f t="shared" si="519"/>
        <v>40.909090909090914</v>
      </c>
      <c r="BB303" s="92"/>
    </row>
    <row r="304" spans="1:54" ht="33" hidden="1">
      <c r="A304" s="24" t="s">
        <v>242</v>
      </c>
      <c r="B304" s="25">
        <v>906</v>
      </c>
      <c r="C304" s="25" t="s">
        <v>79</v>
      </c>
      <c r="D304" s="25" t="s">
        <v>133</v>
      </c>
      <c r="E304" s="25" t="s">
        <v>414</v>
      </c>
      <c r="F304" s="25" t="s">
        <v>30</v>
      </c>
      <c r="G304" s="11">
        <f t="shared" si="568"/>
        <v>242</v>
      </c>
      <c r="H304" s="11">
        <f t="shared" si="568"/>
        <v>0</v>
      </c>
      <c r="I304" s="11">
        <f t="shared" si="568"/>
        <v>0</v>
      </c>
      <c r="J304" s="11">
        <f t="shared" si="568"/>
        <v>0</v>
      </c>
      <c r="K304" s="11">
        <f t="shared" si="568"/>
        <v>0</v>
      </c>
      <c r="L304" s="11">
        <f t="shared" si="568"/>
        <v>0</v>
      </c>
      <c r="M304" s="11">
        <f t="shared" si="568"/>
        <v>242</v>
      </c>
      <c r="N304" s="11">
        <f t="shared" si="568"/>
        <v>0</v>
      </c>
      <c r="O304" s="11">
        <f t="shared" si="568"/>
        <v>0</v>
      </c>
      <c r="P304" s="11">
        <f t="shared" si="568"/>
        <v>0</v>
      </c>
      <c r="Q304" s="11">
        <f t="shared" si="568"/>
        <v>0</v>
      </c>
      <c r="R304" s="11">
        <f t="shared" si="568"/>
        <v>0</v>
      </c>
      <c r="S304" s="11">
        <f t="shared" si="568"/>
        <v>242</v>
      </c>
      <c r="T304" s="11">
        <f t="shared" si="568"/>
        <v>0</v>
      </c>
      <c r="U304" s="11">
        <f t="shared" si="569"/>
        <v>0</v>
      </c>
      <c r="V304" s="11">
        <f t="shared" si="569"/>
        <v>0</v>
      </c>
      <c r="W304" s="11">
        <f t="shared" si="569"/>
        <v>0</v>
      </c>
      <c r="X304" s="11">
        <f t="shared" si="569"/>
        <v>0</v>
      </c>
      <c r="Y304" s="11">
        <f t="shared" si="569"/>
        <v>242</v>
      </c>
      <c r="Z304" s="11">
        <f t="shared" si="569"/>
        <v>0</v>
      </c>
      <c r="AA304" s="11">
        <f t="shared" si="569"/>
        <v>0</v>
      </c>
      <c r="AB304" s="11">
        <f t="shared" si="569"/>
        <v>0</v>
      </c>
      <c r="AC304" s="11">
        <f t="shared" si="569"/>
        <v>0</v>
      </c>
      <c r="AD304" s="11">
        <f t="shared" si="569"/>
        <v>0</v>
      </c>
      <c r="AE304" s="11">
        <f t="shared" si="569"/>
        <v>242</v>
      </c>
      <c r="AF304" s="11">
        <f t="shared" si="569"/>
        <v>0</v>
      </c>
      <c r="AG304" s="11">
        <f t="shared" si="570"/>
        <v>0</v>
      </c>
      <c r="AH304" s="11">
        <f t="shared" si="570"/>
        <v>0</v>
      </c>
      <c r="AI304" s="11">
        <f t="shared" si="570"/>
        <v>0</v>
      </c>
      <c r="AJ304" s="11">
        <f t="shared" si="570"/>
        <v>0</v>
      </c>
      <c r="AK304" s="11">
        <f t="shared" si="570"/>
        <v>242</v>
      </c>
      <c r="AL304" s="11">
        <f t="shared" si="570"/>
        <v>0</v>
      </c>
      <c r="AM304" s="11">
        <f t="shared" si="570"/>
        <v>0</v>
      </c>
      <c r="AN304" s="11">
        <f t="shared" si="570"/>
        <v>0</v>
      </c>
      <c r="AO304" s="11">
        <f t="shared" si="570"/>
        <v>0</v>
      </c>
      <c r="AP304" s="11">
        <f t="shared" si="570"/>
        <v>0</v>
      </c>
      <c r="AQ304" s="11">
        <f t="shared" si="570"/>
        <v>242</v>
      </c>
      <c r="AR304" s="11">
        <f t="shared" si="570"/>
        <v>0</v>
      </c>
      <c r="AS304" s="11">
        <f t="shared" si="571"/>
        <v>0</v>
      </c>
      <c r="AT304" s="11">
        <f t="shared" si="571"/>
        <v>0</v>
      </c>
      <c r="AU304" s="11">
        <f t="shared" si="571"/>
        <v>0</v>
      </c>
      <c r="AV304" s="11">
        <f t="shared" si="571"/>
        <v>0</v>
      </c>
      <c r="AW304" s="11">
        <f t="shared" si="571"/>
        <v>242</v>
      </c>
      <c r="AX304" s="11">
        <f t="shared" si="571"/>
        <v>0</v>
      </c>
      <c r="AY304" s="11">
        <f t="shared" si="571"/>
        <v>99</v>
      </c>
      <c r="AZ304" s="11">
        <f t="shared" si="571"/>
        <v>0</v>
      </c>
      <c r="BA304" s="92">
        <f t="shared" si="519"/>
        <v>40.909090909090914</v>
      </c>
      <c r="BB304" s="92"/>
    </row>
    <row r="305" spans="1:54" ht="33" hidden="1">
      <c r="A305" s="24" t="s">
        <v>36</v>
      </c>
      <c r="B305" s="25">
        <v>906</v>
      </c>
      <c r="C305" s="25" t="s">
        <v>79</v>
      </c>
      <c r="D305" s="25" t="s">
        <v>133</v>
      </c>
      <c r="E305" s="25" t="s">
        <v>414</v>
      </c>
      <c r="F305" s="25" t="s">
        <v>37</v>
      </c>
      <c r="G305" s="9">
        <v>242</v>
      </c>
      <c r="H305" s="10"/>
      <c r="I305" s="79"/>
      <c r="J305" s="79"/>
      <c r="K305" s="79"/>
      <c r="L305" s="79"/>
      <c r="M305" s="9">
        <f>G305+I305+J305+K305+L305</f>
        <v>242</v>
      </c>
      <c r="N305" s="9">
        <f>H305+L305</f>
        <v>0</v>
      </c>
      <c r="O305" s="80"/>
      <c r="P305" s="80"/>
      <c r="Q305" s="80"/>
      <c r="R305" s="80"/>
      <c r="S305" s="9">
        <f>M305+O305+P305+Q305+R305</f>
        <v>242</v>
      </c>
      <c r="T305" s="9">
        <f>N305+R305</f>
        <v>0</v>
      </c>
      <c r="U305" s="80"/>
      <c r="V305" s="80"/>
      <c r="W305" s="80"/>
      <c r="X305" s="80"/>
      <c r="Y305" s="9">
        <f>S305+U305+V305+W305+X305</f>
        <v>242</v>
      </c>
      <c r="Z305" s="9">
        <f>T305+X305</f>
        <v>0</v>
      </c>
      <c r="AA305" s="80"/>
      <c r="AB305" s="80"/>
      <c r="AC305" s="80"/>
      <c r="AD305" s="80"/>
      <c r="AE305" s="9">
        <f>Y305+AA305+AB305+AC305+AD305</f>
        <v>242</v>
      </c>
      <c r="AF305" s="9">
        <f>Z305+AD305</f>
        <v>0</v>
      </c>
      <c r="AG305" s="80"/>
      <c r="AH305" s="80"/>
      <c r="AI305" s="80"/>
      <c r="AJ305" s="80"/>
      <c r="AK305" s="9">
        <f>AE305+AG305+AH305+AI305+AJ305</f>
        <v>242</v>
      </c>
      <c r="AL305" s="9">
        <f>AF305+AJ305</f>
        <v>0</v>
      </c>
      <c r="AM305" s="80"/>
      <c r="AN305" s="80"/>
      <c r="AO305" s="80"/>
      <c r="AP305" s="80"/>
      <c r="AQ305" s="9">
        <f>AK305+AM305+AN305+AO305+AP305</f>
        <v>242</v>
      </c>
      <c r="AR305" s="9">
        <f>AL305+AP305</f>
        <v>0</v>
      </c>
      <c r="AS305" s="80"/>
      <c r="AT305" s="80"/>
      <c r="AU305" s="80"/>
      <c r="AV305" s="80"/>
      <c r="AW305" s="9">
        <f>AQ305+AS305+AT305+AU305+AV305</f>
        <v>242</v>
      </c>
      <c r="AX305" s="9">
        <f>AR305+AV305</f>
        <v>0</v>
      </c>
      <c r="AY305" s="11">
        <v>99</v>
      </c>
      <c r="AZ305" s="79"/>
      <c r="BA305" s="92">
        <f t="shared" si="519"/>
        <v>40.909090909090914</v>
      </c>
      <c r="BB305" s="92"/>
    </row>
    <row r="306" spans="1:54" ht="82.5" hidden="1">
      <c r="A306" s="24" t="s">
        <v>118</v>
      </c>
      <c r="B306" s="25">
        <v>906</v>
      </c>
      <c r="C306" s="25" t="s">
        <v>79</v>
      </c>
      <c r="D306" s="25" t="s">
        <v>133</v>
      </c>
      <c r="E306" s="25" t="s">
        <v>119</v>
      </c>
      <c r="F306" s="25"/>
      <c r="G306" s="11">
        <f t="shared" ref="G306:V309" si="572">G307</f>
        <v>25</v>
      </c>
      <c r="H306" s="11">
        <f t="shared" si="572"/>
        <v>0</v>
      </c>
      <c r="I306" s="11">
        <f t="shared" si="572"/>
        <v>0</v>
      </c>
      <c r="J306" s="11">
        <f t="shared" si="572"/>
        <v>0</v>
      </c>
      <c r="K306" s="11">
        <f t="shared" si="572"/>
        <v>0</v>
      </c>
      <c r="L306" s="11">
        <f t="shared" si="572"/>
        <v>0</v>
      </c>
      <c r="M306" s="11">
        <f t="shared" si="572"/>
        <v>25</v>
      </c>
      <c r="N306" s="11">
        <f t="shared" si="572"/>
        <v>0</v>
      </c>
      <c r="O306" s="11">
        <f t="shared" si="572"/>
        <v>0</v>
      </c>
      <c r="P306" s="11">
        <f t="shared" si="572"/>
        <v>0</v>
      </c>
      <c r="Q306" s="11">
        <f t="shared" si="572"/>
        <v>0</v>
      </c>
      <c r="R306" s="11">
        <f t="shared" si="572"/>
        <v>0</v>
      </c>
      <c r="S306" s="11">
        <f t="shared" si="572"/>
        <v>25</v>
      </c>
      <c r="T306" s="11">
        <f t="shared" si="572"/>
        <v>0</v>
      </c>
      <c r="U306" s="11">
        <f t="shared" si="572"/>
        <v>0</v>
      </c>
      <c r="V306" s="11">
        <f t="shared" si="572"/>
        <v>0</v>
      </c>
      <c r="W306" s="11">
        <f t="shared" ref="U306:AJ309" si="573">W307</f>
        <v>0</v>
      </c>
      <c r="X306" s="11">
        <f t="shared" si="573"/>
        <v>0</v>
      </c>
      <c r="Y306" s="11">
        <f t="shared" si="573"/>
        <v>25</v>
      </c>
      <c r="Z306" s="11">
        <f t="shared" si="573"/>
        <v>0</v>
      </c>
      <c r="AA306" s="11">
        <f t="shared" si="573"/>
        <v>0</v>
      </c>
      <c r="AB306" s="11">
        <f t="shared" si="573"/>
        <v>0</v>
      </c>
      <c r="AC306" s="11">
        <f t="shared" si="573"/>
        <v>0</v>
      </c>
      <c r="AD306" s="11">
        <f t="shared" si="573"/>
        <v>0</v>
      </c>
      <c r="AE306" s="11">
        <f t="shared" si="573"/>
        <v>25</v>
      </c>
      <c r="AF306" s="11">
        <f t="shared" si="573"/>
        <v>0</v>
      </c>
      <c r="AG306" s="11">
        <f t="shared" si="573"/>
        <v>0</v>
      </c>
      <c r="AH306" s="11">
        <f t="shared" si="573"/>
        <v>0</v>
      </c>
      <c r="AI306" s="11">
        <f t="shared" si="573"/>
        <v>0</v>
      </c>
      <c r="AJ306" s="11">
        <f t="shared" si="573"/>
        <v>0</v>
      </c>
      <c r="AK306" s="11">
        <f t="shared" ref="AG306:AV309" si="574">AK307</f>
        <v>25</v>
      </c>
      <c r="AL306" s="11">
        <f t="shared" si="574"/>
        <v>0</v>
      </c>
      <c r="AM306" s="11">
        <f t="shared" si="574"/>
        <v>0</v>
      </c>
      <c r="AN306" s="11">
        <f t="shared" si="574"/>
        <v>0</v>
      </c>
      <c r="AO306" s="11">
        <f t="shared" si="574"/>
        <v>0</v>
      </c>
      <c r="AP306" s="11">
        <f t="shared" si="574"/>
        <v>0</v>
      </c>
      <c r="AQ306" s="11">
        <f t="shared" si="574"/>
        <v>25</v>
      </c>
      <c r="AR306" s="11">
        <f t="shared" si="574"/>
        <v>0</v>
      </c>
      <c r="AS306" s="11">
        <f t="shared" si="574"/>
        <v>0</v>
      </c>
      <c r="AT306" s="11">
        <f t="shared" si="574"/>
        <v>0</v>
      </c>
      <c r="AU306" s="11">
        <f t="shared" si="574"/>
        <v>0</v>
      </c>
      <c r="AV306" s="11">
        <f t="shared" si="574"/>
        <v>0</v>
      </c>
      <c r="AW306" s="11">
        <f t="shared" ref="AS306:AZ309" si="575">AW307</f>
        <v>25</v>
      </c>
      <c r="AX306" s="11">
        <f t="shared" si="575"/>
        <v>0</v>
      </c>
      <c r="AY306" s="11">
        <f t="shared" si="575"/>
        <v>0</v>
      </c>
      <c r="AZ306" s="11">
        <f t="shared" si="575"/>
        <v>0</v>
      </c>
      <c r="BA306" s="92">
        <f t="shared" si="519"/>
        <v>0</v>
      </c>
      <c r="BB306" s="92"/>
    </row>
    <row r="307" spans="1:54" ht="20.100000000000001" hidden="1" customHeight="1">
      <c r="A307" s="27" t="s">
        <v>14</v>
      </c>
      <c r="B307" s="25">
        <v>906</v>
      </c>
      <c r="C307" s="25" t="s">
        <v>79</v>
      </c>
      <c r="D307" s="25" t="s">
        <v>133</v>
      </c>
      <c r="E307" s="25" t="s">
        <v>149</v>
      </c>
      <c r="F307" s="25"/>
      <c r="G307" s="9">
        <f t="shared" si="572"/>
        <v>25</v>
      </c>
      <c r="H307" s="9">
        <f t="shared" si="572"/>
        <v>0</v>
      </c>
      <c r="I307" s="9">
        <f t="shared" si="572"/>
        <v>0</v>
      </c>
      <c r="J307" s="9">
        <f t="shared" si="572"/>
        <v>0</v>
      </c>
      <c r="K307" s="9">
        <f t="shared" si="572"/>
        <v>0</v>
      </c>
      <c r="L307" s="9">
        <f t="shared" si="572"/>
        <v>0</v>
      </c>
      <c r="M307" s="9">
        <f t="shared" si="572"/>
        <v>25</v>
      </c>
      <c r="N307" s="9">
        <f t="shared" si="572"/>
        <v>0</v>
      </c>
      <c r="O307" s="9">
        <f t="shared" si="572"/>
        <v>0</v>
      </c>
      <c r="P307" s="9">
        <f t="shared" si="572"/>
        <v>0</v>
      </c>
      <c r="Q307" s="9">
        <f t="shared" si="572"/>
        <v>0</v>
      </c>
      <c r="R307" s="9">
        <f t="shared" si="572"/>
        <v>0</v>
      </c>
      <c r="S307" s="9">
        <f t="shared" si="572"/>
        <v>25</v>
      </c>
      <c r="T307" s="9">
        <f t="shared" si="572"/>
        <v>0</v>
      </c>
      <c r="U307" s="9">
        <f t="shared" si="573"/>
        <v>0</v>
      </c>
      <c r="V307" s="9">
        <f t="shared" si="573"/>
        <v>0</v>
      </c>
      <c r="W307" s="9">
        <f t="shared" si="573"/>
        <v>0</v>
      </c>
      <c r="X307" s="9">
        <f t="shared" si="573"/>
        <v>0</v>
      </c>
      <c r="Y307" s="9">
        <f t="shared" si="573"/>
        <v>25</v>
      </c>
      <c r="Z307" s="9">
        <f t="shared" si="573"/>
        <v>0</v>
      </c>
      <c r="AA307" s="9">
        <f t="shared" si="573"/>
        <v>0</v>
      </c>
      <c r="AB307" s="9">
        <f t="shared" si="573"/>
        <v>0</v>
      </c>
      <c r="AC307" s="9">
        <f t="shared" si="573"/>
        <v>0</v>
      </c>
      <c r="AD307" s="9">
        <f t="shared" si="573"/>
        <v>0</v>
      </c>
      <c r="AE307" s="9">
        <f t="shared" si="573"/>
        <v>25</v>
      </c>
      <c r="AF307" s="9">
        <f t="shared" si="573"/>
        <v>0</v>
      </c>
      <c r="AG307" s="9">
        <f t="shared" si="574"/>
        <v>0</v>
      </c>
      <c r="AH307" s="9">
        <f t="shared" si="574"/>
        <v>0</v>
      </c>
      <c r="AI307" s="9">
        <f t="shared" si="574"/>
        <v>0</v>
      </c>
      <c r="AJ307" s="9">
        <f t="shared" si="574"/>
        <v>0</v>
      </c>
      <c r="AK307" s="9">
        <f t="shared" si="574"/>
        <v>25</v>
      </c>
      <c r="AL307" s="9">
        <f t="shared" si="574"/>
        <v>0</v>
      </c>
      <c r="AM307" s="9">
        <f t="shared" si="574"/>
        <v>0</v>
      </c>
      <c r="AN307" s="9">
        <f t="shared" si="574"/>
        <v>0</v>
      </c>
      <c r="AO307" s="9">
        <f t="shared" si="574"/>
        <v>0</v>
      </c>
      <c r="AP307" s="9">
        <f t="shared" si="574"/>
        <v>0</v>
      </c>
      <c r="AQ307" s="9">
        <f t="shared" si="574"/>
        <v>25</v>
      </c>
      <c r="AR307" s="9">
        <f t="shared" si="574"/>
        <v>0</v>
      </c>
      <c r="AS307" s="9">
        <f t="shared" si="575"/>
        <v>0</v>
      </c>
      <c r="AT307" s="9">
        <f t="shared" si="575"/>
        <v>0</v>
      </c>
      <c r="AU307" s="9">
        <f t="shared" si="575"/>
        <v>0</v>
      </c>
      <c r="AV307" s="9">
        <f t="shared" si="575"/>
        <v>0</v>
      </c>
      <c r="AW307" s="9">
        <f t="shared" si="575"/>
        <v>25</v>
      </c>
      <c r="AX307" s="9">
        <f t="shared" si="575"/>
        <v>0</v>
      </c>
      <c r="AY307" s="9">
        <f t="shared" si="575"/>
        <v>0</v>
      </c>
      <c r="AZ307" s="9">
        <f t="shared" si="575"/>
        <v>0</v>
      </c>
      <c r="BA307" s="92">
        <f t="shared" si="519"/>
        <v>0</v>
      </c>
      <c r="BB307" s="92"/>
    </row>
    <row r="308" spans="1:54" ht="49.5" hidden="1">
      <c r="A308" s="24" t="s">
        <v>134</v>
      </c>
      <c r="B308" s="25">
        <v>906</v>
      </c>
      <c r="C308" s="25" t="s">
        <v>79</v>
      </c>
      <c r="D308" s="25" t="s">
        <v>133</v>
      </c>
      <c r="E308" s="25" t="s">
        <v>429</v>
      </c>
      <c r="F308" s="25"/>
      <c r="G308" s="11">
        <f t="shared" si="572"/>
        <v>25</v>
      </c>
      <c r="H308" s="11">
        <f t="shared" si="572"/>
        <v>0</v>
      </c>
      <c r="I308" s="11">
        <f t="shared" si="572"/>
        <v>0</v>
      </c>
      <c r="J308" s="11">
        <f t="shared" si="572"/>
        <v>0</v>
      </c>
      <c r="K308" s="11">
        <f t="shared" si="572"/>
        <v>0</v>
      </c>
      <c r="L308" s="11">
        <f t="shared" si="572"/>
        <v>0</v>
      </c>
      <c r="M308" s="11">
        <f t="shared" si="572"/>
        <v>25</v>
      </c>
      <c r="N308" s="11">
        <f t="shared" si="572"/>
        <v>0</v>
      </c>
      <c r="O308" s="11">
        <f t="shared" si="572"/>
        <v>0</v>
      </c>
      <c r="P308" s="11">
        <f t="shared" si="572"/>
        <v>0</v>
      </c>
      <c r="Q308" s="11">
        <f t="shared" si="572"/>
        <v>0</v>
      </c>
      <c r="R308" s="11">
        <f t="shared" si="572"/>
        <v>0</v>
      </c>
      <c r="S308" s="11">
        <f t="shared" si="572"/>
        <v>25</v>
      </c>
      <c r="T308" s="11">
        <f t="shared" si="572"/>
        <v>0</v>
      </c>
      <c r="U308" s="11">
        <f t="shared" si="573"/>
        <v>0</v>
      </c>
      <c r="V308" s="11">
        <f t="shared" si="573"/>
        <v>0</v>
      </c>
      <c r="W308" s="11">
        <f t="shared" si="573"/>
        <v>0</v>
      </c>
      <c r="X308" s="11">
        <f t="shared" si="573"/>
        <v>0</v>
      </c>
      <c r="Y308" s="11">
        <f t="shared" si="573"/>
        <v>25</v>
      </c>
      <c r="Z308" s="11">
        <f t="shared" si="573"/>
        <v>0</v>
      </c>
      <c r="AA308" s="11">
        <f t="shared" si="573"/>
        <v>0</v>
      </c>
      <c r="AB308" s="11">
        <f t="shared" si="573"/>
        <v>0</v>
      </c>
      <c r="AC308" s="11">
        <f t="shared" si="573"/>
        <v>0</v>
      </c>
      <c r="AD308" s="11">
        <f t="shared" si="573"/>
        <v>0</v>
      </c>
      <c r="AE308" s="11">
        <f t="shared" si="573"/>
        <v>25</v>
      </c>
      <c r="AF308" s="11">
        <f t="shared" si="573"/>
        <v>0</v>
      </c>
      <c r="AG308" s="11">
        <f t="shared" si="574"/>
        <v>0</v>
      </c>
      <c r="AH308" s="11">
        <f t="shared" si="574"/>
        <v>0</v>
      </c>
      <c r="AI308" s="11">
        <f t="shared" si="574"/>
        <v>0</v>
      </c>
      <c r="AJ308" s="11">
        <f t="shared" si="574"/>
        <v>0</v>
      </c>
      <c r="AK308" s="11">
        <f t="shared" si="574"/>
        <v>25</v>
      </c>
      <c r="AL308" s="11">
        <f t="shared" si="574"/>
        <v>0</v>
      </c>
      <c r="AM308" s="11">
        <f t="shared" si="574"/>
        <v>0</v>
      </c>
      <c r="AN308" s="11">
        <f t="shared" si="574"/>
        <v>0</v>
      </c>
      <c r="AO308" s="11">
        <f t="shared" si="574"/>
        <v>0</v>
      </c>
      <c r="AP308" s="11">
        <f t="shared" si="574"/>
        <v>0</v>
      </c>
      <c r="AQ308" s="11">
        <f t="shared" si="574"/>
        <v>25</v>
      </c>
      <c r="AR308" s="11">
        <f t="shared" si="574"/>
        <v>0</v>
      </c>
      <c r="AS308" s="11">
        <f t="shared" si="575"/>
        <v>0</v>
      </c>
      <c r="AT308" s="11">
        <f t="shared" si="575"/>
        <v>0</v>
      </c>
      <c r="AU308" s="11">
        <f t="shared" si="575"/>
        <v>0</v>
      </c>
      <c r="AV308" s="11">
        <f t="shared" si="575"/>
        <v>0</v>
      </c>
      <c r="AW308" s="11">
        <f t="shared" si="575"/>
        <v>25</v>
      </c>
      <c r="AX308" s="11">
        <f t="shared" si="575"/>
        <v>0</v>
      </c>
      <c r="AY308" s="11">
        <f t="shared" si="575"/>
        <v>0</v>
      </c>
      <c r="AZ308" s="11">
        <f t="shared" si="575"/>
        <v>0</v>
      </c>
      <c r="BA308" s="92">
        <f t="shared" si="519"/>
        <v>0</v>
      </c>
      <c r="BB308" s="92"/>
    </row>
    <row r="309" spans="1:54" ht="33" hidden="1">
      <c r="A309" s="24" t="s">
        <v>242</v>
      </c>
      <c r="B309" s="25">
        <v>906</v>
      </c>
      <c r="C309" s="25" t="s">
        <v>79</v>
      </c>
      <c r="D309" s="25" t="s">
        <v>133</v>
      </c>
      <c r="E309" s="25" t="s">
        <v>429</v>
      </c>
      <c r="F309" s="25" t="s">
        <v>30</v>
      </c>
      <c r="G309" s="9">
        <f t="shared" si="572"/>
        <v>25</v>
      </c>
      <c r="H309" s="9">
        <f t="shared" si="572"/>
        <v>0</v>
      </c>
      <c r="I309" s="9">
        <f t="shared" si="572"/>
        <v>0</v>
      </c>
      <c r="J309" s="9">
        <f t="shared" si="572"/>
        <v>0</v>
      </c>
      <c r="K309" s="9">
        <f t="shared" si="572"/>
        <v>0</v>
      </c>
      <c r="L309" s="9">
        <f t="shared" si="572"/>
        <v>0</v>
      </c>
      <c r="M309" s="9">
        <f t="shared" si="572"/>
        <v>25</v>
      </c>
      <c r="N309" s="9">
        <f t="shared" si="572"/>
        <v>0</v>
      </c>
      <c r="O309" s="9">
        <f t="shared" si="572"/>
        <v>0</v>
      </c>
      <c r="P309" s="9">
        <f t="shared" si="572"/>
        <v>0</v>
      </c>
      <c r="Q309" s="9">
        <f t="shared" si="572"/>
        <v>0</v>
      </c>
      <c r="R309" s="9">
        <f t="shared" si="572"/>
        <v>0</v>
      </c>
      <c r="S309" s="9">
        <f t="shared" si="572"/>
        <v>25</v>
      </c>
      <c r="T309" s="9">
        <f t="shared" si="572"/>
        <v>0</v>
      </c>
      <c r="U309" s="9">
        <f t="shared" si="573"/>
        <v>0</v>
      </c>
      <c r="V309" s="9">
        <f t="shared" si="573"/>
        <v>0</v>
      </c>
      <c r="W309" s="9">
        <f t="shared" si="573"/>
        <v>0</v>
      </c>
      <c r="X309" s="9">
        <f t="shared" si="573"/>
        <v>0</v>
      </c>
      <c r="Y309" s="9">
        <f t="shared" si="573"/>
        <v>25</v>
      </c>
      <c r="Z309" s="9">
        <f t="shared" si="573"/>
        <v>0</v>
      </c>
      <c r="AA309" s="9">
        <f t="shared" si="573"/>
        <v>0</v>
      </c>
      <c r="AB309" s="9">
        <f t="shared" si="573"/>
        <v>0</v>
      </c>
      <c r="AC309" s="9">
        <f t="shared" si="573"/>
        <v>0</v>
      </c>
      <c r="AD309" s="9">
        <f t="shared" si="573"/>
        <v>0</v>
      </c>
      <c r="AE309" s="9">
        <f t="shared" si="573"/>
        <v>25</v>
      </c>
      <c r="AF309" s="9">
        <f t="shared" si="573"/>
        <v>0</v>
      </c>
      <c r="AG309" s="9">
        <f t="shared" si="574"/>
        <v>0</v>
      </c>
      <c r="AH309" s="9">
        <f t="shared" si="574"/>
        <v>0</v>
      </c>
      <c r="AI309" s="9">
        <f t="shared" si="574"/>
        <v>0</v>
      </c>
      <c r="AJ309" s="9">
        <f t="shared" si="574"/>
        <v>0</v>
      </c>
      <c r="AK309" s="9">
        <f t="shared" si="574"/>
        <v>25</v>
      </c>
      <c r="AL309" s="9">
        <f t="shared" si="574"/>
        <v>0</v>
      </c>
      <c r="AM309" s="9">
        <f t="shared" si="574"/>
        <v>0</v>
      </c>
      <c r="AN309" s="9">
        <f t="shared" si="574"/>
        <v>0</v>
      </c>
      <c r="AO309" s="9">
        <f t="shared" si="574"/>
        <v>0</v>
      </c>
      <c r="AP309" s="9">
        <f t="shared" si="574"/>
        <v>0</v>
      </c>
      <c r="AQ309" s="9">
        <f t="shared" si="574"/>
        <v>25</v>
      </c>
      <c r="AR309" s="9">
        <f t="shared" si="574"/>
        <v>0</v>
      </c>
      <c r="AS309" s="9">
        <f t="shared" si="575"/>
        <v>0</v>
      </c>
      <c r="AT309" s="9">
        <f t="shared" si="575"/>
        <v>0</v>
      </c>
      <c r="AU309" s="9">
        <f t="shared" si="575"/>
        <v>0</v>
      </c>
      <c r="AV309" s="9">
        <f t="shared" si="575"/>
        <v>0</v>
      </c>
      <c r="AW309" s="9">
        <f t="shared" si="575"/>
        <v>25</v>
      </c>
      <c r="AX309" s="9">
        <f t="shared" si="575"/>
        <v>0</v>
      </c>
      <c r="AY309" s="9">
        <f t="shared" si="575"/>
        <v>0</v>
      </c>
      <c r="AZ309" s="9">
        <f t="shared" si="575"/>
        <v>0</v>
      </c>
      <c r="BA309" s="92">
        <f t="shared" si="519"/>
        <v>0</v>
      </c>
      <c r="BB309" s="92"/>
    </row>
    <row r="310" spans="1:54" ht="33" hidden="1">
      <c r="A310" s="24" t="s">
        <v>36</v>
      </c>
      <c r="B310" s="25">
        <v>906</v>
      </c>
      <c r="C310" s="25" t="s">
        <v>79</v>
      </c>
      <c r="D310" s="25" t="s">
        <v>133</v>
      </c>
      <c r="E310" s="25" t="s">
        <v>429</v>
      </c>
      <c r="F310" s="25" t="s">
        <v>37</v>
      </c>
      <c r="G310" s="9">
        <v>25</v>
      </c>
      <c r="H310" s="10"/>
      <c r="I310" s="79"/>
      <c r="J310" s="79"/>
      <c r="K310" s="79"/>
      <c r="L310" s="79"/>
      <c r="M310" s="9">
        <f>G310+I310+J310+K310+L310</f>
        <v>25</v>
      </c>
      <c r="N310" s="9">
        <f>H310+L310</f>
        <v>0</v>
      </c>
      <c r="O310" s="80"/>
      <c r="P310" s="80"/>
      <c r="Q310" s="80"/>
      <c r="R310" s="80"/>
      <c r="S310" s="9">
        <f>M310+O310+P310+Q310+R310</f>
        <v>25</v>
      </c>
      <c r="T310" s="9">
        <f>N310+R310</f>
        <v>0</v>
      </c>
      <c r="U310" s="80"/>
      <c r="V310" s="80"/>
      <c r="W310" s="80"/>
      <c r="X310" s="80"/>
      <c r="Y310" s="9">
        <f>S310+U310+V310+W310+X310</f>
        <v>25</v>
      </c>
      <c r="Z310" s="9">
        <f>T310+X310</f>
        <v>0</v>
      </c>
      <c r="AA310" s="80"/>
      <c r="AB310" s="80"/>
      <c r="AC310" s="80"/>
      <c r="AD310" s="80"/>
      <c r="AE310" s="9">
        <f>Y310+AA310+AB310+AC310+AD310</f>
        <v>25</v>
      </c>
      <c r="AF310" s="9">
        <f>Z310+AD310</f>
        <v>0</v>
      </c>
      <c r="AG310" s="80"/>
      <c r="AH310" s="80"/>
      <c r="AI310" s="80"/>
      <c r="AJ310" s="80"/>
      <c r="AK310" s="9">
        <f>AE310+AG310+AH310+AI310+AJ310</f>
        <v>25</v>
      </c>
      <c r="AL310" s="9">
        <f>AF310+AJ310</f>
        <v>0</v>
      </c>
      <c r="AM310" s="80"/>
      <c r="AN310" s="80"/>
      <c r="AO310" s="80"/>
      <c r="AP310" s="80"/>
      <c r="AQ310" s="9">
        <f>AK310+AM310+AN310+AO310+AP310</f>
        <v>25</v>
      </c>
      <c r="AR310" s="9">
        <f>AL310+AP310</f>
        <v>0</v>
      </c>
      <c r="AS310" s="80"/>
      <c r="AT310" s="80"/>
      <c r="AU310" s="80"/>
      <c r="AV310" s="80"/>
      <c r="AW310" s="9">
        <f>AQ310+AS310+AT310+AU310+AV310</f>
        <v>25</v>
      </c>
      <c r="AX310" s="9">
        <f>AR310+AV310</f>
        <v>0</v>
      </c>
      <c r="AY310" s="79"/>
      <c r="AZ310" s="79"/>
      <c r="BA310" s="92">
        <f t="shared" si="519"/>
        <v>0</v>
      </c>
      <c r="BB310" s="92"/>
    </row>
    <row r="311" spans="1:54" ht="49.5" hidden="1">
      <c r="A311" s="27" t="s">
        <v>445</v>
      </c>
      <c r="B311" s="25">
        <f>B300</f>
        <v>906</v>
      </c>
      <c r="C311" s="25" t="s">
        <v>79</v>
      </c>
      <c r="D311" s="25" t="s">
        <v>133</v>
      </c>
      <c r="E311" s="25" t="s">
        <v>135</v>
      </c>
      <c r="F311" s="25"/>
      <c r="G311" s="11">
        <f t="shared" ref="G311" si="576">G313+G316+G320</f>
        <v>53760</v>
      </c>
      <c r="H311" s="11">
        <f t="shared" ref="H311:N311" si="577">H313+H316+H320</f>
        <v>0</v>
      </c>
      <c r="I311" s="11">
        <f t="shared" si="577"/>
        <v>0</v>
      </c>
      <c r="J311" s="11">
        <f t="shared" si="577"/>
        <v>0</v>
      </c>
      <c r="K311" s="11">
        <f t="shared" si="577"/>
        <v>0</v>
      </c>
      <c r="L311" s="11">
        <f t="shared" si="577"/>
        <v>0</v>
      </c>
      <c r="M311" s="11">
        <f t="shared" si="577"/>
        <v>53760</v>
      </c>
      <c r="N311" s="11">
        <f t="shared" si="577"/>
        <v>0</v>
      </c>
      <c r="O311" s="11">
        <f t="shared" ref="O311:T311" si="578">O313+O316+O320</f>
        <v>0</v>
      </c>
      <c r="P311" s="11">
        <f t="shared" si="578"/>
        <v>0</v>
      </c>
      <c r="Q311" s="11">
        <f t="shared" si="578"/>
        <v>0</v>
      </c>
      <c r="R311" s="11">
        <f t="shared" si="578"/>
        <v>0</v>
      </c>
      <c r="S311" s="11">
        <f t="shared" si="578"/>
        <v>53760</v>
      </c>
      <c r="T311" s="11">
        <f t="shared" si="578"/>
        <v>0</v>
      </c>
      <c r="U311" s="11">
        <f t="shared" ref="U311:Z311" si="579">U313+U316+U320+U329</f>
        <v>-5</v>
      </c>
      <c r="V311" s="11">
        <f t="shared" si="579"/>
        <v>0</v>
      </c>
      <c r="W311" s="11">
        <f t="shared" si="579"/>
        <v>0</v>
      </c>
      <c r="X311" s="11">
        <f t="shared" si="579"/>
        <v>1118</v>
      </c>
      <c r="Y311" s="11">
        <f t="shared" si="579"/>
        <v>54873</v>
      </c>
      <c r="Z311" s="11">
        <f t="shared" si="579"/>
        <v>1118</v>
      </c>
      <c r="AA311" s="11">
        <f t="shared" ref="AA311:AF311" si="580">AA313+AA316+AA320+AA329</f>
        <v>0</v>
      </c>
      <c r="AB311" s="11">
        <f t="shared" si="580"/>
        <v>0</v>
      </c>
      <c r="AC311" s="11">
        <f t="shared" si="580"/>
        <v>0</v>
      </c>
      <c r="AD311" s="11">
        <f t="shared" si="580"/>
        <v>0</v>
      </c>
      <c r="AE311" s="11">
        <f t="shared" si="580"/>
        <v>54873</v>
      </c>
      <c r="AF311" s="11">
        <f t="shared" si="580"/>
        <v>1118</v>
      </c>
      <c r="AG311" s="11">
        <f t="shared" ref="AG311:AL311" si="581">AG313+AG316+AG320+AG329</f>
        <v>0</v>
      </c>
      <c r="AH311" s="11">
        <f t="shared" si="581"/>
        <v>0</v>
      </c>
      <c r="AI311" s="11">
        <f t="shared" si="581"/>
        <v>0</v>
      </c>
      <c r="AJ311" s="11">
        <f t="shared" si="581"/>
        <v>0</v>
      </c>
      <c r="AK311" s="11">
        <f t="shared" si="581"/>
        <v>54873</v>
      </c>
      <c r="AL311" s="11">
        <f t="shared" si="581"/>
        <v>1118</v>
      </c>
      <c r="AM311" s="11">
        <f t="shared" ref="AM311:AR311" si="582">AM313+AM316+AM320+AM329</f>
        <v>558</v>
      </c>
      <c r="AN311" s="11">
        <f t="shared" si="582"/>
        <v>0</v>
      </c>
      <c r="AO311" s="11">
        <f t="shared" si="582"/>
        <v>0</v>
      </c>
      <c r="AP311" s="11">
        <f t="shared" si="582"/>
        <v>0</v>
      </c>
      <c r="AQ311" s="11">
        <f t="shared" si="582"/>
        <v>55431</v>
      </c>
      <c r="AR311" s="11">
        <f t="shared" si="582"/>
        <v>1118</v>
      </c>
      <c r="AS311" s="11">
        <f t="shared" ref="AS311:AX311" si="583">AS313+AS316+AS320+AS329</f>
        <v>-6</v>
      </c>
      <c r="AT311" s="11">
        <f t="shared" si="583"/>
        <v>0</v>
      </c>
      <c r="AU311" s="11">
        <f t="shared" si="583"/>
        <v>-78</v>
      </c>
      <c r="AV311" s="11">
        <f t="shared" si="583"/>
        <v>0</v>
      </c>
      <c r="AW311" s="11">
        <f t="shared" si="583"/>
        <v>55347</v>
      </c>
      <c r="AX311" s="11">
        <f t="shared" si="583"/>
        <v>1118</v>
      </c>
      <c r="AY311" s="11">
        <f t="shared" ref="AY311:AZ311" si="584">AY313+AY316+AY320+AY329</f>
        <v>25524</v>
      </c>
      <c r="AZ311" s="11">
        <f t="shared" si="584"/>
        <v>0</v>
      </c>
      <c r="BA311" s="92">
        <f t="shared" si="519"/>
        <v>46.116320667786873</v>
      </c>
      <c r="BB311" s="92">
        <f t="shared" si="520"/>
        <v>0</v>
      </c>
    </row>
    <row r="312" spans="1:54" ht="20.100000000000001" hidden="1" customHeight="1">
      <c r="A312" s="27" t="s">
        <v>14</v>
      </c>
      <c r="B312" s="25">
        <f>B326</f>
        <v>906</v>
      </c>
      <c r="C312" s="25" t="s">
        <v>79</v>
      </c>
      <c r="D312" s="25" t="s">
        <v>133</v>
      </c>
      <c r="E312" s="25" t="s">
        <v>136</v>
      </c>
      <c r="F312" s="25"/>
      <c r="G312" s="9">
        <f t="shared" ref="G312:V314" si="585">G313</f>
        <v>0</v>
      </c>
      <c r="H312" s="9">
        <f t="shared" si="585"/>
        <v>0</v>
      </c>
      <c r="I312" s="9">
        <f t="shared" si="585"/>
        <v>0</v>
      </c>
      <c r="J312" s="9">
        <f t="shared" si="585"/>
        <v>0</v>
      </c>
      <c r="K312" s="9">
        <f t="shared" si="585"/>
        <v>0</v>
      </c>
      <c r="L312" s="9">
        <f t="shared" si="585"/>
        <v>0</v>
      </c>
      <c r="M312" s="9">
        <f t="shared" si="585"/>
        <v>0</v>
      </c>
      <c r="N312" s="9">
        <f t="shared" si="585"/>
        <v>0</v>
      </c>
      <c r="O312" s="9">
        <f t="shared" si="585"/>
        <v>0</v>
      </c>
      <c r="P312" s="9">
        <f t="shared" si="585"/>
        <v>0</v>
      </c>
      <c r="Q312" s="9">
        <f t="shared" si="585"/>
        <v>0</v>
      </c>
      <c r="R312" s="9">
        <f t="shared" si="585"/>
        <v>0</v>
      </c>
      <c r="S312" s="9">
        <f t="shared" si="585"/>
        <v>0</v>
      </c>
      <c r="T312" s="9">
        <f t="shared" si="585"/>
        <v>0</v>
      </c>
      <c r="U312" s="9">
        <f t="shared" si="585"/>
        <v>0</v>
      </c>
      <c r="V312" s="9">
        <f t="shared" si="585"/>
        <v>0</v>
      </c>
      <c r="W312" s="9">
        <f t="shared" ref="U312:AJ314" si="586">W313</f>
        <v>0</v>
      </c>
      <c r="X312" s="9">
        <f t="shared" si="586"/>
        <v>0</v>
      </c>
      <c r="Y312" s="9">
        <f t="shared" si="586"/>
        <v>0</v>
      </c>
      <c r="Z312" s="9">
        <f t="shared" si="586"/>
        <v>0</v>
      </c>
      <c r="AA312" s="9">
        <f t="shared" si="586"/>
        <v>0</v>
      </c>
      <c r="AB312" s="9">
        <f t="shared" si="586"/>
        <v>0</v>
      </c>
      <c r="AC312" s="9">
        <f t="shared" si="586"/>
        <v>0</v>
      </c>
      <c r="AD312" s="9">
        <f t="shared" si="586"/>
        <v>0</v>
      </c>
      <c r="AE312" s="9">
        <f t="shared" si="586"/>
        <v>0</v>
      </c>
      <c r="AF312" s="9">
        <f t="shared" si="586"/>
        <v>0</v>
      </c>
      <c r="AG312" s="9">
        <f t="shared" si="586"/>
        <v>0</v>
      </c>
      <c r="AH312" s="9">
        <f t="shared" si="586"/>
        <v>0</v>
      </c>
      <c r="AI312" s="9">
        <f t="shared" si="586"/>
        <v>0</v>
      </c>
      <c r="AJ312" s="9">
        <f t="shared" si="586"/>
        <v>0</v>
      </c>
      <c r="AK312" s="9">
        <f t="shared" ref="AG312:AV314" si="587">AK313</f>
        <v>0</v>
      </c>
      <c r="AL312" s="9">
        <f t="shared" si="587"/>
        <v>0</v>
      </c>
      <c r="AM312" s="9">
        <f t="shared" si="587"/>
        <v>0</v>
      </c>
      <c r="AN312" s="9">
        <f t="shared" si="587"/>
        <v>0</v>
      </c>
      <c r="AO312" s="9">
        <f t="shared" si="587"/>
        <v>0</v>
      </c>
      <c r="AP312" s="9">
        <f t="shared" si="587"/>
        <v>0</v>
      </c>
      <c r="AQ312" s="9">
        <f t="shared" si="587"/>
        <v>0</v>
      </c>
      <c r="AR312" s="9">
        <f t="shared" si="587"/>
        <v>0</v>
      </c>
      <c r="AS312" s="9">
        <f t="shared" si="587"/>
        <v>0</v>
      </c>
      <c r="AT312" s="9">
        <f t="shared" si="587"/>
        <v>0</v>
      </c>
      <c r="AU312" s="9">
        <f t="shared" si="587"/>
        <v>0</v>
      </c>
      <c r="AV312" s="9">
        <f t="shared" si="587"/>
        <v>0</v>
      </c>
      <c r="AW312" s="9">
        <f t="shared" ref="AS312:AZ314" si="588">AW313</f>
        <v>0</v>
      </c>
      <c r="AX312" s="9">
        <f t="shared" si="588"/>
        <v>0</v>
      </c>
      <c r="AY312" s="9">
        <f t="shared" si="588"/>
        <v>0</v>
      </c>
      <c r="AZ312" s="9">
        <f t="shared" si="588"/>
        <v>0</v>
      </c>
      <c r="BA312" s="92" t="e">
        <f t="shared" si="519"/>
        <v>#DIV/0!</v>
      </c>
      <c r="BB312" s="92" t="e">
        <f t="shared" si="520"/>
        <v>#DIV/0!</v>
      </c>
    </row>
    <row r="313" spans="1:54" ht="49.5" hidden="1">
      <c r="A313" s="24" t="s">
        <v>134</v>
      </c>
      <c r="B313" s="25">
        <f>B328</f>
        <v>906</v>
      </c>
      <c r="C313" s="25" t="s">
        <v>79</v>
      </c>
      <c r="D313" s="25" t="s">
        <v>133</v>
      </c>
      <c r="E313" s="25" t="s">
        <v>137</v>
      </c>
      <c r="F313" s="25"/>
      <c r="G313" s="9">
        <f t="shared" si="585"/>
        <v>0</v>
      </c>
      <c r="H313" s="9">
        <f t="shared" si="585"/>
        <v>0</v>
      </c>
      <c r="I313" s="9">
        <f t="shared" si="585"/>
        <v>0</v>
      </c>
      <c r="J313" s="9">
        <f t="shared" si="585"/>
        <v>0</v>
      </c>
      <c r="K313" s="9">
        <f t="shared" si="585"/>
        <v>0</v>
      </c>
      <c r="L313" s="9">
        <f t="shared" si="585"/>
        <v>0</v>
      </c>
      <c r="M313" s="9">
        <f t="shared" si="585"/>
        <v>0</v>
      </c>
      <c r="N313" s="9">
        <f t="shared" si="585"/>
        <v>0</v>
      </c>
      <c r="O313" s="9">
        <f t="shared" si="585"/>
        <v>0</v>
      </c>
      <c r="P313" s="9">
        <f t="shared" si="585"/>
        <v>0</v>
      </c>
      <c r="Q313" s="9">
        <f t="shared" si="585"/>
        <v>0</v>
      </c>
      <c r="R313" s="9">
        <f t="shared" si="585"/>
        <v>0</v>
      </c>
      <c r="S313" s="9">
        <f t="shared" si="585"/>
        <v>0</v>
      </c>
      <c r="T313" s="9">
        <f t="shared" si="585"/>
        <v>0</v>
      </c>
      <c r="U313" s="9">
        <f t="shared" si="586"/>
        <v>0</v>
      </c>
      <c r="V313" s="9">
        <f t="shared" si="586"/>
        <v>0</v>
      </c>
      <c r="W313" s="9">
        <f t="shared" si="586"/>
        <v>0</v>
      </c>
      <c r="X313" s="9">
        <f t="shared" si="586"/>
        <v>0</v>
      </c>
      <c r="Y313" s="9">
        <f t="shared" si="586"/>
        <v>0</v>
      </c>
      <c r="Z313" s="9">
        <f t="shared" si="586"/>
        <v>0</v>
      </c>
      <c r="AA313" s="9">
        <f t="shared" si="586"/>
        <v>0</v>
      </c>
      <c r="AB313" s="9">
        <f t="shared" si="586"/>
        <v>0</v>
      </c>
      <c r="AC313" s="9">
        <f t="shared" si="586"/>
        <v>0</v>
      </c>
      <c r="AD313" s="9">
        <f t="shared" si="586"/>
        <v>0</v>
      </c>
      <c r="AE313" s="9">
        <f t="shared" si="586"/>
        <v>0</v>
      </c>
      <c r="AF313" s="9">
        <f t="shared" si="586"/>
        <v>0</v>
      </c>
      <c r="AG313" s="9">
        <f t="shared" si="587"/>
        <v>0</v>
      </c>
      <c r="AH313" s="9">
        <f t="shared" si="587"/>
        <v>0</v>
      </c>
      <c r="AI313" s="9">
        <f t="shared" si="587"/>
        <v>0</v>
      </c>
      <c r="AJ313" s="9">
        <f t="shared" si="587"/>
        <v>0</v>
      </c>
      <c r="AK313" s="9">
        <f t="shared" si="587"/>
        <v>0</v>
      </c>
      <c r="AL313" s="9">
        <f t="shared" si="587"/>
        <v>0</v>
      </c>
      <c r="AM313" s="9">
        <f t="shared" si="587"/>
        <v>0</v>
      </c>
      <c r="AN313" s="9">
        <f t="shared" si="587"/>
        <v>0</v>
      </c>
      <c r="AO313" s="9">
        <f t="shared" si="587"/>
        <v>0</v>
      </c>
      <c r="AP313" s="9">
        <f t="shared" si="587"/>
        <v>0</v>
      </c>
      <c r="AQ313" s="9">
        <f t="shared" si="587"/>
        <v>0</v>
      </c>
      <c r="AR313" s="9">
        <f t="shared" si="587"/>
        <v>0</v>
      </c>
      <c r="AS313" s="9">
        <f t="shared" si="588"/>
        <v>0</v>
      </c>
      <c r="AT313" s="9">
        <f t="shared" si="588"/>
        <v>0</v>
      </c>
      <c r="AU313" s="9">
        <f t="shared" si="588"/>
        <v>0</v>
      </c>
      <c r="AV313" s="9">
        <f t="shared" si="588"/>
        <v>0</v>
      </c>
      <c r="AW313" s="9">
        <f t="shared" si="588"/>
        <v>0</v>
      </c>
      <c r="AX313" s="9">
        <f t="shared" si="588"/>
        <v>0</v>
      </c>
      <c r="AY313" s="9">
        <f t="shared" si="588"/>
        <v>0</v>
      </c>
      <c r="AZ313" s="9">
        <f t="shared" si="588"/>
        <v>0</v>
      </c>
      <c r="BA313" s="92" t="e">
        <f t="shared" si="519"/>
        <v>#DIV/0!</v>
      </c>
      <c r="BB313" s="92" t="e">
        <f t="shared" si="520"/>
        <v>#DIV/0!</v>
      </c>
    </row>
    <row r="314" spans="1:54" ht="33" hidden="1">
      <c r="A314" s="24" t="s">
        <v>242</v>
      </c>
      <c r="B314" s="25">
        <f t="shared" ref="B314:B319" si="589">B312</f>
        <v>906</v>
      </c>
      <c r="C314" s="25" t="s">
        <v>79</v>
      </c>
      <c r="D314" s="25" t="s">
        <v>133</v>
      </c>
      <c r="E314" s="25" t="s">
        <v>137</v>
      </c>
      <c r="F314" s="25" t="s">
        <v>30</v>
      </c>
      <c r="G314" s="9">
        <f t="shared" si="585"/>
        <v>0</v>
      </c>
      <c r="H314" s="9">
        <f t="shared" si="585"/>
        <v>0</v>
      </c>
      <c r="I314" s="9">
        <f t="shared" si="585"/>
        <v>0</v>
      </c>
      <c r="J314" s="9">
        <f t="shared" si="585"/>
        <v>0</v>
      </c>
      <c r="K314" s="9">
        <f t="shared" si="585"/>
        <v>0</v>
      </c>
      <c r="L314" s="9">
        <f t="shared" si="585"/>
        <v>0</v>
      </c>
      <c r="M314" s="9">
        <f t="shared" si="585"/>
        <v>0</v>
      </c>
      <c r="N314" s="9">
        <f t="shared" si="585"/>
        <v>0</v>
      </c>
      <c r="O314" s="9">
        <f t="shared" si="585"/>
        <v>0</v>
      </c>
      <c r="P314" s="9">
        <f t="shared" si="585"/>
        <v>0</v>
      </c>
      <c r="Q314" s="9">
        <f t="shared" si="585"/>
        <v>0</v>
      </c>
      <c r="R314" s="9">
        <f t="shared" si="585"/>
        <v>0</v>
      </c>
      <c r="S314" s="9">
        <f t="shared" si="585"/>
        <v>0</v>
      </c>
      <c r="T314" s="9">
        <f t="shared" si="585"/>
        <v>0</v>
      </c>
      <c r="U314" s="9">
        <f t="shared" si="586"/>
        <v>0</v>
      </c>
      <c r="V314" s="9">
        <f t="shared" si="586"/>
        <v>0</v>
      </c>
      <c r="W314" s="9">
        <f t="shared" si="586"/>
        <v>0</v>
      </c>
      <c r="X314" s="9">
        <f t="shared" si="586"/>
        <v>0</v>
      </c>
      <c r="Y314" s="9">
        <f t="shared" si="586"/>
        <v>0</v>
      </c>
      <c r="Z314" s="9">
        <f t="shared" si="586"/>
        <v>0</v>
      </c>
      <c r="AA314" s="9">
        <f t="shared" si="586"/>
        <v>0</v>
      </c>
      <c r="AB314" s="9">
        <f t="shared" si="586"/>
        <v>0</v>
      </c>
      <c r="AC314" s="9">
        <f t="shared" si="586"/>
        <v>0</v>
      </c>
      <c r="AD314" s="9">
        <f t="shared" si="586"/>
        <v>0</v>
      </c>
      <c r="AE314" s="9">
        <f t="shared" si="586"/>
        <v>0</v>
      </c>
      <c r="AF314" s="9">
        <f t="shared" si="586"/>
        <v>0</v>
      </c>
      <c r="AG314" s="9">
        <f t="shared" si="587"/>
        <v>0</v>
      </c>
      <c r="AH314" s="9">
        <f t="shared" si="587"/>
        <v>0</v>
      </c>
      <c r="AI314" s="9">
        <f t="shared" si="587"/>
        <v>0</v>
      </c>
      <c r="AJ314" s="9">
        <f t="shared" si="587"/>
        <v>0</v>
      </c>
      <c r="AK314" s="9">
        <f t="shared" si="587"/>
        <v>0</v>
      </c>
      <c r="AL314" s="9">
        <f t="shared" si="587"/>
        <v>0</v>
      </c>
      <c r="AM314" s="9">
        <f t="shared" si="587"/>
        <v>0</v>
      </c>
      <c r="AN314" s="9">
        <f t="shared" si="587"/>
        <v>0</v>
      </c>
      <c r="AO314" s="9">
        <f t="shared" si="587"/>
        <v>0</v>
      </c>
      <c r="AP314" s="9">
        <f t="shared" si="587"/>
        <v>0</v>
      </c>
      <c r="AQ314" s="9">
        <f t="shared" si="587"/>
        <v>0</v>
      </c>
      <c r="AR314" s="9">
        <f t="shared" si="587"/>
        <v>0</v>
      </c>
      <c r="AS314" s="9">
        <f t="shared" si="588"/>
        <v>0</v>
      </c>
      <c r="AT314" s="9">
        <f t="shared" si="588"/>
        <v>0</v>
      </c>
      <c r="AU314" s="9">
        <f t="shared" si="588"/>
        <v>0</v>
      </c>
      <c r="AV314" s="9">
        <f t="shared" si="588"/>
        <v>0</v>
      </c>
      <c r="AW314" s="9">
        <f t="shared" si="588"/>
        <v>0</v>
      </c>
      <c r="AX314" s="9">
        <f t="shared" si="588"/>
        <v>0</v>
      </c>
      <c r="AY314" s="9">
        <f t="shared" si="588"/>
        <v>0</v>
      </c>
      <c r="AZ314" s="9">
        <f t="shared" si="588"/>
        <v>0</v>
      </c>
      <c r="BA314" s="92" t="e">
        <f t="shared" si="519"/>
        <v>#DIV/0!</v>
      </c>
      <c r="BB314" s="92" t="e">
        <f t="shared" si="520"/>
        <v>#DIV/0!</v>
      </c>
    </row>
    <row r="315" spans="1:54" ht="33" hidden="1">
      <c r="A315" s="24" t="s">
        <v>36</v>
      </c>
      <c r="B315" s="25">
        <f t="shared" si="589"/>
        <v>906</v>
      </c>
      <c r="C315" s="25" t="s">
        <v>79</v>
      </c>
      <c r="D315" s="25" t="s">
        <v>133</v>
      </c>
      <c r="E315" s="25" t="s">
        <v>137</v>
      </c>
      <c r="F315" s="25" t="s">
        <v>37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2" t="e">
        <f t="shared" si="519"/>
        <v>#DIV/0!</v>
      </c>
      <c r="BB315" s="92" t="e">
        <f t="shared" si="520"/>
        <v>#DIV/0!</v>
      </c>
    </row>
    <row r="316" spans="1:54" ht="20.100000000000001" hidden="1" customHeight="1">
      <c r="A316" s="27" t="s">
        <v>138</v>
      </c>
      <c r="B316" s="25">
        <f t="shared" si="589"/>
        <v>906</v>
      </c>
      <c r="C316" s="25" t="s">
        <v>79</v>
      </c>
      <c r="D316" s="25" t="s">
        <v>133</v>
      </c>
      <c r="E316" s="25" t="s">
        <v>139</v>
      </c>
      <c r="F316" s="25"/>
      <c r="G316" s="9">
        <f t="shared" ref="G316:V318" si="590">G317</f>
        <v>2402</v>
      </c>
      <c r="H316" s="9">
        <f t="shared" si="590"/>
        <v>0</v>
      </c>
      <c r="I316" s="9">
        <f t="shared" si="590"/>
        <v>0</v>
      </c>
      <c r="J316" s="9">
        <f t="shared" si="590"/>
        <v>0</v>
      </c>
      <c r="K316" s="9">
        <f t="shared" si="590"/>
        <v>0</v>
      </c>
      <c r="L316" s="9">
        <f t="shared" si="590"/>
        <v>0</v>
      </c>
      <c r="M316" s="9">
        <f t="shared" si="590"/>
        <v>2402</v>
      </c>
      <c r="N316" s="9">
        <f t="shared" si="590"/>
        <v>0</v>
      </c>
      <c r="O316" s="9">
        <f t="shared" si="590"/>
        <v>0</v>
      </c>
      <c r="P316" s="9">
        <f t="shared" si="590"/>
        <v>0</v>
      </c>
      <c r="Q316" s="9">
        <f t="shared" si="590"/>
        <v>0</v>
      </c>
      <c r="R316" s="9">
        <f t="shared" si="590"/>
        <v>0</v>
      </c>
      <c r="S316" s="9">
        <f t="shared" si="590"/>
        <v>2402</v>
      </c>
      <c r="T316" s="9">
        <f t="shared" si="590"/>
        <v>0</v>
      </c>
      <c r="U316" s="9">
        <f t="shared" si="590"/>
        <v>-11</v>
      </c>
      <c r="V316" s="9">
        <f t="shared" si="590"/>
        <v>0</v>
      </c>
      <c r="W316" s="9">
        <f t="shared" ref="U316:AJ318" si="591">W317</f>
        <v>0</v>
      </c>
      <c r="X316" s="9">
        <f t="shared" si="591"/>
        <v>0</v>
      </c>
      <c r="Y316" s="9">
        <f t="shared" si="591"/>
        <v>2391</v>
      </c>
      <c r="Z316" s="9">
        <f t="shared" si="591"/>
        <v>0</v>
      </c>
      <c r="AA316" s="9">
        <f t="shared" si="591"/>
        <v>0</v>
      </c>
      <c r="AB316" s="9">
        <f t="shared" si="591"/>
        <v>0</v>
      </c>
      <c r="AC316" s="9">
        <f t="shared" si="591"/>
        <v>0</v>
      </c>
      <c r="AD316" s="9">
        <f t="shared" si="591"/>
        <v>0</v>
      </c>
      <c r="AE316" s="9">
        <f t="shared" si="591"/>
        <v>2391</v>
      </c>
      <c r="AF316" s="9">
        <f t="shared" si="591"/>
        <v>0</v>
      </c>
      <c r="AG316" s="9">
        <f t="shared" si="591"/>
        <v>0</v>
      </c>
      <c r="AH316" s="9">
        <f t="shared" si="591"/>
        <v>0</v>
      </c>
      <c r="AI316" s="9">
        <f t="shared" si="591"/>
        <v>0</v>
      </c>
      <c r="AJ316" s="9">
        <f t="shared" si="591"/>
        <v>0</v>
      </c>
      <c r="AK316" s="9">
        <f t="shared" ref="AG316:AV318" si="592">AK317</f>
        <v>2391</v>
      </c>
      <c r="AL316" s="9">
        <f t="shared" si="592"/>
        <v>0</v>
      </c>
      <c r="AM316" s="9">
        <f t="shared" si="592"/>
        <v>0</v>
      </c>
      <c r="AN316" s="9">
        <f t="shared" si="592"/>
        <v>0</v>
      </c>
      <c r="AO316" s="9">
        <f t="shared" si="592"/>
        <v>0</v>
      </c>
      <c r="AP316" s="9">
        <f t="shared" si="592"/>
        <v>0</v>
      </c>
      <c r="AQ316" s="9">
        <f t="shared" si="592"/>
        <v>2391</v>
      </c>
      <c r="AR316" s="9">
        <f t="shared" si="592"/>
        <v>0</v>
      </c>
      <c r="AS316" s="9">
        <f t="shared" si="592"/>
        <v>0</v>
      </c>
      <c r="AT316" s="9">
        <f t="shared" si="592"/>
        <v>0</v>
      </c>
      <c r="AU316" s="9">
        <f t="shared" si="592"/>
        <v>0</v>
      </c>
      <c r="AV316" s="9">
        <f t="shared" si="592"/>
        <v>0</v>
      </c>
      <c r="AW316" s="9">
        <f t="shared" ref="AS316:AZ318" si="593">AW317</f>
        <v>2391</v>
      </c>
      <c r="AX316" s="9">
        <f t="shared" si="593"/>
        <v>0</v>
      </c>
      <c r="AY316" s="9">
        <f t="shared" si="593"/>
        <v>2391</v>
      </c>
      <c r="AZ316" s="9">
        <f t="shared" si="593"/>
        <v>0</v>
      </c>
      <c r="BA316" s="92">
        <f t="shared" si="519"/>
        <v>100</v>
      </c>
      <c r="BB316" s="92"/>
    </row>
    <row r="317" spans="1:54" ht="66" hidden="1">
      <c r="A317" s="24" t="s">
        <v>743</v>
      </c>
      <c r="B317" s="25">
        <f t="shared" si="589"/>
        <v>906</v>
      </c>
      <c r="C317" s="25" t="s">
        <v>79</v>
      </c>
      <c r="D317" s="25" t="s">
        <v>133</v>
      </c>
      <c r="E317" s="25" t="s">
        <v>140</v>
      </c>
      <c r="F317" s="25"/>
      <c r="G317" s="9">
        <f t="shared" si="590"/>
        <v>2402</v>
      </c>
      <c r="H317" s="9">
        <f t="shared" si="590"/>
        <v>0</v>
      </c>
      <c r="I317" s="9">
        <f t="shared" si="590"/>
        <v>0</v>
      </c>
      <c r="J317" s="9">
        <f t="shared" si="590"/>
        <v>0</v>
      </c>
      <c r="K317" s="9">
        <f t="shared" si="590"/>
        <v>0</v>
      </c>
      <c r="L317" s="9">
        <f t="shared" si="590"/>
        <v>0</v>
      </c>
      <c r="M317" s="9">
        <f t="shared" si="590"/>
        <v>2402</v>
      </c>
      <c r="N317" s="9">
        <f t="shared" si="590"/>
        <v>0</v>
      </c>
      <c r="O317" s="9">
        <f t="shared" si="590"/>
        <v>0</v>
      </c>
      <c r="P317" s="9">
        <f t="shared" si="590"/>
        <v>0</v>
      </c>
      <c r="Q317" s="9">
        <f t="shared" si="590"/>
        <v>0</v>
      </c>
      <c r="R317" s="9">
        <f t="shared" si="590"/>
        <v>0</v>
      </c>
      <c r="S317" s="9">
        <f t="shared" si="590"/>
        <v>2402</v>
      </c>
      <c r="T317" s="9">
        <f t="shared" si="590"/>
        <v>0</v>
      </c>
      <c r="U317" s="9">
        <f t="shared" si="591"/>
        <v>-11</v>
      </c>
      <c r="V317" s="9">
        <f t="shared" si="591"/>
        <v>0</v>
      </c>
      <c r="W317" s="9">
        <f t="shared" si="591"/>
        <v>0</v>
      </c>
      <c r="X317" s="9">
        <f t="shared" si="591"/>
        <v>0</v>
      </c>
      <c r="Y317" s="9">
        <f t="shared" si="591"/>
        <v>2391</v>
      </c>
      <c r="Z317" s="9">
        <f t="shared" si="591"/>
        <v>0</v>
      </c>
      <c r="AA317" s="9">
        <f t="shared" si="591"/>
        <v>0</v>
      </c>
      <c r="AB317" s="9">
        <f t="shared" si="591"/>
        <v>0</v>
      </c>
      <c r="AC317" s="9">
        <f t="shared" si="591"/>
        <v>0</v>
      </c>
      <c r="AD317" s="9">
        <f t="shared" si="591"/>
        <v>0</v>
      </c>
      <c r="AE317" s="9">
        <f t="shared" si="591"/>
        <v>2391</v>
      </c>
      <c r="AF317" s="9">
        <f t="shared" si="591"/>
        <v>0</v>
      </c>
      <c r="AG317" s="9">
        <f t="shared" si="592"/>
        <v>0</v>
      </c>
      <c r="AH317" s="9">
        <f t="shared" si="592"/>
        <v>0</v>
      </c>
      <c r="AI317" s="9">
        <f t="shared" si="592"/>
        <v>0</v>
      </c>
      <c r="AJ317" s="9">
        <f t="shared" si="592"/>
        <v>0</v>
      </c>
      <c r="AK317" s="9">
        <f t="shared" si="592"/>
        <v>2391</v>
      </c>
      <c r="AL317" s="9">
        <f t="shared" si="592"/>
        <v>0</v>
      </c>
      <c r="AM317" s="9">
        <f t="shared" si="592"/>
        <v>0</v>
      </c>
      <c r="AN317" s="9">
        <f t="shared" si="592"/>
        <v>0</v>
      </c>
      <c r="AO317" s="9">
        <f t="shared" si="592"/>
        <v>0</v>
      </c>
      <c r="AP317" s="9">
        <f t="shared" si="592"/>
        <v>0</v>
      </c>
      <c r="AQ317" s="9">
        <f t="shared" si="592"/>
        <v>2391</v>
      </c>
      <c r="AR317" s="9">
        <f t="shared" si="592"/>
        <v>0</v>
      </c>
      <c r="AS317" s="9">
        <f t="shared" si="593"/>
        <v>0</v>
      </c>
      <c r="AT317" s="9">
        <f t="shared" si="593"/>
        <v>0</v>
      </c>
      <c r="AU317" s="9">
        <f t="shared" si="593"/>
        <v>0</v>
      </c>
      <c r="AV317" s="9">
        <f t="shared" si="593"/>
        <v>0</v>
      </c>
      <c r="AW317" s="9">
        <f t="shared" si="593"/>
        <v>2391</v>
      </c>
      <c r="AX317" s="9">
        <f t="shared" si="593"/>
        <v>0</v>
      </c>
      <c r="AY317" s="9">
        <f t="shared" si="593"/>
        <v>2391</v>
      </c>
      <c r="AZ317" s="9">
        <f t="shared" si="593"/>
        <v>0</v>
      </c>
      <c r="BA317" s="92">
        <f t="shared" si="519"/>
        <v>100</v>
      </c>
      <c r="BB317" s="92"/>
    </row>
    <row r="318" spans="1:54" ht="33" hidden="1">
      <c r="A318" s="24" t="s">
        <v>11</v>
      </c>
      <c r="B318" s="25">
        <f t="shared" si="589"/>
        <v>906</v>
      </c>
      <c r="C318" s="25" t="s">
        <v>79</v>
      </c>
      <c r="D318" s="25" t="s">
        <v>133</v>
      </c>
      <c r="E318" s="25" t="s">
        <v>140</v>
      </c>
      <c r="F318" s="25" t="s">
        <v>12</v>
      </c>
      <c r="G318" s="9">
        <f t="shared" si="590"/>
        <v>2402</v>
      </c>
      <c r="H318" s="9">
        <f t="shared" si="590"/>
        <v>0</v>
      </c>
      <c r="I318" s="9">
        <f t="shared" si="590"/>
        <v>0</v>
      </c>
      <c r="J318" s="9">
        <f t="shared" si="590"/>
        <v>0</v>
      </c>
      <c r="K318" s="9">
        <f t="shared" si="590"/>
        <v>0</v>
      </c>
      <c r="L318" s="9">
        <f t="shared" si="590"/>
        <v>0</v>
      </c>
      <c r="M318" s="9">
        <f t="shared" si="590"/>
        <v>2402</v>
      </c>
      <c r="N318" s="9">
        <f t="shared" si="590"/>
        <v>0</v>
      </c>
      <c r="O318" s="9">
        <f t="shared" si="590"/>
        <v>0</v>
      </c>
      <c r="P318" s="9">
        <f t="shared" si="590"/>
        <v>0</v>
      </c>
      <c r="Q318" s="9">
        <f t="shared" si="590"/>
        <v>0</v>
      </c>
      <c r="R318" s="9">
        <f t="shared" si="590"/>
        <v>0</v>
      </c>
      <c r="S318" s="9">
        <f t="shared" si="590"/>
        <v>2402</v>
      </c>
      <c r="T318" s="9">
        <f t="shared" si="590"/>
        <v>0</v>
      </c>
      <c r="U318" s="9">
        <f t="shared" si="591"/>
        <v>-11</v>
      </c>
      <c r="V318" s="9">
        <f t="shared" si="591"/>
        <v>0</v>
      </c>
      <c r="W318" s="9">
        <f t="shared" si="591"/>
        <v>0</v>
      </c>
      <c r="X318" s="9">
        <f t="shared" si="591"/>
        <v>0</v>
      </c>
      <c r="Y318" s="9">
        <f t="shared" si="591"/>
        <v>2391</v>
      </c>
      <c r="Z318" s="9">
        <f t="shared" si="591"/>
        <v>0</v>
      </c>
      <c r="AA318" s="9">
        <f t="shared" si="591"/>
        <v>0</v>
      </c>
      <c r="AB318" s="9">
        <f t="shared" si="591"/>
        <v>0</v>
      </c>
      <c r="AC318" s="9">
        <f t="shared" si="591"/>
        <v>0</v>
      </c>
      <c r="AD318" s="9">
        <f t="shared" si="591"/>
        <v>0</v>
      </c>
      <c r="AE318" s="9">
        <f t="shared" si="591"/>
        <v>2391</v>
      </c>
      <c r="AF318" s="9">
        <f t="shared" si="591"/>
        <v>0</v>
      </c>
      <c r="AG318" s="9">
        <f t="shared" si="592"/>
        <v>0</v>
      </c>
      <c r="AH318" s="9">
        <f t="shared" si="592"/>
        <v>0</v>
      </c>
      <c r="AI318" s="9">
        <f t="shared" si="592"/>
        <v>0</v>
      </c>
      <c r="AJ318" s="9">
        <f t="shared" si="592"/>
        <v>0</v>
      </c>
      <c r="AK318" s="9">
        <f t="shared" si="592"/>
        <v>2391</v>
      </c>
      <c r="AL318" s="9">
        <f t="shared" si="592"/>
        <v>0</v>
      </c>
      <c r="AM318" s="9">
        <f t="shared" si="592"/>
        <v>0</v>
      </c>
      <c r="AN318" s="9">
        <f t="shared" si="592"/>
        <v>0</v>
      </c>
      <c r="AO318" s="9">
        <f t="shared" si="592"/>
        <v>0</v>
      </c>
      <c r="AP318" s="9">
        <f t="shared" si="592"/>
        <v>0</v>
      </c>
      <c r="AQ318" s="9">
        <f t="shared" si="592"/>
        <v>2391</v>
      </c>
      <c r="AR318" s="9">
        <f t="shared" si="592"/>
        <v>0</v>
      </c>
      <c r="AS318" s="9">
        <f t="shared" si="593"/>
        <v>0</v>
      </c>
      <c r="AT318" s="9">
        <f t="shared" si="593"/>
        <v>0</v>
      </c>
      <c r="AU318" s="9">
        <f t="shared" si="593"/>
        <v>0</v>
      </c>
      <c r="AV318" s="9">
        <f t="shared" si="593"/>
        <v>0</v>
      </c>
      <c r="AW318" s="9">
        <f t="shared" si="593"/>
        <v>2391</v>
      </c>
      <c r="AX318" s="9">
        <f t="shared" si="593"/>
        <v>0</v>
      </c>
      <c r="AY318" s="9">
        <f t="shared" si="593"/>
        <v>2391</v>
      </c>
      <c r="AZ318" s="9">
        <f t="shared" si="593"/>
        <v>0</v>
      </c>
      <c r="BA318" s="92">
        <f t="shared" si="519"/>
        <v>100</v>
      </c>
      <c r="BB318" s="92"/>
    </row>
    <row r="319" spans="1:54" ht="33" hidden="1">
      <c r="A319" s="24" t="s">
        <v>130</v>
      </c>
      <c r="B319" s="25">
        <f t="shared" si="589"/>
        <v>906</v>
      </c>
      <c r="C319" s="25" t="s">
        <v>79</v>
      </c>
      <c r="D319" s="25" t="s">
        <v>133</v>
      </c>
      <c r="E319" s="25" t="s">
        <v>140</v>
      </c>
      <c r="F319" s="25" t="s">
        <v>131</v>
      </c>
      <c r="G319" s="9">
        <v>2402</v>
      </c>
      <c r="H319" s="10"/>
      <c r="I319" s="79"/>
      <c r="J319" s="79"/>
      <c r="K319" s="79"/>
      <c r="L319" s="79"/>
      <c r="M319" s="9">
        <f>G319+I319+J319+K319+L319</f>
        <v>2402</v>
      </c>
      <c r="N319" s="9">
        <f>H319+L319</f>
        <v>0</v>
      </c>
      <c r="O319" s="80"/>
      <c r="P319" s="80"/>
      <c r="Q319" s="80"/>
      <c r="R319" s="80"/>
      <c r="S319" s="9">
        <f>M319+O319+P319+Q319+R319</f>
        <v>2402</v>
      </c>
      <c r="T319" s="9">
        <f>N319+R319</f>
        <v>0</v>
      </c>
      <c r="U319" s="9">
        <v>-11</v>
      </c>
      <c r="V319" s="80"/>
      <c r="W319" s="80"/>
      <c r="X319" s="80"/>
      <c r="Y319" s="9">
        <f>S319+U319+V319+W319+X319</f>
        <v>2391</v>
      </c>
      <c r="Z319" s="9">
        <f>T319+X319</f>
        <v>0</v>
      </c>
      <c r="AA319" s="9"/>
      <c r="AB319" s="80"/>
      <c r="AC319" s="80"/>
      <c r="AD319" s="80"/>
      <c r="AE319" s="9">
        <f>Y319+AA319+AB319+AC319+AD319</f>
        <v>2391</v>
      </c>
      <c r="AF319" s="9">
        <f>Z319+AD319</f>
        <v>0</v>
      </c>
      <c r="AG319" s="9"/>
      <c r="AH319" s="80"/>
      <c r="AI319" s="80"/>
      <c r="AJ319" s="80"/>
      <c r="AK319" s="9">
        <f>AE319+AG319+AH319+AI319+AJ319</f>
        <v>2391</v>
      </c>
      <c r="AL319" s="9">
        <f>AF319+AJ319</f>
        <v>0</v>
      </c>
      <c r="AM319" s="9"/>
      <c r="AN319" s="80"/>
      <c r="AO319" s="80"/>
      <c r="AP319" s="80"/>
      <c r="AQ319" s="9">
        <f>AK319+AM319+AN319+AO319+AP319</f>
        <v>2391</v>
      </c>
      <c r="AR319" s="9">
        <f>AL319+AP319</f>
        <v>0</v>
      </c>
      <c r="AS319" s="9"/>
      <c r="AT319" s="80"/>
      <c r="AU319" s="80"/>
      <c r="AV319" s="80"/>
      <c r="AW319" s="9">
        <f>AQ319+AS319+AT319+AU319+AV319</f>
        <v>2391</v>
      </c>
      <c r="AX319" s="9">
        <f>AR319+AV319</f>
        <v>0</v>
      </c>
      <c r="AY319" s="9">
        <v>2391</v>
      </c>
      <c r="AZ319" s="79"/>
      <c r="BA319" s="92">
        <f t="shared" si="519"/>
        <v>100</v>
      </c>
      <c r="BB319" s="92"/>
    </row>
    <row r="320" spans="1:54" ht="20.100000000000001" hidden="1" customHeight="1">
      <c r="A320" s="27" t="s">
        <v>104</v>
      </c>
      <c r="B320" s="25">
        <f>B300</f>
        <v>906</v>
      </c>
      <c r="C320" s="25" t="s">
        <v>79</v>
      </c>
      <c r="D320" s="25" t="s">
        <v>133</v>
      </c>
      <c r="E320" s="25" t="s">
        <v>141</v>
      </c>
      <c r="F320" s="25"/>
      <c r="G320" s="9">
        <f t="shared" ref="G320:AZ320" si="594">G321</f>
        <v>51358</v>
      </c>
      <c r="H320" s="9">
        <f t="shared" si="594"/>
        <v>0</v>
      </c>
      <c r="I320" s="9">
        <f t="shared" si="594"/>
        <v>0</v>
      </c>
      <c r="J320" s="9">
        <f t="shared" si="594"/>
        <v>0</v>
      </c>
      <c r="K320" s="9">
        <f t="shared" si="594"/>
        <v>0</v>
      </c>
      <c r="L320" s="9">
        <f t="shared" si="594"/>
        <v>0</v>
      </c>
      <c r="M320" s="9">
        <f t="shared" si="594"/>
        <v>51358</v>
      </c>
      <c r="N320" s="9">
        <f t="shared" si="594"/>
        <v>0</v>
      </c>
      <c r="O320" s="9">
        <f t="shared" si="594"/>
        <v>0</v>
      </c>
      <c r="P320" s="9">
        <f t="shared" si="594"/>
        <v>0</v>
      </c>
      <c r="Q320" s="9">
        <f t="shared" si="594"/>
        <v>0</v>
      </c>
      <c r="R320" s="9">
        <f t="shared" si="594"/>
        <v>0</v>
      </c>
      <c r="S320" s="9">
        <f t="shared" si="594"/>
        <v>51358</v>
      </c>
      <c r="T320" s="9">
        <f t="shared" si="594"/>
        <v>0</v>
      </c>
      <c r="U320" s="9">
        <f t="shared" si="594"/>
        <v>-5</v>
      </c>
      <c r="V320" s="9">
        <f t="shared" si="594"/>
        <v>0</v>
      </c>
      <c r="W320" s="9">
        <f t="shared" si="594"/>
        <v>0</v>
      </c>
      <c r="X320" s="9">
        <f t="shared" si="594"/>
        <v>0</v>
      </c>
      <c r="Y320" s="9">
        <f t="shared" si="594"/>
        <v>51353</v>
      </c>
      <c r="Z320" s="9">
        <f t="shared" si="594"/>
        <v>0</v>
      </c>
      <c r="AA320" s="9">
        <f t="shared" si="594"/>
        <v>0</v>
      </c>
      <c r="AB320" s="9">
        <f t="shared" si="594"/>
        <v>0</v>
      </c>
      <c r="AC320" s="9">
        <f t="shared" si="594"/>
        <v>0</v>
      </c>
      <c r="AD320" s="9">
        <f t="shared" si="594"/>
        <v>0</v>
      </c>
      <c r="AE320" s="9">
        <f t="shared" si="594"/>
        <v>51353</v>
      </c>
      <c r="AF320" s="9">
        <f t="shared" si="594"/>
        <v>0</v>
      </c>
      <c r="AG320" s="9">
        <f t="shared" si="594"/>
        <v>0</v>
      </c>
      <c r="AH320" s="9">
        <f t="shared" si="594"/>
        <v>0</v>
      </c>
      <c r="AI320" s="9">
        <f t="shared" si="594"/>
        <v>0</v>
      </c>
      <c r="AJ320" s="9">
        <f t="shared" si="594"/>
        <v>0</v>
      </c>
      <c r="AK320" s="9">
        <f t="shared" si="594"/>
        <v>51353</v>
      </c>
      <c r="AL320" s="9">
        <f t="shared" si="594"/>
        <v>0</v>
      </c>
      <c r="AM320" s="9">
        <f t="shared" si="594"/>
        <v>558</v>
      </c>
      <c r="AN320" s="9">
        <f t="shared" si="594"/>
        <v>0</v>
      </c>
      <c r="AO320" s="9">
        <f t="shared" si="594"/>
        <v>0</v>
      </c>
      <c r="AP320" s="9">
        <f t="shared" si="594"/>
        <v>0</v>
      </c>
      <c r="AQ320" s="9">
        <f t="shared" si="594"/>
        <v>51911</v>
      </c>
      <c r="AR320" s="9">
        <f t="shared" si="594"/>
        <v>0</v>
      </c>
      <c r="AS320" s="9">
        <f t="shared" si="594"/>
        <v>-6</v>
      </c>
      <c r="AT320" s="9">
        <f t="shared" si="594"/>
        <v>0</v>
      </c>
      <c r="AU320" s="9">
        <f t="shared" si="594"/>
        <v>-78</v>
      </c>
      <c r="AV320" s="9">
        <f t="shared" si="594"/>
        <v>0</v>
      </c>
      <c r="AW320" s="9">
        <f t="shared" si="594"/>
        <v>51827</v>
      </c>
      <c r="AX320" s="9">
        <f t="shared" si="594"/>
        <v>0</v>
      </c>
      <c r="AY320" s="9">
        <f t="shared" si="594"/>
        <v>23122</v>
      </c>
      <c r="AZ320" s="9">
        <f t="shared" si="594"/>
        <v>0</v>
      </c>
      <c r="BA320" s="92">
        <f t="shared" si="519"/>
        <v>44.613811333860731</v>
      </c>
      <c r="BB320" s="92"/>
    </row>
    <row r="321" spans="1:54" ht="49.5" hidden="1">
      <c r="A321" s="24" t="s">
        <v>142</v>
      </c>
      <c r="B321" s="25">
        <f>B320</f>
        <v>906</v>
      </c>
      <c r="C321" s="25" t="s">
        <v>79</v>
      </c>
      <c r="D321" s="25" t="s">
        <v>133</v>
      </c>
      <c r="E321" s="25" t="s">
        <v>143</v>
      </c>
      <c r="F321" s="25"/>
      <c r="G321" s="9">
        <f t="shared" ref="G321" si="595">G322+G324+G326</f>
        <v>51358</v>
      </c>
      <c r="H321" s="9">
        <f t="shared" ref="H321:N321" si="596">H322+H324+H326</f>
        <v>0</v>
      </c>
      <c r="I321" s="9">
        <f t="shared" si="596"/>
        <v>0</v>
      </c>
      <c r="J321" s="9">
        <f t="shared" si="596"/>
        <v>0</v>
      </c>
      <c r="K321" s="9">
        <f t="shared" si="596"/>
        <v>0</v>
      </c>
      <c r="L321" s="9">
        <f t="shared" si="596"/>
        <v>0</v>
      </c>
      <c r="M321" s="9">
        <f t="shared" si="596"/>
        <v>51358</v>
      </c>
      <c r="N321" s="9">
        <f t="shared" si="596"/>
        <v>0</v>
      </c>
      <c r="O321" s="9">
        <f t="shared" ref="O321:T321" si="597">O322+O324+O326</f>
        <v>0</v>
      </c>
      <c r="P321" s="9">
        <f t="shared" si="597"/>
        <v>0</v>
      </c>
      <c r="Q321" s="9">
        <f t="shared" si="597"/>
        <v>0</v>
      </c>
      <c r="R321" s="9">
        <f t="shared" si="597"/>
        <v>0</v>
      </c>
      <c r="S321" s="9">
        <f t="shared" si="597"/>
        <v>51358</v>
      </c>
      <c r="T321" s="9">
        <f t="shared" si="597"/>
        <v>0</v>
      </c>
      <c r="U321" s="9">
        <f t="shared" ref="U321:Z321" si="598">U322+U324+U326</f>
        <v>-5</v>
      </c>
      <c r="V321" s="9">
        <f t="shared" si="598"/>
        <v>0</v>
      </c>
      <c r="W321" s="9">
        <f t="shared" si="598"/>
        <v>0</v>
      </c>
      <c r="X321" s="9">
        <f t="shared" si="598"/>
        <v>0</v>
      </c>
      <c r="Y321" s="9">
        <f t="shared" si="598"/>
        <v>51353</v>
      </c>
      <c r="Z321" s="9">
        <f t="shared" si="598"/>
        <v>0</v>
      </c>
      <c r="AA321" s="9">
        <f t="shared" ref="AA321:AF321" si="599">AA322+AA324+AA326</f>
        <v>0</v>
      </c>
      <c r="AB321" s="9">
        <f t="shared" si="599"/>
        <v>0</v>
      </c>
      <c r="AC321" s="9">
        <f t="shared" si="599"/>
        <v>0</v>
      </c>
      <c r="AD321" s="9">
        <f t="shared" si="599"/>
        <v>0</v>
      </c>
      <c r="AE321" s="9">
        <f t="shared" si="599"/>
        <v>51353</v>
      </c>
      <c r="AF321" s="9">
        <f t="shared" si="599"/>
        <v>0</v>
      </c>
      <c r="AG321" s="9">
        <f t="shared" ref="AG321:AL321" si="600">AG322+AG324+AG326</f>
        <v>0</v>
      </c>
      <c r="AH321" s="9">
        <f t="shared" si="600"/>
        <v>0</v>
      </c>
      <c r="AI321" s="9">
        <f t="shared" si="600"/>
        <v>0</v>
      </c>
      <c r="AJ321" s="9">
        <f t="shared" si="600"/>
        <v>0</v>
      </c>
      <c r="AK321" s="9">
        <f t="shared" si="600"/>
        <v>51353</v>
      </c>
      <c r="AL321" s="9">
        <f t="shared" si="600"/>
        <v>0</v>
      </c>
      <c r="AM321" s="9">
        <f t="shared" ref="AM321:AR321" si="601">AM322+AM324+AM326</f>
        <v>558</v>
      </c>
      <c r="AN321" s="9">
        <f t="shared" si="601"/>
        <v>0</v>
      </c>
      <c r="AO321" s="9">
        <f t="shared" si="601"/>
        <v>0</v>
      </c>
      <c r="AP321" s="9">
        <f t="shared" si="601"/>
        <v>0</v>
      </c>
      <c r="AQ321" s="9">
        <f t="shared" si="601"/>
        <v>51911</v>
      </c>
      <c r="AR321" s="9">
        <f t="shared" si="601"/>
        <v>0</v>
      </c>
      <c r="AS321" s="9">
        <f t="shared" ref="AS321:AW321" si="602">AS322+AS324+AS326</f>
        <v>-6</v>
      </c>
      <c r="AT321" s="9">
        <f t="shared" si="602"/>
        <v>0</v>
      </c>
      <c r="AU321" s="9">
        <f t="shared" si="602"/>
        <v>-78</v>
      </c>
      <c r="AV321" s="9">
        <f t="shared" si="602"/>
        <v>0</v>
      </c>
      <c r="AW321" s="9">
        <f t="shared" si="602"/>
        <v>51827</v>
      </c>
      <c r="AX321" s="9">
        <f t="shared" ref="AX321:AZ321" si="603">AX322+AX324+AX326</f>
        <v>0</v>
      </c>
      <c r="AY321" s="9">
        <f t="shared" si="603"/>
        <v>23122</v>
      </c>
      <c r="AZ321" s="9">
        <f t="shared" si="603"/>
        <v>0</v>
      </c>
      <c r="BA321" s="92">
        <f t="shared" si="519"/>
        <v>44.613811333860731</v>
      </c>
      <c r="BB321" s="92"/>
    </row>
    <row r="322" spans="1:54" ht="66" hidden="1">
      <c r="A322" s="24" t="s">
        <v>446</v>
      </c>
      <c r="B322" s="25">
        <f>B321</f>
        <v>906</v>
      </c>
      <c r="C322" s="25" t="s">
        <v>79</v>
      </c>
      <c r="D322" s="25" t="s">
        <v>133</v>
      </c>
      <c r="E322" s="25" t="s">
        <v>143</v>
      </c>
      <c r="F322" s="25" t="s">
        <v>84</v>
      </c>
      <c r="G322" s="9">
        <f t="shared" ref="G322:AZ322" si="604">SUM(G323:G323)</f>
        <v>48685</v>
      </c>
      <c r="H322" s="9">
        <f t="shared" si="604"/>
        <v>0</v>
      </c>
      <c r="I322" s="9">
        <f t="shared" si="604"/>
        <v>0</v>
      </c>
      <c r="J322" s="9">
        <f t="shared" si="604"/>
        <v>0</v>
      </c>
      <c r="K322" s="9">
        <f t="shared" si="604"/>
        <v>0</v>
      </c>
      <c r="L322" s="9">
        <f t="shared" si="604"/>
        <v>0</v>
      </c>
      <c r="M322" s="9">
        <f t="shared" si="604"/>
        <v>48685</v>
      </c>
      <c r="N322" s="9">
        <f t="shared" si="604"/>
        <v>0</v>
      </c>
      <c r="O322" s="9">
        <f t="shared" si="604"/>
        <v>0</v>
      </c>
      <c r="P322" s="9">
        <f t="shared" si="604"/>
        <v>0</v>
      </c>
      <c r="Q322" s="9">
        <f t="shared" si="604"/>
        <v>0</v>
      </c>
      <c r="R322" s="9">
        <f t="shared" si="604"/>
        <v>0</v>
      </c>
      <c r="S322" s="9">
        <f t="shared" si="604"/>
        <v>48685</v>
      </c>
      <c r="T322" s="9">
        <f t="shared" si="604"/>
        <v>0</v>
      </c>
      <c r="U322" s="9">
        <f t="shared" si="604"/>
        <v>-8</v>
      </c>
      <c r="V322" s="9">
        <f t="shared" si="604"/>
        <v>0</v>
      </c>
      <c r="W322" s="9">
        <f t="shared" si="604"/>
        <v>0</v>
      </c>
      <c r="X322" s="9">
        <f t="shared" si="604"/>
        <v>0</v>
      </c>
      <c r="Y322" s="9">
        <f t="shared" si="604"/>
        <v>48677</v>
      </c>
      <c r="Z322" s="9">
        <f t="shared" si="604"/>
        <v>0</v>
      </c>
      <c r="AA322" s="9">
        <f t="shared" si="604"/>
        <v>0</v>
      </c>
      <c r="AB322" s="9">
        <f t="shared" si="604"/>
        <v>0</v>
      </c>
      <c r="AC322" s="9">
        <f t="shared" si="604"/>
        <v>0</v>
      </c>
      <c r="AD322" s="9">
        <f t="shared" si="604"/>
        <v>0</v>
      </c>
      <c r="AE322" s="9">
        <f t="shared" si="604"/>
        <v>48677</v>
      </c>
      <c r="AF322" s="9">
        <f t="shared" si="604"/>
        <v>0</v>
      </c>
      <c r="AG322" s="9">
        <f t="shared" si="604"/>
        <v>0</v>
      </c>
      <c r="AH322" s="9">
        <f t="shared" si="604"/>
        <v>0</v>
      </c>
      <c r="AI322" s="9">
        <f t="shared" si="604"/>
        <v>0</v>
      </c>
      <c r="AJ322" s="9">
        <f t="shared" si="604"/>
        <v>0</v>
      </c>
      <c r="AK322" s="9">
        <f t="shared" si="604"/>
        <v>48677</v>
      </c>
      <c r="AL322" s="9">
        <f t="shared" si="604"/>
        <v>0</v>
      </c>
      <c r="AM322" s="9">
        <f t="shared" si="604"/>
        <v>558</v>
      </c>
      <c r="AN322" s="9">
        <f t="shared" si="604"/>
        <v>0</v>
      </c>
      <c r="AO322" s="9">
        <f t="shared" si="604"/>
        <v>0</v>
      </c>
      <c r="AP322" s="9">
        <f t="shared" si="604"/>
        <v>0</v>
      </c>
      <c r="AQ322" s="9">
        <f t="shared" si="604"/>
        <v>49235</v>
      </c>
      <c r="AR322" s="9">
        <f t="shared" si="604"/>
        <v>0</v>
      </c>
      <c r="AS322" s="9">
        <f t="shared" si="604"/>
        <v>0</v>
      </c>
      <c r="AT322" s="9">
        <f t="shared" si="604"/>
        <v>0</v>
      </c>
      <c r="AU322" s="9">
        <f t="shared" si="604"/>
        <v>0</v>
      </c>
      <c r="AV322" s="9">
        <f t="shared" si="604"/>
        <v>0</v>
      </c>
      <c r="AW322" s="9">
        <f t="shared" si="604"/>
        <v>49235</v>
      </c>
      <c r="AX322" s="9">
        <f t="shared" si="604"/>
        <v>0</v>
      </c>
      <c r="AY322" s="9">
        <f t="shared" si="604"/>
        <v>21539</v>
      </c>
      <c r="AZ322" s="9">
        <f t="shared" si="604"/>
        <v>0</v>
      </c>
      <c r="BA322" s="92">
        <f t="shared" si="519"/>
        <v>43.747334213466033</v>
      </c>
      <c r="BB322" s="92"/>
    </row>
    <row r="323" spans="1:54" ht="20.100000000000001" hidden="1" customHeight="1">
      <c r="A323" s="27" t="s">
        <v>106</v>
      </c>
      <c r="B323" s="25">
        <f>B322</f>
        <v>906</v>
      </c>
      <c r="C323" s="25" t="s">
        <v>79</v>
      </c>
      <c r="D323" s="25" t="s">
        <v>133</v>
      </c>
      <c r="E323" s="25" t="s">
        <v>143</v>
      </c>
      <c r="F323" s="25" t="s">
        <v>107</v>
      </c>
      <c r="G323" s="9">
        <f>46813+1872</f>
        <v>48685</v>
      </c>
      <c r="H323" s="9"/>
      <c r="I323" s="79"/>
      <c r="J323" s="79"/>
      <c r="K323" s="79"/>
      <c r="L323" s="79"/>
      <c r="M323" s="9">
        <f>G323+I323+J323+K323+L323</f>
        <v>48685</v>
      </c>
      <c r="N323" s="9">
        <f>H323+L323</f>
        <v>0</v>
      </c>
      <c r="O323" s="80"/>
      <c r="P323" s="80"/>
      <c r="Q323" s="80"/>
      <c r="R323" s="80"/>
      <c r="S323" s="9">
        <f>M323+O323+P323+Q323+R323</f>
        <v>48685</v>
      </c>
      <c r="T323" s="9">
        <f>N323+R323</f>
        <v>0</v>
      </c>
      <c r="U323" s="9">
        <v>-8</v>
      </c>
      <c r="V323" s="80"/>
      <c r="W323" s="80"/>
      <c r="X323" s="80"/>
      <c r="Y323" s="9">
        <f>S323+U323+V323+W323+X323</f>
        <v>48677</v>
      </c>
      <c r="Z323" s="9">
        <f>T323+X323</f>
        <v>0</v>
      </c>
      <c r="AA323" s="9"/>
      <c r="AB323" s="80"/>
      <c r="AC323" s="80"/>
      <c r="AD323" s="80"/>
      <c r="AE323" s="9">
        <f>Y323+AA323+AB323+AC323+AD323</f>
        <v>48677</v>
      </c>
      <c r="AF323" s="9">
        <f>Z323+AD323</f>
        <v>0</v>
      </c>
      <c r="AG323" s="9"/>
      <c r="AH323" s="80"/>
      <c r="AI323" s="80"/>
      <c r="AJ323" s="80"/>
      <c r="AK323" s="9">
        <f>AE323+AG323+AH323+AI323+AJ323</f>
        <v>48677</v>
      </c>
      <c r="AL323" s="9">
        <f>AF323+AJ323</f>
        <v>0</v>
      </c>
      <c r="AM323" s="9">
        <v>558</v>
      </c>
      <c r="AN323" s="80"/>
      <c r="AO323" s="80"/>
      <c r="AP323" s="80"/>
      <c r="AQ323" s="9">
        <f>AK323+AM323+AN323+AO323+AP323</f>
        <v>49235</v>
      </c>
      <c r="AR323" s="9">
        <f>AL323+AP323</f>
        <v>0</v>
      </c>
      <c r="AS323" s="9"/>
      <c r="AT323" s="80"/>
      <c r="AU323" s="80"/>
      <c r="AV323" s="80"/>
      <c r="AW323" s="9">
        <f>AQ323+AS323+AT323+AU323+AV323</f>
        <v>49235</v>
      </c>
      <c r="AX323" s="9">
        <f>AR323+AV323</f>
        <v>0</v>
      </c>
      <c r="AY323" s="9">
        <v>21539</v>
      </c>
      <c r="AZ323" s="79"/>
      <c r="BA323" s="92">
        <f t="shared" si="519"/>
        <v>43.747334213466033</v>
      </c>
      <c r="BB323" s="92"/>
    </row>
    <row r="324" spans="1:54" ht="33" hidden="1">
      <c r="A324" s="24" t="s">
        <v>242</v>
      </c>
      <c r="B324" s="25">
        <f>B322</f>
        <v>906</v>
      </c>
      <c r="C324" s="25" t="s">
        <v>79</v>
      </c>
      <c r="D324" s="25" t="s">
        <v>133</v>
      </c>
      <c r="E324" s="25" t="s">
        <v>143</v>
      </c>
      <c r="F324" s="25" t="s">
        <v>30</v>
      </c>
      <c r="G324" s="9">
        <f t="shared" ref="G324:AZ324" si="605">G325</f>
        <v>2558</v>
      </c>
      <c r="H324" s="9">
        <f t="shared" si="605"/>
        <v>0</v>
      </c>
      <c r="I324" s="9">
        <f t="shared" si="605"/>
        <v>0</v>
      </c>
      <c r="J324" s="9">
        <f t="shared" si="605"/>
        <v>0</v>
      </c>
      <c r="K324" s="9">
        <f t="shared" si="605"/>
        <v>0</v>
      </c>
      <c r="L324" s="9">
        <f t="shared" si="605"/>
        <v>0</v>
      </c>
      <c r="M324" s="9">
        <f t="shared" si="605"/>
        <v>2558</v>
      </c>
      <c r="N324" s="9">
        <f t="shared" si="605"/>
        <v>0</v>
      </c>
      <c r="O324" s="9">
        <f t="shared" si="605"/>
        <v>0</v>
      </c>
      <c r="P324" s="9">
        <f t="shared" si="605"/>
        <v>0</v>
      </c>
      <c r="Q324" s="9">
        <f t="shared" si="605"/>
        <v>0</v>
      </c>
      <c r="R324" s="9">
        <f t="shared" si="605"/>
        <v>0</v>
      </c>
      <c r="S324" s="9">
        <f t="shared" si="605"/>
        <v>2558</v>
      </c>
      <c r="T324" s="9">
        <f t="shared" si="605"/>
        <v>0</v>
      </c>
      <c r="U324" s="9">
        <f t="shared" si="605"/>
        <v>3</v>
      </c>
      <c r="V324" s="9">
        <f t="shared" si="605"/>
        <v>0</v>
      </c>
      <c r="W324" s="9">
        <f t="shared" si="605"/>
        <v>0</v>
      </c>
      <c r="X324" s="9">
        <f t="shared" si="605"/>
        <v>0</v>
      </c>
      <c r="Y324" s="9">
        <f t="shared" si="605"/>
        <v>2561</v>
      </c>
      <c r="Z324" s="9">
        <f t="shared" si="605"/>
        <v>0</v>
      </c>
      <c r="AA324" s="9">
        <f t="shared" si="605"/>
        <v>0</v>
      </c>
      <c r="AB324" s="9">
        <f t="shared" si="605"/>
        <v>0</v>
      </c>
      <c r="AC324" s="9">
        <f t="shared" si="605"/>
        <v>0</v>
      </c>
      <c r="AD324" s="9">
        <f t="shared" si="605"/>
        <v>0</v>
      </c>
      <c r="AE324" s="9">
        <f t="shared" si="605"/>
        <v>2561</v>
      </c>
      <c r="AF324" s="9">
        <f t="shared" si="605"/>
        <v>0</v>
      </c>
      <c r="AG324" s="9">
        <f t="shared" si="605"/>
        <v>0</v>
      </c>
      <c r="AH324" s="9">
        <f t="shared" si="605"/>
        <v>0</v>
      </c>
      <c r="AI324" s="9">
        <f t="shared" si="605"/>
        <v>0</v>
      </c>
      <c r="AJ324" s="9">
        <f t="shared" si="605"/>
        <v>0</v>
      </c>
      <c r="AK324" s="9">
        <f t="shared" si="605"/>
        <v>2561</v>
      </c>
      <c r="AL324" s="9">
        <f t="shared" si="605"/>
        <v>0</v>
      </c>
      <c r="AM324" s="9">
        <f t="shared" si="605"/>
        <v>0</v>
      </c>
      <c r="AN324" s="9">
        <f t="shared" si="605"/>
        <v>0</v>
      </c>
      <c r="AO324" s="9">
        <f t="shared" si="605"/>
        <v>0</v>
      </c>
      <c r="AP324" s="9">
        <f t="shared" si="605"/>
        <v>0</v>
      </c>
      <c r="AQ324" s="9">
        <f t="shared" si="605"/>
        <v>2561</v>
      </c>
      <c r="AR324" s="9">
        <f t="shared" si="605"/>
        <v>0</v>
      </c>
      <c r="AS324" s="9">
        <f t="shared" si="605"/>
        <v>-6</v>
      </c>
      <c r="AT324" s="9">
        <f t="shared" si="605"/>
        <v>0</v>
      </c>
      <c r="AU324" s="9">
        <f t="shared" si="605"/>
        <v>-78</v>
      </c>
      <c r="AV324" s="9">
        <f t="shared" si="605"/>
        <v>0</v>
      </c>
      <c r="AW324" s="9">
        <f t="shared" si="605"/>
        <v>2477</v>
      </c>
      <c r="AX324" s="9">
        <f t="shared" si="605"/>
        <v>0</v>
      </c>
      <c r="AY324" s="9">
        <f t="shared" si="605"/>
        <v>1582</v>
      </c>
      <c r="AZ324" s="9">
        <f t="shared" si="605"/>
        <v>0</v>
      </c>
      <c r="BA324" s="92">
        <f t="shared" si="519"/>
        <v>63.867581752119499</v>
      </c>
      <c r="BB324" s="92"/>
    </row>
    <row r="325" spans="1:54" ht="33" hidden="1">
      <c r="A325" s="24" t="s">
        <v>36</v>
      </c>
      <c r="B325" s="25">
        <f>B323</f>
        <v>906</v>
      </c>
      <c r="C325" s="25" t="s">
        <v>79</v>
      </c>
      <c r="D325" s="25" t="s">
        <v>133</v>
      </c>
      <c r="E325" s="25" t="s">
        <v>143</v>
      </c>
      <c r="F325" s="25" t="s">
        <v>37</v>
      </c>
      <c r="G325" s="9">
        <v>2558</v>
      </c>
      <c r="H325" s="10"/>
      <c r="I325" s="79"/>
      <c r="J325" s="79"/>
      <c r="K325" s="79"/>
      <c r="L325" s="79"/>
      <c r="M325" s="9">
        <f>G325+I325+J325+K325+L325</f>
        <v>2558</v>
      </c>
      <c r="N325" s="9">
        <f>H325+L325</f>
        <v>0</v>
      </c>
      <c r="O325" s="80"/>
      <c r="P325" s="80"/>
      <c r="Q325" s="80"/>
      <c r="R325" s="80"/>
      <c r="S325" s="9">
        <f>M325+O325+P325+Q325+R325</f>
        <v>2558</v>
      </c>
      <c r="T325" s="9">
        <f>N325+R325</f>
        <v>0</v>
      </c>
      <c r="U325" s="9">
        <v>3</v>
      </c>
      <c r="V325" s="80"/>
      <c r="W325" s="80"/>
      <c r="X325" s="80"/>
      <c r="Y325" s="9">
        <f>S325+U325+V325+W325+X325</f>
        <v>2561</v>
      </c>
      <c r="Z325" s="9">
        <f>T325+X325</f>
        <v>0</v>
      </c>
      <c r="AA325" s="9"/>
      <c r="AB325" s="80"/>
      <c r="AC325" s="80"/>
      <c r="AD325" s="80"/>
      <c r="AE325" s="9">
        <f>Y325+AA325+AB325+AC325+AD325</f>
        <v>2561</v>
      </c>
      <c r="AF325" s="9">
        <f>Z325+AD325</f>
        <v>0</v>
      </c>
      <c r="AG325" s="9"/>
      <c r="AH325" s="80"/>
      <c r="AI325" s="80"/>
      <c r="AJ325" s="80"/>
      <c r="AK325" s="9">
        <f>AE325+AG325+AH325+AI325+AJ325</f>
        <v>2561</v>
      </c>
      <c r="AL325" s="9">
        <f>AF325+AJ325</f>
        <v>0</v>
      </c>
      <c r="AM325" s="9"/>
      <c r="AN325" s="80"/>
      <c r="AO325" s="80"/>
      <c r="AP325" s="80"/>
      <c r="AQ325" s="9">
        <f>AK325+AM325+AN325+AO325+AP325</f>
        <v>2561</v>
      </c>
      <c r="AR325" s="9">
        <f>AL325+AP325</f>
        <v>0</v>
      </c>
      <c r="AS325" s="9">
        <v>-6</v>
      </c>
      <c r="AT325" s="80"/>
      <c r="AU325" s="9">
        <v>-78</v>
      </c>
      <c r="AV325" s="80"/>
      <c r="AW325" s="9">
        <f>AQ325+AS325+AT325+AU325+AV325</f>
        <v>2477</v>
      </c>
      <c r="AX325" s="9">
        <f>AR325+AV325</f>
        <v>0</v>
      </c>
      <c r="AY325" s="9">
        <v>1582</v>
      </c>
      <c r="AZ325" s="79"/>
      <c r="BA325" s="92">
        <f t="shared" si="519"/>
        <v>63.867581752119499</v>
      </c>
      <c r="BB325" s="92"/>
    </row>
    <row r="326" spans="1:54" ht="20.100000000000001" hidden="1" customHeight="1">
      <c r="A326" s="27" t="s">
        <v>65</v>
      </c>
      <c r="B326" s="25">
        <f>B324</f>
        <v>906</v>
      </c>
      <c r="C326" s="25" t="s">
        <v>79</v>
      </c>
      <c r="D326" s="25" t="s">
        <v>133</v>
      </c>
      <c r="E326" s="25" t="s">
        <v>143</v>
      </c>
      <c r="F326" s="25" t="s">
        <v>66</v>
      </c>
      <c r="G326" s="9">
        <f t="shared" ref="G326:Z326" si="606">G327+G328</f>
        <v>115</v>
      </c>
      <c r="H326" s="9">
        <f t="shared" si="606"/>
        <v>0</v>
      </c>
      <c r="I326" s="9">
        <f t="shared" si="606"/>
        <v>0</v>
      </c>
      <c r="J326" s="9">
        <f t="shared" si="606"/>
        <v>0</v>
      </c>
      <c r="K326" s="9">
        <f t="shared" si="606"/>
        <v>0</v>
      </c>
      <c r="L326" s="9">
        <f t="shared" si="606"/>
        <v>0</v>
      </c>
      <c r="M326" s="9">
        <f t="shared" si="606"/>
        <v>115</v>
      </c>
      <c r="N326" s="9">
        <f t="shared" si="606"/>
        <v>0</v>
      </c>
      <c r="O326" s="9">
        <f t="shared" si="606"/>
        <v>0</v>
      </c>
      <c r="P326" s="9">
        <f t="shared" si="606"/>
        <v>0</v>
      </c>
      <c r="Q326" s="9">
        <f t="shared" si="606"/>
        <v>0</v>
      </c>
      <c r="R326" s="9">
        <f t="shared" si="606"/>
        <v>0</v>
      </c>
      <c r="S326" s="9">
        <f t="shared" si="606"/>
        <v>115</v>
      </c>
      <c r="T326" s="9">
        <f t="shared" si="606"/>
        <v>0</v>
      </c>
      <c r="U326" s="9">
        <f t="shared" si="606"/>
        <v>0</v>
      </c>
      <c r="V326" s="9">
        <f t="shared" si="606"/>
        <v>0</v>
      </c>
      <c r="W326" s="9">
        <f t="shared" si="606"/>
        <v>0</v>
      </c>
      <c r="X326" s="9">
        <f t="shared" si="606"/>
        <v>0</v>
      </c>
      <c r="Y326" s="9">
        <f t="shared" si="606"/>
        <v>115</v>
      </c>
      <c r="Z326" s="9">
        <f t="shared" si="606"/>
        <v>0</v>
      </c>
      <c r="AA326" s="9">
        <f t="shared" ref="AA326:AF326" si="607">AA327+AA328</f>
        <v>0</v>
      </c>
      <c r="AB326" s="9">
        <f t="shared" si="607"/>
        <v>0</v>
      </c>
      <c r="AC326" s="9">
        <f t="shared" si="607"/>
        <v>0</v>
      </c>
      <c r="AD326" s="9">
        <f t="shared" si="607"/>
        <v>0</v>
      </c>
      <c r="AE326" s="9">
        <f t="shared" si="607"/>
        <v>115</v>
      </c>
      <c r="AF326" s="9">
        <f t="shared" si="607"/>
        <v>0</v>
      </c>
      <c r="AG326" s="9">
        <f t="shared" ref="AG326:AL326" si="608">AG327+AG328</f>
        <v>0</v>
      </c>
      <c r="AH326" s="9">
        <f t="shared" si="608"/>
        <v>0</v>
      </c>
      <c r="AI326" s="9">
        <f t="shared" si="608"/>
        <v>0</v>
      </c>
      <c r="AJ326" s="9">
        <f t="shared" si="608"/>
        <v>0</v>
      </c>
      <c r="AK326" s="9">
        <f t="shared" si="608"/>
        <v>115</v>
      </c>
      <c r="AL326" s="9">
        <f t="shared" si="608"/>
        <v>0</v>
      </c>
      <c r="AM326" s="9">
        <f t="shared" ref="AM326:AR326" si="609">AM327+AM328</f>
        <v>0</v>
      </c>
      <c r="AN326" s="9">
        <f t="shared" si="609"/>
        <v>0</v>
      </c>
      <c r="AO326" s="9">
        <f t="shared" si="609"/>
        <v>0</v>
      </c>
      <c r="AP326" s="9">
        <f t="shared" si="609"/>
        <v>0</v>
      </c>
      <c r="AQ326" s="9">
        <f t="shared" si="609"/>
        <v>115</v>
      </c>
      <c r="AR326" s="9">
        <f t="shared" si="609"/>
        <v>0</v>
      </c>
      <c r="AS326" s="9">
        <f t="shared" ref="AS326:AZ326" si="610">AS327+AS328</f>
        <v>0</v>
      </c>
      <c r="AT326" s="9">
        <f t="shared" si="610"/>
        <v>0</v>
      </c>
      <c r="AU326" s="9">
        <f t="shared" si="610"/>
        <v>0</v>
      </c>
      <c r="AV326" s="9">
        <f t="shared" si="610"/>
        <v>0</v>
      </c>
      <c r="AW326" s="9">
        <f t="shared" si="610"/>
        <v>115</v>
      </c>
      <c r="AX326" s="9">
        <f t="shared" si="610"/>
        <v>0</v>
      </c>
      <c r="AY326" s="9">
        <f t="shared" si="610"/>
        <v>1</v>
      </c>
      <c r="AZ326" s="9">
        <f t="shared" si="610"/>
        <v>0</v>
      </c>
      <c r="BA326" s="92">
        <f t="shared" si="519"/>
        <v>0.86956521739130432</v>
      </c>
      <c r="BB326" s="92"/>
    </row>
    <row r="327" spans="1:54" ht="24" hidden="1" customHeight="1">
      <c r="A327" s="27" t="s">
        <v>154</v>
      </c>
      <c r="B327" s="25" t="s">
        <v>671</v>
      </c>
      <c r="C327" s="25" t="s">
        <v>79</v>
      </c>
      <c r="D327" s="25" t="s">
        <v>133</v>
      </c>
      <c r="E327" s="25" t="s">
        <v>143</v>
      </c>
      <c r="F327" s="25">
        <v>830</v>
      </c>
      <c r="G327" s="9"/>
      <c r="H327" s="9"/>
      <c r="I327" s="79"/>
      <c r="J327" s="79"/>
      <c r="K327" s="79"/>
      <c r="L327" s="79"/>
      <c r="M327" s="79"/>
      <c r="N327" s="79"/>
      <c r="O327" s="80"/>
      <c r="P327" s="80"/>
      <c r="Q327" s="80"/>
      <c r="R327" s="80"/>
      <c r="S327" s="80"/>
      <c r="T327" s="80"/>
      <c r="U327" s="9"/>
      <c r="V327" s="80"/>
      <c r="W327" s="80"/>
      <c r="X327" s="80"/>
      <c r="Y327" s="9">
        <f>S327+U327+V327+W327+X327</f>
        <v>0</v>
      </c>
      <c r="Z327" s="9">
        <f>T327+X327</f>
        <v>0</v>
      </c>
      <c r="AA327" s="9"/>
      <c r="AB327" s="80"/>
      <c r="AC327" s="80"/>
      <c r="AD327" s="80"/>
      <c r="AE327" s="9">
        <f>Y327+AA327+AB327+AC327+AD327</f>
        <v>0</v>
      </c>
      <c r="AF327" s="9">
        <f>Z327+AD327</f>
        <v>0</v>
      </c>
      <c r="AG327" s="9"/>
      <c r="AH327" s="80"/>
      <c r="AI327" s="80"/>
      <c r="AJ327" s="80"/>
      <c r="AK327" s="9">
        <f>AE327+AG327+AH327+AI327+AJ327</f>
        <v>0</v>
      </c>
      <c r="AL327" s="9">
        <f>AF327+AJ327</f>
        <v>0</v>
      </c>
      <c r="AM327" s="9"/>
      <c r="AN327" s="80"/>
      <c r="AO327" s="80"/>
      <c r="AP327" s="80"/>
      <c r="AQ327" s="9">
        <f>AK327+AM327+AN327+AO327+AP327</f>
        <v>0</v>
      </c>
      <c r="AR327" s="9">
        <f>AL327+AP327</f>
        <v>0</v>
      </c>
      <c r="AS327" s="9"/>
      <c r="AT327" s="80"/>
      <c r="AU327" s="80"/>
      <c r="AV327" s="80"/>
      <c r="AW327" s="9">
        <f>AQ327+AS327+AT327+AU327+AV327</f>
        <v>0</v>
      </c>
      <c r="AX327" s="9">
        <f>AR327+AV327</f>
        <v>0</v>
      </c>
      <c r="AY327" s="79"/>
      <c r="AZ327" s="79"/>
      <c r="BA327" s="92" t="e">
        <f t="shared" si="519"/>
        <v>#DIV/0!</v>
      </c>
      <c r="BB327" s="92" t="e">
        <f t="shared" si="520"/>
        <v>#DIV/0!</v>
      </c>
    </row>
    <row r="328" spans="1:54" ht="20.100000000000001" hidden="1" customHeight="1">
      <c r="A328" s="27" t="s">
        <v>67</v>
      </c>
      <c r="B328" s="25">
        <f>B325</f>
        <v>906</v>
      </c>
      <c r="C328" s="25" t="s">
        <v>79</v>
      </c>
      <c r="D328" s="25" t="s">
        <v>133</v>
      </c>
      <c r="E328" s="25" t="s">
        <v>143</v>
      </c>
      <c r="F328" s="25" t="s">
        <v>68</v>
      </c>
      <c r="G328" s="9">
        <v>115</v>
      </c>
      <c r="H328" s="9"/>
      <c r="I328" s="79"/>
      <c r="J328" s="79"/>
      <c r="K328" s="79"/>
      <c r="L328" s="79"/>
      <c r="M328" s="9">
        <f>G328+I328+J328+K328+L328</f>
        <v>115</v>
      </c>
      <c r="N328" s="9">
        <f>H328+L328</f>
        <v>0</v>
      </c>
      <c r="O328" s="80"/>
      <c r="P328" s="80"/>
      <c r="Q328" s="80"/>
      <c r="R328" s="80"/>
      <c r="S328" s="9">
        <f>M328+O328+P328+Q328+R328</f>
        <v>115</v>
      </c>
      <c r="T328" s="9">
        <f>N328+R328</f>
        <v>0</v>
      </c>
      <c r="U328" s="9"/>
      <c r="V328" s="80"/>
      <c r="W328" s="80"/>
      <c r="X328" s="80"/>
      <c r="Y328" s="9">
        <f>S328+U328+V328+W328+X328</f>
        <v>115</v>
      </c>
      <c r="Z328" s="9">
        <f>T328+X328</f>
        <v>0</v>
      </c>
      <c r="AA328" s="9"/>
      <c r="AB328" s="80"/>
      <c r="AC328" s="80"/>
      <c r="AD328" s="80"/>
      <c r="AE328" s="9">
        <f>Y328+AA328+AB328+AC328+AD328</f>
        <v>115</v>
      </c>
      <c r="AF328" s="9">
        <f>Z328+AD328</f>
        <v>0</v>
      </c>
      <c r="AG328" s="9"/>
      <c r="AH328" s="80"/>
      <c r="AI328" s="80"/>
      <c r="AJ328" s="80"/>
      <c r="AK328" s="9">
        <f>AE328+AG328+AH328+AI328+AJ328</f>
        <v>115</v>
      </c>
      <c r="AL328" s="9">
        <f>AF328+AJ328</f>
        <v>0</v>
      </c>
      <c r="AM328" s="9"/>
      <c r="AN328" s="80"/>
      <c r="AO328" s="80"/>
      <c r="AP328" s="80"/>
      <c r="AQ328" s="9">
        <f>AK328+AM328+AN328+AO328+AP328</f>
        <v>115</v>
      </c>
      <c r="AR328" s="9">
        <f>AL328+AP328</f>
        <v>0</v>
      </c>
      <c r="AS328" s="9"/>
      <c r="AT328" s="80"/>
      <c r="AU328" s="80"/>
      <c r="AV328" s="80"/>
      <c r="AW328" s="9">
        <f>AQ328+AS328+AT328+AU328+AV328</f>
        <v>115</v>
      </c>
      <c r="AX328" s="9">
        <f>AR328+AV328</f>
        <v>0</v>
      </c>
      <c r="AY328" s="9">
        <v>1</v>
      </c>
      <c r="AZ328" s="79"/>
      <c r="BA328" s="92">
        <f t="shared" si="519"/>
        <v>0.86956521739130432</v>
      </c>
      <c r="BB328" s="92"/>
    </row>
    <row r="329" spans="1:54" ht="25.5" hidden="1" customHeight="1">
      <c r="A329" s="24" t="s">
        <v>745</v>
      </c>
      <c r="B329" s="25" t="str">
        <f>B327</f>
        <v>906</v>
      </c>
      <c r="C329" s="25" t="s">
        <v>79</v>
      </c>
      <c r="D329" s="25" t="s">
        <v>133</v>
      </c>
      <c r="E329" s="25" t="s">
        <v>744</v>
      </c>
      <c r="F329" s="25"/>
      <c r="G329" s="9"/>
      <c r="H329" s="9"/>
      <c r="I329" s="79"/>
      <c r="J329" s="79"/>
      <c r="K329" s="79"/>
      <c r="L329" s="79"/>
      <c r="M329" s="9"/>
      <c r="N329" s="9"/>
      <c r="O329" s="80"/>
      <c r="P329" s="80"/>
      <c r="Q329" s="80"/>
      <c r="R329" s="80"/>
      <c r="S329" s="9"/>
      <c r="T329" s="9"/>
      <c r="U329" s="9">
        <f>U330</f>
        <v>11</v>
      </c>
      <c r="V329" s="9">
        <f t="shared" ref="V329:AK330" si="611">V330</f>
        <v>0</v>
      </c>
      <c r="W329" s="9">
        <f t="shared" si="611"/>
        <v>0</v>
      </c>
      <c r="X329" s="9">
        <f t="shared" si="611"/>
        <v>1118</v>
      </c>
      <c r="Y329" s="9">
        <f t="shared" si="611"/>
        <v>1129</v>
      </c>
      <c r="Z329" s="9">
        <f t="shared" si="611"/>
        <v>1118</v>
      </c>
      <c r="AA329" s="9">
        <f>AA330</f>
        <v>0</v>
      </c>
      <c r="AB329" s="9">
        <f t="shared" si="611"/>
        <v>0</v>
      </c>
      <c r="AC329" s="9">
        <f t="shared" si="611"/>
        <v>0</v>
      </c>
      <c r="AD329" s="9">
        <f t="shared" si="611"/>
        <v>0</v>
      </c>
      <c r="AE329" s="9">
        <f t="shared" si="611"/>
        <v>1129</v>
      </c>
      <c r="AF329" s="9">
        <f t="shared" si="611"/>
        <v>1118</v>
      </c>
      <c r="AG329" s="9">
        <f>AG330</f>
        <v>0</v>
      </c>
      <c r="AH329" s="9">
        <f t="shared" si="611"/>
        <v>0</v>
      </c>
      <c r="AI329" s="9">
        <f t="shared" si="611"/>
        <v>0</v>
      </c>
      <c r="AJ329" s="9">
        <f t="shared" si="611"/>
        <v>0</v>
      </c>
      <c r="AK329" s="9">
        <f t="shared" si="611"/>
        <v>1129</v>
      </c>
      <c r="AL329" s="9">
        <f t="shared" ref="AH329:AL330" si="612">AL330</f>
        <v>1118</v>
      </c>
      <c r="AM329" s="9">
        <f>AM330</f>
        <v>0</v>
      </c>
      <c r="AN329" s="9">
        <f t="shared" ref="AN329:AZ330" si="613">AN330</f>
        <v>0</v>
      </c>
      <c r="AO329" s="9">
        <f t="shared" si="613"/>
        <v>0</v>
      </c>
      <c r="AP329" s="9">
        <f t="shared" si="613"/>
        <v>0</v>
      </c>
      <c r="AQ329" s="9">
        <f t="shared" si="613"/>
        <v>1129</v>
      </c>
      <c r="AR329" s="9">
        <f t="shared" si="613"/>
        <v>1118</v>
      </c>
      <c r="AS329" s="9">
        <f>AS330</f>
        <v>0</v>
      </c>
      <c r="AT329" s="9">
        <f t="shared" si="613"/>
        <v>0</v>
      </c>
      <c r="AU329" s="9">
        <f t="shared" si="613"/>
        <v>0</v>
      </c>
      <c r="AV329" s="9">
        <f t="shared" si="613"/>
        <v>0</v>
      </c>
      <c r="AW329" s="9">
        <f t="shared" si="613"/>
        <v>1129</v>
      </c>
      <c r="AX329" s="9">
        <f t="shared" si="613"/>
        <v>1118</v>
      </c>
      <c r="AY329" s="9">
        <f t="shared" si="613"/>
        <v>11</v>
      </c>
      <c r="AZ329" s="9">
        <f t="shared" si="613"/>
        <v>0</v>
      </c>
      <c r="BA329" s="92">
        <f t="shared" si="519"/>
        <v>0.97431355181576607</v>
      </c>
      <c r="BB329" s="92">
        <f t="shared" si="520"/>
        <v>0</v>
      </c>
    </row>
    <row r="330" spans="1:54" ht="33" hidden="1">
      <c r="A330" s="24" t="s">
        <v>11</v>
      </c>
      <c r="B330" s="25">
        <f t="shared" ref="B330:B336" si="614">B328</f>
        <v>906</v>
      </c>
      <c r="C330" s="25" t="s">
        <v>79</v>
      </c>
      <c r="D330" s="25" t="s">
        <v>133</v>
      </c>
      <c r="E330" s="25" t="s">
        <v>744</v>
      </c>
      <c r="F330" s="25" t="s">
        <v>12</v>
      </c>
      <c r="G330" s="9"/>
      <c r="H330" s="9"/>
      <c r="I330" s="79"/>
      <c r="J330" s="79"/>
      <c r="K330" s="79"/>
      <c r="L330" s="79"/>
      <c r="M330" s="9"/>
      <c r="N330" s="9"/>
      <c r="O330" s="80"/>
      <c r="P330" s="80"/>
      <c r="Q330" s="80"/>
      <c r="R330" s="80"/>
      <c r="S330" s="9"/>
      <c r="T330" s="9"/>
      <c r="U330" s="9">
        <f>U331</f>
        <v>11</v>
      </c>
      <c r="V330" s="9">
        <f t="shared" si="611"/>
        <v>0</v>
      </c>
      <c r="W330" s="9">
        <f t="shared" si="611"/>
        <v>0</v>
      </c>
      <c r="X330" s="9">
        <f t="shared" si="611"/>
        <v>1118</v>
      </c>
      <c r="Y330" s="9">
        <f t="shared" si="611"/>
        <v>1129</v>
      </c>
      <c r="Z330" s="9">
        <f t="shared" si="611"/>
        <v>1118</v>
      </c>
      <c r="AA330" s="9">
        <f>AA331</f>
        <v>0</v>
      </c>
      <c r="AB330" s="9">
        <f t="shared" si="611"/>
        <v>0</v>
      </c>
      <c r="AC330" s="9">
        <f t="shared" si="611"/>
        <v>0</v>
      </c>
      <c r="AD330" s="9">
        <f t="shared" si="611"/>
        <v>0</v>
      </c>
      <c r="AE330" s="9">
        <f t="shared" si="611"/>
        <v>1129</v>
      </c>
      <c r="AF330" s="9">
        <f t="shared" si="611"/>
        <v>1118</v>
      </c>
      <c r="AG330" s="9">
        <f>AG331</f>
        <v>0</v>
      </c>
      <c r="AH330" s="9">
        <f t="shared" si="612"/>
        <v>0</v>
      </c>
      <c r="AI330" s="9">
        <f t="shared" si="612"/>
        <v>0</v>
      </c>
      <c r="AJ330" s="9">
        <f t="shared" si="612"/>
        <v>0</v>
      </c>
      <c r="AK330" s="9">
        <f t="shared" si="612"/>
        <v>1129</v>
      </c>
      <c r="AL330" s="9">
        <f t="shared" si="612"/>
        <v>1118</v>
      </c>
      <c r="AM330" s="9">
        <f>AM331</f>
        <v>0</v>
      </c>
      <c r="AN330" s="9">
        <f t="shared" si="613"/>
        <v>0</v>
      </c>
      <c r="AO330" s="9">
        <f t="shared" si="613"/>
        <v>0</v>
      </c>
      <c r="AP330" s="9">
        <f t="shared" si="613"/>
        <v>0</v>
      </c>
      <c r="AQ330" s="9">
        <f t="shared" si="613"/>
        <v>1129</v>
      </c>
      <c r="AR330" s="9">
        <f t="shared" si="613"/>
        <v>1118</v>
      </c>
      <c r="AS330" s="9">
        <f>AS331</f>
        <v>0</v>
      </c>
      <c r="AT330" s="9">
        <f t="shared" si="613"/>
        <v>0</v>
      </c>
      <c r="AU330" s="9">
        <f t="shared" si="613"/>
        <v>0</v>
      </c>
      <c r="AV330" s="9">
        <f t="shared" si="613"/>
        <v>0</v>
      </c>
      <c r="AW330" s="9">
        <f t="shared" si="613"/>
        <v>1129</v>
      </c>
      <c r="AX330" s="9">
        <f t="shared" si="613"/>
        <v>1118</v>
      </c>
      <c r="AY330" s="9">
        <f t="shared" si="613"/>
        <v>11</v>
      </c>
      <c r="AZ330" s="9">
        <f t="shared" si="613"/>
        <v>0</v>
      </c>
      <c r="BA330" s="92">
        <f t="shared" si="519"/>
        <v>0.97431355181576607</v>
      </c>
      <c r="BB330" s="92">
        <f t="shared" si="520"/>
        <v>0</v>
      </c>
    </row>
    <row r="331" spans="1:54" ht="33" hidden="1">
      <c r="A331" s="24" t="s">
        <v>130</v>
      </c>
      <c r="B331" s="25" t="str">
        <f t="shared" si="614"/>
        <v>906</v>
      </c>
      <c r="C331" s="25" t="s">
        <v>79</v>
      </c>
      <c r="D331" s="25" t="s">
        <v>133</v>
      </c>
      <c r="E331" s="25" t="s">
        <v>744</v>
      </c>
      <c r="F331" s="25" t="s">
        <v>131</v>
      </c>
      <c r="G331" s="9"/>
      <c r="H331" s="9"/>
      <c r="I331" s="79"/>
      <c r="J331" s="79"/>
      <c r="K331" s="79"/>
      <c r="L331" s="79"/>
      <c r="M331" s="9"/>
      <c r="N331" s="9"/>
      <c r="O331" s="80"/>
      <c r="P331" s="80"/>
      <c r="Q331" s="80"/>
      <c r="R331" s="80"/>
      <c r="S331" s="9"/>
      <c r="T331" s="9"/>
      <c r="U331" s="9">
        <v>11</v>
      </c>
      <c r="V331" s="9"/>
      <c r="W331" s="9"/>
      <c r="X331" s="9">
        <v>1118</v>
      </c>
      <c r="Y331" s="9">
        <f>S331+U331+V331+W331+X331</f>
        <v>1129</v>
      </c>
      <c r="Z331" s="9">
        <f>T331+X331</f>
        <v>1118</v>
      </c>
      <c r="AA331" s="9"/>
      <c r="AB331" s="9"/>
      <c r="AC331" s="9"/>
      <c r="AD331" s="9"/>
      <c r="AE331" s="9">
        <f>Y331+AA331+AB331+AC331+AD331</f>
        <v>1129</v>
      </c>
      <c r="AF331" s="9">
        <f>Z331+AD331</f>
        <v>1118</v>
      </c>
      <c r="AG331" s="9"/>
      <c r="AH331" s="9"/>
      <c r="AI331" s="9"/>
      <c r="AJ331" s="9"/>
      <c r="AK331" s="9">
        <f>AE331+AG331+AH331+AI331+AJ331</f>
        <v>1129</v>
      </c>
      <c r="AL331" s="9">
        <f>AF331+AJ331</f>
        <v>1118</v>
      </c>
      <c r="AM331" s="9"/>
      <c r="AN331" s="9"/>
      <c r="AO331" s="9"/>
      <c r="AP331" s="9"/>
      <c r="AQ331" s="9">
        <f>AK331+AM331+AN331+AO331+AP331</f>
        <v>1129</v>
      </c>
      <c r="AR331" s="9">
        <f>AL331+AP331</f>
        <v>1118</v>
      </c>
      <c r="AS331" s="9"/>
      <c r="AT331" s="9"/>
      <c r="AU331" s="9"/>
      <c r="AV331" s="9"/>
      <c r="AW331" s="9">
        <f>AQ331+AS331+AT331+AU331+AV331</f>
        <v>1129</v>
      </c>
      <c r="AX331" s="9">
        <f>AR331+AV331</f>
        <v>1118</v>
      </c>
      <c r="AY331" s="9">
        <v>11</v>
      </c>
      <c r="AZ331" s="79"/>
      <c r="BA331" s="92">
        <f t="shared" si="519"/>
        <v>0.97431355181576607</v>
      </c>
      <c r="BB331" s="92">
        <f t="shared" si="520"/>
        <v>0</v>
      </c>
    </row>
    <row r="332" spans="1:54" ht="19.5" hidden="1" customHeight="1">
      <c r="A332" s="24" t="s">
        <v>61</v>
      </c>
      <c r="B332" s="25">
        <f t="shared" si="614"/>
        <v>906</v>
      </c>
      <c r="C332" s="25" t="s">
        <v>79</v>
      </c>
      <c r="D332" s="25" t="s">
        <v>133</v>
      </c>
      <c r="E332" s="25" t="s">
        <v>62</v>
      </c>
      <c r="F332" s="25"/>
      <c r="G332" s="9"/>
      <c r="H332" s="9"/>
      <c r="I332" s="79"/>
      <c r="J332" s="79"/>
      <c r="K332" s="79"/>
      <c r="L332" s="79"/>
      <c r="M332" s="9"/>
      <c r="N332" s="9"/>
      <c r="O332" s="80"/>
      <c r="P332" s="80"/>
      <c r="Q332" s="80"/>
      <c r="R332" s="80"/>
      <c r="S332" s="9"/>
      <c r="T332" s="9"/>
      <c r="U332" s="9">
        <f>U333</f>
        <v>5</v>
      </c>
      <c r="V332" s="9">
        <f t="shared" ref="V332:AK335" si="615">V333</f>
        <v>0</v>
      </c>
      <c r="W332" s="9">
        <f t="shared" si="615"/>
        <v>0</v>
      </c>
      <c r="X332" s="9">
        <f t="shared" si="615"/>
        <v>0</v>
      </c>
      <c r="Y332" s="9">
        <f t="shared" si="615"/>
        <v>5</v>
      </c>
      <c r="Z332" s="9">
        <f t="shared" si="615"/>
        <v>0</v>
      </c>
      <c r="AA332" s="9">
        <f>AA333</f>
        <v>0</v>
      </c>
      <c r="AB332" s="9">
        <f t="shared" si="615"/>
        <v>0</v>
      </c>
      <c r="AC332" s="9">
        <f t="shared" si="615"/>
        <v>0</v>
      </c>
      <c r="AD332" s="9">
        <f t="shared" si="615"/>
        <v>0</v>
      </c>
      <c r="AE332" s="9">
        <f t="shared" si="615"/>
        <v>5</v>
      </c>
      <c r="AF332" s="9">
        <f t="shared" si="615"/>
        <v>0</v>
      </c>
      <c r="AG332" s="9">
        <f>AG333</f>
        <v>0</v>
      </c>
      <c r="AH332" s="9">
        <f t="shared" si="615"/>
        <v>0</v>
      </c>
      <c r="AI332" s="9">
        <f t="shared" si="615"/>
        <v>0</v>
      </c>
      <c r="AJ332" s="9">
        <f t="shared" si="615"/>
        <v>0</v>
      </c>
      <c r="AK332" s="9">
        <f t="shared" si="615"/>
        <v>5</v>
      </c>
      <c r="AL332" s="9">
        <f t="shared" ref="AH332:AL335" si="616">AL333</f>
        <v>0</v>
      </c>
      <c r="AM332" s="9">
        <f>AM333</f>
        <v>0</v>
      </c>
      <c r="AN332" s="9">
        <f t="shared" ref="AN332:AZ335" si="617">AN333</f>
        <v>0</v>
      </c>
      <c r="AO332" s="9">
        <f t="shared" si="617"/>
        <v>0</v>
      </c>
      <c r="AP332" s="9">
        <f t="shared" si="617"/>
        <v>0</v>
      </c>
      <c r="AQ332" s="9">
        <f t="shared" si="617"/>
        <v>5</v>
      </c>
      <c r="AR332" s="9">
        <f t="shared" si="617"/>
        <v>0</v>
      </c>
      <c r="AS332" s="9">
        <f>AS333</f>
        <v>6</v>
      </c>
      <c r="AT332" s="9">
        <f t="shared" si="617"/>
        <v>0</v>
      </c>
      <c r="AU332" s="9">
        <f t="shared" si="617"/>
        <v>0</v>
      </c>
      <c r="AV332" s="9">
        <f t="shared" si="617"/>
        <v>0</v>
      </c>
      <c r="AW332" s="9">
        <f t="shared" si="617"/>
        <v>11</v>
      </c>
      <c r="AX332" s="9">
        <f t="shared" si="617"/>
        <v>0</v>
      </c>
      <c r="AY332" s="9">
        <f t="shared" si="617"/>
        <v>5</v>
      </c>
      <c r="AZ332" s="9">
        <f t="shared" si="617"/>
        <v>0</v>
      </c>
      <c r="BA332" s="92">
        <f t="shared" si="519"/>
        <v>45.454545454545453</v>
      </c>
      <c r="BB332" s="92"/>
    </row>
    <row r="333" spans="1:54" ht="18" hidden="1" customHeight="1">
      <c r="A333" s="41" t="s">
        <v>120</v>
      </c>
      <c r="B333" s="25" t="str">
        <f t="shared" si="614"/>
        <v>906</v>
      </c>
      <c r="C333" s="25" t="s">
        <v>79</v>
      </c>
      <c r="D333" s="25" t="s">
        <v>133</v>
      </c>
      <c r="E333" s="25" t="s">
        <v>748</v>
      </c>
      <c r="F333" s="25"/>
      <c r="G333" s="9"/>
      <c r="H333" s="9"/>
      <c r="I333" s="79"/>
      <c r="J333" s="79"/>
      <c r="K333" s="79"/>
      <c r="L333" s="79"/>
      <c r="M333" s="9"/>
      <c r="N333" s="9"/>
      <c r="O333" s="80"/>
      <c r="P333" s="80"/>
      <c r="Q333" s="80"/>
      <c r="R333" s="80"/>
      <c r="S333" s="9"/>
      <c r="T333" s="9"/>
      <c r="U333" s="9">
        <f>U334</f>
        <v>5</v>
      </c>
      <c r="V333" s="9">
        <f t="shared" si="615"/>
        <v>0</v>
      </c>
      <c r="W333" s="9">
        <f t="shared" si="615"/>
        <v>0</v>
      </c>
      <c r="X333" s="9">
        <f t="shared" si="615"/>
        <v>0</v>
      </c>
      <c r="Y333" s="9">
        <f t="shared" si="615"/>
        <v>5</v>
      </c>
      <c r="Z333" s="9">
        <f t="shared" si="615"/>
        <v>0</v>
      </c>
      <c r="AA333" s="9">
        <f>AA334</f>
        <v>0</v>
      </c>
      <c r="AB333" s="9">
        <f t="shared" si="615"/>
        <v>0</v>
      </c>
      <c r="AC333" s="9">
        <f t="shared" si="615"/>
        <v>0</v>
      </c>
      <c r="AD333" s="9">
        <f t="shared" si="615"/>
        <v>0</v>
      </c>
      <c r="AE333" s="9">
        <f t="shared" si="615"/>
        <v>5</v>
      </c>
      <c r="AF333" s="9">
        <f t="shared" si="615"/>
        <v>0</v>
      </c>
      <c r="AG333" s="9">
        <f>AG334</f>
        <v>0</v>
      </c>
      <c r="AH333" s="9">
        <f t="shared" si="616"/>
        <v>0</v>
      </c>
      <c r="AI333" s="9">
        <f t="shared" si="616"/>
        <v>0</v>
      </c>
      <c r="AJ333" s="9">
        <f t="shared" si="616"/>
        <v>0</v>
      </c>
      <c r="AK333" s="9">
        <f t="shared" si="616"/>
        <v>5</v>
      </c>
      <c r="AL333" s="9">
        <f t="shared" si="616"/>
        <v>0</v>
      </c>
      <c r="AM333" s="9">
        <f>AM334</f>
        <v>0</v>
      </c>
      <c r="AN333" s="9">
        <f t="shared" si="617"/>
        <v>0</v>
      </c>
      <c r="AO333" s="9">
        <f t="shared" si="617"/>
        <v>0</v>
      </c>
      <c r="AP333" s="9">
        <f t="shared" si="617"/>
        <v>0</v>
      </c>
      <c r="AQ333" s="9">
        <f t="shared" si="617"/>
        <v>5</v>
      </c>
      <c r="AR333" s="9">
        <f t="shared" si="617"/>
        <v>0</v>
      </c>
      <c r="AS333" s="9">
        <f>AS334</f>
        <v>6</v>
      </c>
      <c r="AT333" s="9">
        <f t="shared" si="617"/>
        <v>0</v>
      </c>
      <c r="AU333" s="9">
        <f t="shared" si="617"/>
        <v>0</v>
      </c>
      <c r="AV333" s="9">
        <f t="shared" si="617"/>
        <v>0</v>
      </c>
      <c r="AW333" s="9">
        <f t="shared" si="617"/>
        <v>11</v>
      </c>
      <c r="AX333" s="9">
        <f t="shared" si="617"/>
        <v>0</v>
      </c>
      <c r="AY333" s="9">
        <f t="shared" si="617"/>
        <v>5</v>
      </c>
      <c r="AZ333" s="9">
        <f t="shared" si="617"/>
        <v>0</v>
      </c>
      <c r="BA333" s="92">
        <f t="shared" si="519"/>
        <v>45.454545454545453</v>
      </c>
      <c r="BB333" s="92"/>
    </row>
    <row r="334" spans="1:54" ht="35.25" hidden="1" customHeight="1">
      <c r="A334" s="41" t="s">
        <v>142</v>
      </c>
      <c r="B334" s="25">
        <f t="shared" si="614"/>
        <v>906</v>
      </c>
      <c r="C334" s="25" t="s">
        <v>79</v>
      </c>
      <c r="D334" s="25" t="s">
        <v>133</v>
      </c>
      <c r="E334" s="25" t="s">
        <v>749</v>
      </c>
      <c r="F334" s="25"/>
      <c r="G334" s="9"/>
      <c r="H334" s="9"/>
      <c r="I334" s="79"/>
      <c r="J334" s="79"/>
      <c r="K334" s="79"/>
      <c r="L334" s="79"/>
      <c r="M334" s="9"/>
      <c r="N334" s="9"/>
      <c r="O334" s="80"/>
      <c r="P334" s="80"/>
      <c r="Q334" s="80"/>
      <c r="R334" s="80"/>
      <c r="S334" s="9"/>
      <c r="T334" s="9"/>
      <c r="U334" s="9">
        <f>U335</f>
        <v>5</v>
      </c>
      <c r="V334" s="9">
        <f t="shared" si="615"/>
        <v>0</v>
      </c>
      <c r="W334" s="9">
        <f t="shared" si="615"/>
        <v>0</v>
      </c>
      <c r="X334" s="9">
        <f t="shared" si="615"/>
        <v>0</v>
      </c>
      <c r="Y334" s="9">
        <f t="shared" si="615"/>
        <v>5</v>
      </c>
      <c r="Z334" s="9">
        <f t="shared" si="615"/>
        <v>0</v>
      </c>
      <c r="AA334" s="9">
        <f>AA335</f>
        <v>0</v>
      </c>
      <c r="AB334" s="9">
        <f t="shared" si="615"/>
        <v>0</v>
      </c>
      <c r="AC334" s="9">
        <f t="shared" si="615"/>
        <v>0</v>
      </c>
      <c r="AD334" s="9">
        <f t="shared" si="615"/>
        <v>0</v>
      </c>
      <c r="AE334" s="9">
        <f t="shared" si="615"/>
        <v>5</v>
      </c>
      <c r="AF334" s="9">
        <f t="shared" si="615"/>
        <v>0</v>
      </c>
      <c r="AG334" s="9">
        <f>AG335</f>
        <v>0</v>
      </c>
      <c r="AH334" s="9">
        <f t="shared" si="616"/>
        <v>0</v>
      </c>
      <c r="AI334" s="9">
        <f t="shared" si="616"/>
        <v>0</v>
      </c>
      <c r="AJ334" s="9">
        <f t="shared" si="616"/>
        <v>0</v>
      </c>
      <c r="AK334" s="9">
        <f t="shared" si="616"/>
        <v>5</v>
      </c>
      <c r="AL334" s="9">
        <f t="shared" si="616"/>
        <v>0</v>
      </c>
      <c r="AM334" s="9">
        <f>AM335</f>
        <v>0</v>
      </c>
      <c r="AN334" s="9">
        <f t="shared" si="617"/>
        <v>0</v>
      </c>
      <c r="AO334" s="9">
        <f t="shared" si="617"/>
        <v>0</v>
      </c>
      <c r="AP334" s="9">
        <f t="shared" si="617"/>
        <v>0</v>
      </c>
      <c r="AQ334" s="9">
        <f t="shared" si="617"/>
        <v>5</v>
      </c>
      <c r="AR334" s="9">
        <f t="shared" si="617"/>
        <v>0</v>
      </c>
      <c r="AS334" s="9">
        <f>AS335</f>
        <v>6</v>
      </c>
      <c r="AT334" s="9">
        <f t="shared" si="617"/>
        <v>0</v>
      </c>
      <c r="AU334" s="9">
        <f t="shared" si="617"/>
        <v>0</v>
      </c>
      <c r="AV334" s="9">
        <f t="shared" si="617"/>
        <v>0</v>
      </c>
      <c r="AW334" s="9">
        <f t="shared" si="617"/>
        <v>11</v>
      </c>
      <c r="AX334" s="9">
        <f t="shared" si="617"/>
        <v>0</v>
      </c>
      <c r="AY334" s="9">
        <f t="shared" si="617"/>
        <v>5</v>
      </c>
      <c r="AZ334" s="9">
        <f t="shared" si="617"/>
        <v>0</v>
      </c>
      <c r="BA334" s="92">
        <f t="shared" si="519"/>
        <v>45.454545454545453</v>
      </c>
      <c r="BB334" s="92"/>
    </row>
    <row r="335" spans="1:54" ht="23.25" hidden="1" customHeight="1">
      <c r="A335" s="24" t="s">
        <v>65</v>
      </c>
      <c r="B335" s="25" t="str">
        <f t="shared" si="614"/>
        <v>906</v>
      </c>
      <c r="C335" s="25" t="s">
        <v>79</v>
      </c>
      <c r="D335" s="25" t="s">
        <v>133</v>
      </c>
      <c r="E335" s="25" t="s">
        <v>749</v>
      </c>
      <c r="F335" s="25" t="s">
        <v>66</v>
      </c>
      <c r="G335" s="9"/>
      <c r="H335" s="9"/>
      <c r="I335" s="79"/>
      <c r="J335" s="79"/>
      <c r="K335" s="79"/>
      <c r="L335" s="79"/>
      <c r="M335" s="9"/>
      <c r="N335" s="9"/>
      <c r="O335" s="80"/>
      <c r="P335" s="80"/>
      <c r="Q335" s="80"/>
      <c r="R335" s="80"/>
      <c r="S335" s="9"/>
      <c r="T335" s="9"/>
      <c r="U335" s="9">
        <f>U336</f>
        <v>5</v>
      </c>
      <c r="V335" s="9">
        <f t="shared" si="615"/>
        <v>0</v>
      </c>
      <c r="W335" s="9">
        <f t="shared" si="615"/>
        <v>0</v>
      </c>
      <c r="X335" s="9">
        <f t="shared" si="615"/>
        <v>0</v>
      </c>
      <c r="Y335" s="9">
        <f t="shared" si="615"/>
        <v>5</v>
      </c>
      <c r="Z335" s="9">
        <f t="shared" si="615"/>
        <v>0</v>
      </c>
      <c r="AA335" s="9">
        <f>AA336</f>
        <v>0</v>
      </c>
      <c r="AB335" s="9">
        <f t="shared" si="615"/>
        <v>0</v>
      </c>
      <c r="AC335" s="9">
        <f t="shared" si="615"/>
        <v>0</v>
      </c>
      <c r="AD335" s="9">
        <f t="shared" si="615"/>
        <v>0</v>
      </c>
      <c r="AE335" s="9">
        <f t="shared" si="615"/>
        <v>5</v>
      </c>
      <c r="AF335" s="9">
        <f t="shared" si="615"/>
        <v>0</v>
      </c>
      <c r="AG335" s="9">
        <f>AG336</f>
        <v>0</v>
      </c>
      <c r="AH335" s="9">
        <f t="shared" si="616"/>
        <v>0</v>
      </c>
      <c r="AI335" s="9">
        <f t="shared" si="616"/>
        <v>0</v>
      </c>
      <c r="AJ335" s="9">
        <f t="shared" si="616"/>
        <v>0</v>
      </c>
      <c r="AK335" s="9">
        <f t="shared" si="616"/>
        <v>5</v>
      </c>
      <c r="AL335" s="9">
        <f t="shared" si="616"/>
        <v>0</v>
      </c>
      <c r="AM335" s="9">
        <f>AM336</f>
        <v>0</v>
      </c>
      <c r="AN335" s="9">
        <f t="shared" si="617"/>
        <v>0</v>
      </c>
      <c r="AO335" s="9">
        <f t="shared" si="617"/>
        <v>0</v>
      </c>
      <c r="AP335" s="9">
        <f t="shared" si="617"/>
        <v>0</v>
      </c>
      <c r="AQ335" s="9">
        <f t="shared" si="617"/>
        <v>5</v>
      </c>
      <c r="AR335" s="9">
        <f t="shared" si="617"/>
        <v>0</v>
      </c>
      <c r="AS335" s="9">
        <f>AS336</f>
        <v>6</v>
      </c>
      <c r="AT335" s="9">
        <f t="shared" si="617"/>
        <v>0</v>
      </c>
      <c r="AU335" s="9">
        <f t="shared" si="617"/>
        <v>0</v>
      </c>
      <c r="AV335" s="9">
        <f t="shared" si="617"/>
        <v>0</v>
      </c>
      <c r="AW335" s="9">
        <f t="shared" si="617"/>
        <v>11</v>
      </c>
      <c r="AX335" s="9">
        <f t="shared" si="617"/>
        <v>0</v>
      </c>
      <c r="AY335" s="9">
        <f t="shared" si="617"/>
        <v>5</v>
      </c>
      <c r="AZ335" s="9">
        <f t="shared" si="617"/>
        <v>0</v>
      </c>
      <c r="BA335" s="92">
        <f t="shared" ref="BA335:BA398" si="618">AY335/AW335*100</f>
        <v>45.454545454545453</v>
      </c>
      <c r="BB335" s="92"/>
    </row>
    <row r="336" spans="1:54" ht="23.25" hidden="1" customHeight="1">
      <c r="A336" s="27" t="s">
        <v>154</v>
      </c>
      <c r="B336" s="25">
        <f t="shared" si="614"/>
        <v>906</v>
      </c>
      <c r="C336" s="25" t="s">
        <v>79</v>
      </c>
      <c r="D336" s="25" t="s">
        <v>133</v>
      </c>
      <c r="E336" s="25" t="s">
        <v>749</v>
      </c>
      <c r="F336" s="25" t="s">
        <v>613</v>
      </c>
      <c r="G336" s="9"/>
      <c r="H336" s="9"/>
      <c r="I336" s="79"/>
      <c r="J336" s="79"/>
      <c r="K336" s="79"/>
      <c r="L336" s="79"/>
      <c r="M336" s="9"/>
      <c r="N336" s="9"/>
      <c r="O336" s="80"/>
      <c r="P336" s="80"/>
      <c r="Q336" s="80"/>
      <c r="R336" s="80"/>
      <c r="S336" s="9"/>
      <c r="T336" s="9"/>
      <c r="U336" s="9">
        <v>5</v>
      </c>
      <c r="V336" s="9"/>
      <c r="W336" s="9"/>
      <c r="X336" s="9"/>
      <c r="Y336" s="9">
        <f>S336+U336+V336+W336+X336</f>
        <v>5</v>
      </c>
      <c r="Z336" s="9">
        <f>T336+X336</f>
        <v>0</v>
      </c>
      <c r="AA336" s="9"/>
      <c r="AB336" s="9"/>
      <c r="AC336" s="9"/>
      <c r="AD336" s="9"/>
      <c r="AE336" s="9">
        <f>Y336+AA336+AB336+AC336+AD336</f>
        <v>5</v>
      </c>
      <c r="AF336" s="9">
        <f>Z336+AD336</f>
        <v>0</v>
      </c>
      <c r="AG336" s="9"/>
      <c r="AH336" s="9"/>
      <c r="AI336" s="9"/>
      <c r="AJ336" s="9"/>
      <c r="AK336" s="9">
        <f>AE336+AG336+AH336+AI336+AJ336</f>
        <v>5</v>
      </c>
      <c r="AL336" s="9">
        <f>AF336+AJ336</f>
        <v>0</v>
      </c>
      <c r="AM336" s="9"/>
      <c r="AN336" s="9"/>
      <c r="AO336" s="9"/>
      <c r="AP336" s="9"/>
      <c r="AQ336" s="9">
        <f>AK336+AM336+AN336+AO336+AP336</f>
        <v>5</v>
      </c>
      <c r="AR336" s="9">
        <f>AL336+AP336</f>
        <v>0</v>
      </c>
      <c r="AS336" s="9">
        <v>6</v>
      </c>
      <c r="AT336" s="9"/>
      <c r="AU336" s="9"/>
      <c r="AV336" s="9"/>
      <c r="AW336" s="9">
        <f>AQ336+AS336+AT336+AU336+AV336</f>
        <v>11</v>
      </c>
      <c r="AX336" s="9">
        <f>AR336+AV336</f>
        <v>0</v>
      </c>
      <c r="AY336" s="9">
        <v>5</v>
      </c>
      <c r="AZ336" s="79"/>
      <c r="BA336" s="92">
        <f t="shared" si="618"/>
        <v>45.454545454545453</v>
      </c>
      <c r="BB336" s="92"/>
    </row>
    <row r="337" spans="1:54" hidden="1">
      <c r="A337" s="24"/>
      <c r="B337" s="25"/>
      <c r="C337" s="25"/>
      <c r="D337" s="25"/>
      <c r="E337" s="25"/>
      <c r="F337" s="25"/>
      <c r="G337" s="9"/>
      <c r="H337" s="10"/>
      <c r="I337" s="79"/>
      <c r="J337" s="79"/>
      <c r="K337" s="79"/>
      <c r="L337" s="79"/>
      <c r="M337" s="79"/>
      <c r="N337" s="79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79"/>
      <c r="AZ337" s="79"/>
      <c r="BA337" s="92"/>
      <c r="BB337" s="92"/>
    </row>
    <row r="338" spans="1:54" ht="37.5" hidden="1">
      <c r="A338" s="22" t="s">
        <v>144</v>
      </c>
      <c r="B338" s="23">
        <v>906</v>
      </c>
      <c r="C338" s="23" t="s">
        <v>7</v>
      </c>
      <c r="D338" s="23" t="s">
        <v>145</v>
      </c>
      <c r="E338" s="23"/>
      <c r="F338" s="23"/>
      <c r="G338" s="13">
        <f t="shared" ref="G338:V342" si="619">G339</f>
        <v>3284</v>
      </c>
      <c r="H338" s="13">
        <f t="shared" si="619"/>
        <v>0</v>
      </c>
      <c r="I338" s="13">
        <f t="shared" si="619"/>
        <v>0</v>
      </c>
      <c r="J338" s="13">
        <f t="shared" si="619"/>
        <v>0</v>
      </c>
      <c r="K338" s="13">
        <f t="shared" si="619"/>
        <v>0</v>
      </c>
      <c r="L338" s="13">
        <f t="shared" si="619"/>
        <v>0</v>
      </c>
      <c r="M338" s="13">
        <f t="shared" si="619"/>
        <v>3284</v>
      </c>
      <c r="N338" s="13">
        <f t="shared" si="619"/>
        <v>0</v>
      </c>
      <c r="O338" s="13">
        <f t="shared" si="619"/>
        <v>0</v>
      </c>
      <c r="P338" s="13">
        <f t="shared" si="619"/>
        <v>0</v>
      </c>
      <c r="Q338" s="13">
        <f t="shared" si="619"/>
        <v>0</v>
      </c>
      <c r="R338" s="13">
        <f t="shared" si="619"/>
        <v>0</v>
      </c>
      <c r="S338" s="13">
        <f t="shared" si="619"/>
        <v>3284</v>
      </c>
      <c r="T338" s="13">
        <f t="shared" si="619"/>
        <v>0</v>
      </c>
      <c r="U338" s="13">
        <f t="shared" si="619"/>
        <v>0</v>
      </c>
      <c r="V338" s="13">
        <f t="shared" si="619"/>
        <v>0</v>
      </c>
      <c r="W338" s="13">
        <f t="shared" ref="U338:AJ342" si="620">W339</f>
        <v>0</v>
      </c>
      <c r="X338" s="13">
        <f t="shared" si="620"/>
        <v>0</v>
      </c>
      <c r="Y338" s="13">
        <f t="shared" si="620"/>
        <v>3284</v>
      </c>
      <c r="Z338" s="13">
        <f t="shared" si="620"/>
        <v>0</v>
      </c>
      <c r="AA338" s="13">
        <f t="shared" si="620"/>
        <v>0</v>
      </c>
      <c r="AB338" s="13">
        <f t="shared" si="620"/>
        <v>0</v>
      </c>
      <c r="AC338" s="13">
        <f t="shared" si="620"/>
        <v>0</v>
      </c>
      <c r="AD338" s="13">
        <f t="shared" si="620"/>
        <v>0</v>
      </c>
      <c r="AE338" s="13">
        <f t="shared" si="620"/>
        <v>3284</v>
      </c>
      <c r="AF338" s="13">
        <f t="shared" si="620"/>
        <v>0</v>
      </c>
      <c r="AG338" s="13">
        <f t="shared" si="620"/>
        <v>0</v>
      </c>
      <c r="AH338" s="13">
        <f t="shared" si="620"/>
        <v>0</v>
      </c>
      <c r="AI338" s="13">
        <f t="shared" si="620"/>
        <v>0</v>
      </c>
      <c r="AJ338" s="13">
        <f t="shared" si="620"/>
        <v>0</v>
      </c>
      <c r="AK338" s="13">
        <f t="shared" ref="AG338:AV342" si="621">AK339</f>
        <v>3284</v>
      </c>
      <c r="AL338" s="13">
        <f t="shared" si="621"/>
        <v>0</v>
      </c>
      <c r="AM338" s="13">
        <f t="shared" si="621"/>
        <v>0</v>
      </c>
      <c r="AN338" s="13">
        <f t="shared" si="621"/>
        <v>0</v>
      </c>
      <c r="AO338" s="13">
        <f t="shared" si="621"/>
        <v>0</v>
      </c>
      <c r="AP338" s="13">
        <f t="shared" si="621"/>
        <v>0</v>
      </c>
      <c r="AQ338" s="13">
        <f t="shared" si="621"/>
        <v>3284</v>
      </c>
      <c r="AR338" s="13">
        <f t="shared" si="621"/>
        <v>0</v>
      </c>
      <c r="AS338" s="13">
        <f t="shared" si="621"/>
        <v>0</v>
      </c>
      <c r="AT338" s="13">
        <f t="shared" si="621"/>
        <v>87</v>
      </c>
      <c r="AU338" s="13">
        <f t="shared" si="621"/>
        <v>0</v>
      </c>
      <c r="AV338" s="13">
        <f t="shared" si="621"/>
        <v>0</v>
      </c>
      <c r="AW338" s="13">
        <f t="shared" ref="AS338:AZ342" si="622">AW339</f>
        <v>3371</v>
      </c>
      <c r="AX338" s="13">
        <f t="shared" si="622"/>
        <v>0</v>
      </c>
      <c r="AY338" s="13">
        <f t="shared" si="622"/>
        <v>1611</v>
      </c>
      <c r="AZ338" s="13">
        <f t="shared" si="622"/>
        <v>0</v>
      </c>
      <c r="BA338" s="93">
        <f t="shared" si="618"/>
        <v>47.789973301690893</v>
      </c>
      <c r="BB338" s="93"/>
    </row>
    <row r="339" spans="1:54" ht="82.5" hidden="1">
      <c r="A339" s="24" t="s">
        <v>118</v>
      </c>
      <c r="B339" s="25">
        <v>906</v>
      </c>
      <c r="C339" s="25" t="s">
        <v>7</v>
      </c>
      <c r="D339" s="25" t="s">
        <v>145</v>
      </c>
      <c r="E339" s="25" t="s">
        <v>119</v>
      </c>
      <c r="F339" s="25"/>
      <c r="G339" s="11">
        <f t="shared" si="619"/>
        <v>3284</v>
      </c>
      <c r="H339" s="11">
        <f t="shared" si="619"/>
        <v>0</v>
      </c>
      <c r="I339" s="11">
        <f t="shared" si="619"/>
        <v>0</v>
      </c>
      <c r="J339" s="11">
        <f t="shared" si="619"/>
        <v>0</v>
      </c>
      <c r="K339" s="11">
        <f t="shared" si="619"/>
        <v>0</v>
      </c>
      <c r="L339" s="11">
        <f t="shared" si="619"/>
        <v>0</v>
      </c>
      <c r="M339" s="11">
        <f t="shared" si="619"/>
        <v>3284</v>
      </c>
      <c r="N339" s="11">
        <f t="shared" si="619"/>
        <v>0</v>
      </c>
      <c r="O339" s="11">
        <f t="shared" si="619"/>
        <v>0</v>
      </c>
      <c r="P339" s="11">
        <f t="shared" si="619"/>
        <v>0</v>
      </c>
      <c r="Q339" s="11">
        <f t="shared" si="619"/>
        <v>0</v>
      </c>
      <c r="R339" s="11">
        <f t="shared" si="619"/>
        <v>0</v>
      </c>
      <c r="S339" s="11">
        <f t="shared" si="619"/>
        <v>3284</v>
      </c>
      <c r="T339" s="11">
        <f t="shared" si="619"/>
        <v>0</v>
      </c>
      <c r="U339" s="11">
        <f t="shared" si="620"/>
        <v>0</v>
      </c>
      <c r="V339" s="11">
        <f t="shared" si="620"/>
        <v>0</v>
      </c>
      <c r="W339" s="11">
        <f t="shared" si="620"/>
        <v>0</v>
      </c>
      <c r="X339" s="11">
        <f t="shared" si="620"/>
        <v>0</v>
      </c>
      <c r="Y339" s="11">
        <f t="shared" si="620"/>
        <v>3284</v>
      </c>
      <c r="Z339" s="11">
        <f t="shared" si="620"/>
        <v>0</v>
      </c>
      <c r="AA339" s="11">
        <f t="shared" si="620"/>
        <v>0</v>
      </c>
      <c r="AB339" s="11">
        <f t="shared" si="620"/>
        <v>0</v>
      </c>
      <c r="AC339" s="11">
        <f t="shared" si="620"/>
        <v>0</v>
      </c>
      <c r="AD339" s="11">
        <f t="shared" si="620"/>
        <v>0</v>
      </c>
      <c r="AE339" s="11">
        <f t="shared" si="620"/>
        <v>3284</v>
      </c>
      <c r="AF339" s="11">
        <f t="shared" si="620"/>
        <v>0</v>
      </c>
      <c r="AG339" s="11">
        <f t="shared" si="621"/>
        <v>0</v>
      </c>
      <c r="AH339" s="11">
        <f t="shared" si="621"/>
        <v>0</v>
      </c>
      <c r="AI339" s="11">
        <f t="shared" si="621"/>
        <v>0</v>
      </c>
      <c r="AJ339" s="11">
        <f t="shared" si="621"/>
        <v>0</v>
      </c>
      <c r="AK339" s="11">
        <f t="shared" si="621"/>
        <v>3284</v>
      </c>
      <c r="AL339" s="11">
        <f t="shared" si="621"/>
        <v>0</v>
      </c>
      <c r="AM339" s="11">
        <f t="shared" si="621"/>
        <v>0</v>
      </c>
      <c r="AN339" s="11">
        <f t="shared" si="621"/>
        <v>0</v>
      </c>
      <c r="AO339" s="11">
        <f t="shared" si="621"/>
        <v>0</v>
      </c>
      <c r="AP339" s="11">
        <f t="shared" si="621"/>
        <v>0</v>
      </c>
      <c r="AQ339" s="11">
        <f t="shared" si="621"/>
        <v>3284</v>
      </c>
      <c r="AR339" s="11">
        <f t="shared" si="621"/>
        <v>0</v>
      </c>
      <c r="AS339" s="11">
        <f>AS340+AS344</f>
        <v>0</v>
      </c>
      <c r="AT339" s="11">
        <f t="shared" ref="AT339:AW339" si="623">AT340+AT344</f>
        <v>87</v>
      </c>
      <c r="AU339" s="11">
        <f t="shared" si="623"/>
        <v>0</v>
      </c>
      <c r="AV339" s="11">
        <f t="shared" si="623"/>
        <v>0</v>
      </c>
      <c r="AW339" s="11">
        <f t="shared" si="623"/>
        <v>3371</v>
      </c>
      <c r="AX339" s="11">
        <f t="shared" ref="AX339:AZ339" si="624">AX340+AX344</f>
        <v>0</v>
      </c>
      <c r="AY339" s="11">
        <f t="shared" si="624"/>
        <v>1611</v>
      </c>
      <c r="AZ339" s="11">
        <f t="shared" si="624"/>
        <v>0</v>
      </c>
      <c r="BA339" s="92">
        <f t="shared" si="618"/>
        <v>47.789973301690893</v>
      </c>
      <c r="BB339" s="92"/>
    </row>
    <row r="340" spans="1:54" ht="33" hidden="1">
      <c r="A340" s="24" t="s">
        <v>76</v>
      </c>
      <c r="B340" s="25">
        <v>906</v>
      </c>
      <c r="C340" s="25" t="s">
        <v>7</v>
      </c>
      <c r="D340" s="25" t="s">
        <v>145</v>
      </c>
      <c r="E340" s="25" t="s">
        <v>146</v>
      </c>
      <c r="F340" s="25"/>
      <c r="G340" s="11">
        <f t="shared" si="619"/>
        <v>3284</v>
      </c>
      <c r="H340" s="11">
        <f t="shared" si="619"/>
        <v>0</v>
      </c>
      <c r="I340" s="11">
        <f t="shared" si="619"/>
        <v>0</v>
      </c>
      <c r="J340" s="11">
        <f t="shared" si="619"/>
        <v>0</v>
      </c>
      <c r="K340" s="11">
        <f t="shared" si="619"/>
        <v>0</v>
      </c>
      <c r="L340" s="11">
        <f t="shared" si="619"/>
        <v>0</v>
      </c>
      <c r="M340" s="11">
        <f t="shared" si="619"/>
        <v>3284</v>
      </c>
      <c r="N340" s="11">
        <f t="shared" si="619"/>
        <v>0</v>
      </c>
      <c r="O340" s="11">
        <f t="shared" si="619"/>
        <v>0</v>
      </c>
      <c r="P340" s="11">
        <f t="shared" si="619"/>
        <v>0</v>
      </c>
      <c r="Q340" s="11">
        <f t="shared" si="619"/>
        <v>0</v>
      </c>
      <c r="R340" s="11">
        <f t="shared" si="619"/>
        <v>0</v>
      </c>
      <c r="S340" s="11">
        <f t="shared" si="619"/>
        <v>3284</v>
      </c>
      <c r="T340" s="11">
        <f t="shared" si="619"/>
        <v>0</v>
      </c>
      <c r="U340" s="11">
        <f t="shared" si="620"/>
        <v>0</v>
      </c>
      <c r="V340" s="11">
        <f t="shared" si="620"/>
        <v>0</v>
      </c>
      <c r="W340" s="11">
        <f t="shared" si="620"/>
        <v>0</v>
      </c>
      <c r="X340" s="11">
        <f t="shared" si="620"/>
        <v>0</v>
      </c>
      <c r="Y340" s="11">
        <f t="shared" si="620"/>
        <v>3284</v>
      </c>
      <c r="Z340" s="11">
        <f t="shared" si="620"/>
        <v>0</v>
      </c>
      <c r="AA340" s="11">
        <f t="shared" si="620"/>
        <v>0</v>
      </c>
      <c r="AB340" s="11">
        <f t="shared" si="620"/>
        <v>0</v>
      </c>
      <c r="AC340" s="11">
        <f t="shared" si="620"/>
        <v>0</v>
      </c>
      <c r="AD340" s="11">
        <f t="shared" si="620"/>
        <v>0</v>
      </c>
      <c r="AE340" s="11">
        <f t="shared" si="620"/>
        <v>3284</v>
      </c>
      <c r="AF340" s="11">
        <f t="shared" si="620"/>
        <v>0</v>
      </c>
      <c r="AG340" s="11">
        <f t="shared" si="621"/>
        <v>0</v>
      </c>
      <c r="AH340" s="11">
        <f t="shared" si="621"/>
        <v>0</v>
      </c>
      <c r="AI340" s="11">
        <f t="shared" si="621"/>
        <v>0</v>
      </c>
      <c r="AJ340" s="11">
        <f t="shared" si="621"/>
        <v>0</v>
      </c>
      <c r="AK340" s="11">
        <f t="shared" si="621"/>
        <v>3284</v>
      </c>
      <c r="AL340" s="11">
        <f t="shared" si="621"/>
        <v>0</v>
      </c>
      <c r="AM340" s="11">
        <f t="shared" si="621"/>
        <v>0</v>
      </c>
      <c r="AN340" s="11">
        <f t="shared" si="621"/>
        <v>0</v>
      </c>
      <c r="AO340" s="11">
        <f t="shared" si="621"/>
        <v>0</v>
      </c>
      <c r="AP340" s="11">
        <f t="shared" si="621"/>
        <v>0</v>
      </c>
      <c r="AQ340" s="11">
        <f t="shared" si="621"/>
        <v>3284</v>
      </c>
      <c r="AR340" s="11">
        <f t="shared" si="621"/>
        <v>0</v>
      </c>
      <c r="AS340" s="11">
        <f t="shared" si="622"/>
        <v>0</v>
      </c>
      <c r="AT340" s="11">
        <f t="shared" si="622"/>
        <v>0</v>
      </c>
      <c r="AU340" s="11">
        <f t="shared" si="622"/>
        <v>0</v>
      </c>
      <c r="AV340" s="11">
        <f t="shared" si="622"/>
        <v>0</v>
      </c>
      <c r="AW340" s="11">
        <f t="shared" si="622"/>
        <v>3284</v>
      </c>
      <c r="AX340" s="11">
        <f t="shared" si="622"/>
        <v>0</v>
      </c>
      <c r="AY340" s="11">
        <f t="shared" si="622"/>
        <v>1611</v>
      </c>
      <c r="AZ340" s="11">
        <f t="shared" si="622"/>
        <v>0</v>
      </c>
      <c r="BA340" s="92">
        <f t="shared" si="618"/>
        <v>49.05602923264312</v>
      </c>
      <c r="BB340" s="92"/>
    </row>
    <row r="341" spans="1:54" ht="49.5" hidden="1">
      <c r="A341" s="24" t="s">
        <v>147</v>
      </c>
      <c r="B341" s="25">
        <v>906</v>
      </c>
      <c r="C341" s="25" t="s">
        <v>7</v>
      </c>
      <c r="D341" s="25" t="s">
        <v>145</v>
      </c>
      <c r="E341" s="25" t="s">
        <v>148</v>
      </c>
      <c r="F341" s="25"/>
      <c r="G341" s="11">
        <f t="shared" si="619"/>
        <v>3284</v>
      </c>
      <c r="H341" s="11">
        <f t="shared" si="619"/>
        <v>0</v>
      </c>
      <c r="I341" s="11">
        <f t="shared" si="619"/>
        <v>0</v>
      </c>
      <c r="J341" s="11">
        <f t="shared" si="619"/>
        <v>0</v>
      </c>
      <c r="K341" s="11">
        <f t="shared" si="619"/>
        <v>0</v>
      </c>
      <c r="L341" s="11">
        <f t="shared" si="619"/>
        <v>0</v>
      </c>
      <c r="M341" s="11">
        <f t="shared" si="619"/>
        <v>3284</v>
      </c>
      <c r="N341" s="11">
        <f t="shared" si="619"/>
        <v>0</v>
      </c>
      <c r="O341" s="11">
        <f t="shared" si="619"/>
        <v>0</v>
      </c>
      <c r="P341" s="11">
        <f t="shared" si="619"/>
        <v>0</v>
      </c>
      <c r="Q341" s="11">
        <f t="shared" si="619"/>
        <v>0</v>
      </c>
      <c r="R341" s="11">
        <f t="shared" si="619"/>
        <v>0</v>
      </c>
      <c r="S341" s="11">
        <f t="shared" si="619"/>
        <v>3284</v>
      </c>
      <c r="T341" s="11">
        <f t="shared" si="619"/>
        <v>0</v>
      </c>
      <c r="U341" s="11">
        <f t="shared" si="620"/>
        <v>0</v>
      </c>
      <c r="V341" s="11">
        <f t="shared" si="620"/>
        <v>0</v>
      </c>
      <c r="W341" s="11">
        <f t="shared" si="620"/>
        <v>0</v>
      </c>
      <c r="X341" s="11">
        <f t="shared" si="620"/>
        <v>0</v>
      </c>
      <c r="Y341" s="11">
        <f t="shared" si="620"/>
        <v>3284</v>
      </c>
      <c r="Z341" s="11">
        <f t="shared" si="620"/>
        <v>0</v>
      </c>
      <c r="AA341" s="11">
        <f t="shared" si="620"/>
        <v>0</v>
      </c>
      <c r="AB341" s="11">
        <f t="shared" si="620"/>
        <v>0</v>
      </c>
      <c r="AC341" s="11">
        <f t="shared" si="620"/>
        <v>0</v>
      </c>
      <c r="AD341" s="11">
        <f t="shared" si="620"/>
        <v>0</v>
      </c>
      <c r="AE341" s="11">
        <f t="shared" si="620"/>
        <v>3284</v>
      </c>
      <c r="AF341" s="11">
        <f t="shared" si="620"/>
        <v>0</v>
      </c>
      <c r="AG341" s="11">
        <f t="shared" si="621"/>
        <v>0</v>
      </c>
      <c r="AH341" s="11">
        <f t="shared" si="621"/>
        <v>0</v>
      </c>
      <c r="AI341" s="11">
        <f t="shared" si="621"/>
        <v>0</v>
      </c>
      <c r="AJ341" s="11">
        <f t="shared" si="621"/>
        <v>0</v>
      </c>
      <c r="AK341" s="11">
        <f t="shared" si="621"/>
        <v>3284</v>
      </c>
      <c r="AL341" s="11">
        <f t="shared" si="621"/>
        <v>0</v>
      </c>
      <c r="AM341" s="11">
        <f t="shared" si="621"/>
        <v>0</v>
      </c>
      <c r="AN341" s="11">
        <f t="shared" si="621"/>
        <v>0</v>
      </c>
      <c r="AO341" s="11">
        <f t="shared" si="621"/>
        <v>0</v>
      </c>
      <c r="AP341" s="11">
        <f t="shared" si="621"/>
        <v>0</v>
      </c>
      <c r="AQ341" s="11">
        <f t="shared" si="621"/>
        <v>3284</v>
      </c>
      <c r="AR341" s="11">
        <f t="shared" si="621"/>
        <v>0</v>
      </c>
      <c r="AS341" s="11">
        <f t="shared" si="622"/>
        <v>0</v>
      </c>
      <c r="AT341" s="11">
        <f t="shared" si="622"/>
        <v>0</v>
      </c>
      <c r="AU341" s="11">
        <f t="shared" si="622"/>
        <v>0</v>
      </c>
      <c r="AV341" s="11">
        <f t="shared" si="622"/>
        <v>0</v>
      </c>
      <c r="AW341" s="11">
        <f t="shared" si="622"/>
        <v>3284</v>
      </c>
      <c r="AX341" s="11">
        <f t="shared" si="622"/>
        <v>0</v>
      </c>
      <c r="AY341" s="11">
        <f t="shared" si="622"/>
        <v>1611</v>
      </c>
      <c r="AZ341" s="11">
        <f t="shared" si="622"/>
        <v>0</v>
      </c>
      <c r="BA341" s="92">
        <f t="shared" si="618"/>
        <v>49.05602923264312</v>
      </c>
      <c r="BB341" s="92"/>
    </row>
    <row r="342" spans="1:54" ht="33" hidden="1">
      <c r="A342" s="24" t="s">
        <v>11</v>
      </c>
      <c r="B342" s="25">
        <v>906</v>
      </c>
      <c r="C342" s="25" t="s">
        <v>7</v>
      </c>
      <c r="D342" s="25" t="s">
        <v>145</v>
      </c>
      <c r="E342" s="25" t="s">
        <v>148</v>
      </c>
      <c r="F342" s="25" t="s">
        <v>12</v>
      </c>
      <c r="G342" s="11">
        <f t="shared" si="619"/>
        <v>3284</v>
      </c>
      <c r="H342" s="11">
        <f t="shared" si="619"/>
        <v>0</v>
      </c>
      <c r="I342" s="11">
        <f t="shared" si="619"/>
        <v>0</v>
      </c>
      <c r="J342" s="11">
        <f t="shared" si="619"/>
        <v>0</v>
      </c>
      <c r="K342" s="11">
        <f t="shared" si="619"/>
        <v>0</v>
      </c>
      <c r="L342" s="11">
        <f t="shared" si="619"/>
        <v>0</v>
      </c>
      <c r="M342" s="11">
        <f t="shared" si="619"/>
        <v>3284</v>
      </c>
      <c r="N342" s="11">
        <f t="shared" si="619"/>
        <v>0</v>
      </c>
      <c r="O342" s="11">
        <f t="shared" si="619"/>
        <v>0</v>
      </c>
      <c r="P342" s="11">
        <f t="shared" si="619"/>
        <v>0</v>
      </c>
      <c r="Q342" s="11">
        <f t="shared" si="619"/>
        <v>0</v>
      </c>
      <c r="R342" s="11">
        <f t="shared" si="619"/>
        <v>0</v>
      </c>
      <c r="S342" s="11">
        <f t="shared" si="619"/>
        <v>3284</v>
      </c>
      <c r="T342" s="11">
        <f t="shared" si="619"/>
        <v>0</v>
      </c>
      <c r="U342" s="11">
        <f t="shared" si="620"/>
        <v>0</v>
      </c>
      <c r="V342" s="11">
        <f t="shared" si="620"/>
        <v>0</v>
      </c>
      <c r="W342" s="11">
        <f t="shared" si="620"/>
        <v>0</v>
      </c>
      <c r="X342" s="11">
        <f t="shared" si="620"/>
        <v>0</v>
      </c>
      <c r="Y342" s="11">
        <f t="shared" si="620"/>
        <v>3284</v>
      </c>
      <c r="Z342" s="11">
        <f t="shared" si="620"/>
        <v>0</v>
      </c>
      <c r="AA342" s="11">
        <f t="shared" si="620"/>
        <v>0</v>
      </c>
      <c r="AB342" s="11">
        <f t="shared" si="620"/>
        <v>0</v>
      </c>
      <c r="AC342" s="11">
        <f t="shared" si="620"/>
        <v>0</v>
      </c>
      <c r="AD342" s="11">
        <f t="shared" si="620"/>
        <v>0</v>
      </c>
      <c r="AE342" s="11">
        <f t="shared" si="620"/>
        <v>3284</v>
      </c>
      <c r="AF342" s="11">
        <f t="shared" si="620"/>
        <v>0</v>
      </c>
      <c r="AG342" s="11">
        <f t="shared" si="621"/>
        <v>0</v>
      </c>
      <c r="AH342" s="11">
        <f t="shared" si="621"/>
        <v>0</v>
      </c>
      <c r="AI342" s="11">
        <f t="shared" si="621"/>
        <v>0</v>
      </c>
      <c r="AJ342" s="11">
        <f t="shared" si="621"/>
        <v>0</v>
      </c>
      <c r="AK342" s="11">
        <f t="shared" si="621"/>
        <v>3284</v>
      </c>
      <c r="AL342" s="11">
        <f t="shared" si="621"/>
        <v>0</v>
      </c>
      <c r="AM342" s="11">
        <f t="shared" si="621"/>
        <v>0</v>
      </c>
      <c r="AN342" s="11">
        <f t="shared" si="621"/>
        <v>0</v>
      </c>
      <c r="AO342" s="11">
        <f t="shared" si="621"/>
        <v>0</v>
      </c>
      <c r="AP342" s="11">
        <f t="shared" si="621"/>
        <v>0</v>
      </c>
      <c r="AQ342" s="11">
        <f t="shared" si="621"/>
        <v>3284</v>
      </c>
      <c r="AR342" s="11">
        <f t="shared" si="621"/>
        <v>0</v>
      </c>
      <c r="AS342" s="11">
        <f t="shared" si="622"/>
        <v>0</v>
      </c>
      <c r="AT342" s="11">
        <f t="shared" si="622"/>
        <v>0</v>
      </c>
      <c r="AU342" s="11">
        <f t="shared" si="622"/>
        <v>0</v>
      </c>
      <c r="AV342" s="11">
        <f t="shared" si="622"/>
        <v>0</v>
      </c>
      <c r="AW342" s="11">
        <f t="shared" si="622"/>
        <v>3284</v>
      </c>
      <c r="AX342" s="11">
        <f t="shared" si="622"/>
        <v>0</v>
      </c>
      <c r="AY342" s="11">
        <f t="shared" si="622"/>
        <v>1611</v>
      </c>
      <c r="AZ342" s="11">
        <f t="shared" si="622"/>
        <v>0</v>
      </c>
      <c r="BA342" s="92">
        <f t="shared" si="618"/>
        <v>49.05602923264312</v>
      </c>
      <c r="BB342" s="92"/>
    </row>
    <row r="343" spans="1:54" ht="20.100000000000001" hidden="1" customHeight="1">
      <c r="A343" s="27" t="s">
        <v>13</v>
      </c>
      <c r="B343" s="25">
        <v>906</v>
      </c>
      <c r="C343" s="25" t="s">
        <v>7</v>
      </c>
      <c r="D343" s="25" t="s">
        <v>145</v>
      </c>
      <c r="E343" s="25" t="s">
        <v>148</v>
      </c>
      <c r="F343" s="25" t="s">
        <v>34</v>
      </c>
      <c r="G343" s="9">
        <f>3179+105</f>
        <v>3284</v>
      </c>
      <c r="H343" s="9"/>
      <c r="I343" s="79"/>
      <c r="J343" s="79"/>
      <c r="K343" s="79"/>
      <c r="L343" s="79"/>
      <c r="M343" s="9">
        <f>G343+I343+J343+K343+L343</f>
        <v>3284</v>
      </c>
      <c r="N343" s="9">
        <f>H343+L343</f>
        <v>0</v>
      </c>
      <c r="O343" s="80"/>
      <c r="P343" s="80"/>
      <c r="Q343" s="80"/>
      <c r="R343" s="80"/>
      <c r="S343" s="9">
        <f>M343+O343+P343+Q343+R343</f>
        <v>3284</v>
      </c>
      <c r="T343" s="9">
        <f>N343+R343</f>
        <v>0</v>
      </c>
      <c r="U343" s="80"/>
      <c r="V343" s="80"/>
      <c r="W343" s="80"/>
      <c r="X343" s="80"/>
      <c r="Y343" s="9">
        <f>S343+U343+V343+W343+X343</f>
        <v>3284</v>
      </c>
      <c r="Z343" s="9">
        <f>T343+X343</f>
        <v>0</v>
      </c>
      <c r="AA343" s="80"/>
      <c r="AB343" s="80"/>
      <c r="AC343" s="80"/>
      <c r="AD343" s="80"/>
      <c r="AE343" s="9">
        <f>Y343+AA343+AB343+AC343+AD343</f>
        <v>3284</v>
      </c>
      <c r="AF343" s="9">
        <f>Z343+AD343</f>
        <v>0</v>
      </c>
      <c r="AG343" s="80"/>
      <c r="AH343" s="80"/>
      <c r="AI343" s="80"/>
      <c r="AJ343" s="80"/>
      <c r="AK343" s="9">
        <f>AE343+AG343+AH343+AI343+AJ343</f>
        <v>3284</v>
      </c>
      <c r="AL343" s="9">
        <f>AF343+AJ343</f>
        <v>0</v>
      </c>
      <c r="AM343" s="80"/>
      <c r="AN343" s="80"/>
      <c r="AO343" s="80"/>
      <c r="AP343" s="80"/>
      <c r="AQ343" s="9">
        <f>AK343+AM343+AN343+AO343+AP343</f>
        <v>3284</v>
      </c>
      <c r="AR343" s="9">
        <f>AL343+AP343</f>
        <v>0</v>
      </c>
      <c r="AS343" s="80"/>
      <c r="AT343" s="11"/>
      <c r="AU343" s="80"/>
      <c r="AV343" s="80"/>
      <c r="AW343" s="9">
        <f>AQ343+AS343+AT343+AU343+AV343</f>
        <v>3284</v>
      </c>
      <c r="AX343" s="9">
        <f>AR343+AV343</f>
        <v>0</v>
      </c>
      <c r="AY343" s="11">
        <v>1611</v>
      </c>
      <c r="AZ343" s="79"/>
      <c r="BA343" s="92">
        <f t="shared" si="618"/>
        <v>49.05602923264312</v>
      </c>
      <c r="BB343" s="92"/>
    </row>
    <row r="344" spans="1:54" ht="20.25" hidden="1" customHeight="1">
      <c r="A344" s="24" t="s">
        <v>14</v>
      </c>
      <c r="B344" s="25">
        <f>B343</f>
        <v>906</v>
      </c>
      <c r="C344" s="25" t="s">
        <v>7</v>
      </c>
      <c r="D344" s="25" t="s">
        <v>145</v>
      </c>
      <c r="E344" s="25" t="s">
        <v>149</v>
      </c>
      <c r="F344" s="25"/>
      <c r="G344" s="9"/>
      <c r="H344" s="9"/>
      <c r="I344" s="79"/>
      <c r="J344" s="79"/>
      <c r="K344" s="79"/>
      <c r="L344" s="79"/>
      <c r="M344" s="9"/>
      <c r="N344" s="9"/>
      <c r="O344" s="80"/>
      <c r="P344" s="80"/>
      <c r="Q344" s="80"/>
      <c r="R344" s="80"/>
      <c r="S344" s="9"/>
      <c r="T344" s="9"/>
      <c r="U344" s="80"/>
      <c r="V344" s="80"/>
      <c r="W344" s="80"/>
      <c r="X344" s="80"/>
      <c r="Y344" s="9"/>
      <c r="Z344" s="9"/>
      <c r="AA344" s="80"/>
      <c r="AB344" s="80"/>
      <c r="AC344" s="80"/>
      <c r="AD344" s="80"/>
      <c r="AE344" s="9"/>
      <c r="AF344" s="9"/>
      <c r="AG344" s="80"/>
      <c r="AH344" s="80"/>
      <c r="AI344" s="80"/>
      <c r="AJ344" s="80"/>
      <c r="AK344" s="9"/>
      <c r="AL344" s="9"/>
      <c r="AM344" s="80"/>
      <c r="AN344" s="80"/>
      <c r="AO344" s="80"/>
      <c r="AP344" s="80"/>
      <c r="AQ344" s="9"/>
      <c r="AR344" s="9"/>
      <c r="AS344" s="80">
        <f>AS345</f>
        <v>0</v>
      </c>
      <c r="AT344" s="11">
        <f>AT345</f>
        <v>87</v>
      </c>
      <c r="AU344" s="11">
        <f t="shared" ref="AU344:AZ346" si="625">AU345</f>
        <v>0</v>
      </c>
      <c r="AV344" s="11">
        <f t="shared" si="625"/>
        <v>0</v>
      </c>
      <c r="AW344" s="11">
        <f t="shared" si="625"/>
        <v>87</v>
      </c>
      <c r="AX344" s="11">
        <f t="shared" si="625"/>
        <v>0</v>
      </c>
      <c r="AY344" s="11">
        <f t="shared" si="625"/>
        <v>0</v>
      </c>
      <c r="AZ344" s="11">
        <f t="shared" si="625"/>
        <v>0</v>
      </c>
      <c r="BA344" s="92">
        <f t="shared" si="618"/>
        <v>0</v>
      </c>
      <c r="BB344" s="92"/>
    </row>
    <row r="345" spans="1:54" ht="49.5" hidden="1">
      <c r="A345" s="24" t="s">
        <v>786</v>
      </c>
      <c r="B345" s="25">
        <f>B344</f>
        <v>906</v>
      </c>
      <c r="C345" s="25" t="s">
        <v>7</v>
      </c>
      <c r="D345" s="25" t="s">
        <v>145</v>
      </c>
      <c r="E345" s="25" t="s">
        <v>785</v>
      </c>
      <c r="F345" s="25"/>
      <c r="G345" s="9"/>
      <c r="H345" s="9"/>
      <c r="I345" s="79"/>
      <c r="J345" s="79"/>
      <c r="K345" s="79"/>
      <c r="L345" s="79"/>
      <c r="M345" s="9"/>
      <c r="N345" s="9"/>
      <c r="O345" s="80"/>
      <c r="P345" s="80"/>
      <c r="Q345" s="80"/>
      <c r="R345" s="80"/>
      <c r="S345" s="9"/>
      <c r="T345" s="9"/>
      <c r="U345" s="80"/>
      <c r="V345" s="80"/>
      <c r="W345" s="80"/>
      <c r="X345" s="80"/>
      <c r="Y345" s="9"/>
      <c r="Z345" s="9"/>
      <c r="AA345" s="80"/>
      <c r="AB345" s="80"/>
      <c r="AC345" s="80"/>
      <c r="AD345" s="80"/>
      <c r="AE345" s="9"/>
      <c r="AF345" s="9"/>
      <c r="AG345" s="80"/>
      <c r="AH345" s="80"/>
      <c r="AI345" s="80"/>
      <c r="AJ345" s="80"/>
      <c r="AK345" s="9"/>
      <c r="AL345" s="9"/>
      <c r="AM345" s="80"/>
      <c r="AN345" s="80"/>
      <c r="AO345" s="80"/>
      <c r="AP345" s="80"/>
      <c r="AQ345" s="9"/>
      <c r="AR345" s="9"/>
      <c r="AS345" s="80">
        <f>AS347</f>
        <v>0</v>
      </c>
      <c r="AT345" s="11">
        <f>AT346</f>
        <v>87</v>
      </c>
      <c r="AU345" s="11">
        <f t="shared" si="625"/>
        <v>0</v>
      </c>
      <c r="AV345" s="11">
        <f t="shared" si="625"/>
        <v>0</v>
      </c>
      <c r="AW345" s="11">
        <f t="shared" si="625"/>
        <v>87</v>
      </c>
      <c r="AX345" s="11">
        <f t="shared" si="625"/>
        <v>0</v>
      </c>
      <c r="AY345" s="11">
        <f t="shared" si="625"/>
        <v>0</v>
      </c>
      <c r="AZ345" s="11">
        <f t="shared" si="625"/>
        <v>0</v>
      </c>
      <c r="BA345" s="92">
        <f t="shared" si="618"/>
        <v>0</v>
      </c>
      <c r="BB345" s="92"/>
    </row>
    <row r="346" spans="1:54" ht="33" hidden="1">
      <c r="A346" s="24" t="s">
        <v>11</v>
      </c>
      <c r="B346" s="25">
        <f>B345</f>
        <v>906</v>
      </c>
      <c r="C346" s="25" t="s">
        <v>7</v>
      </c>
      <c r="D346" s="25" t="s">
        <v>145</v>
      </c>
      <c r="E346" s="25" t="s">
        <v>785</v>
      </c>
      <c r="F346" s="25" t="s">
        <v>12</v>
      </c>
      <c r="G346" s="9"/>
      <c r="H346" s="9"/>
      <c r="I346" s="79"/>
      <c r="J346" s="79"/>
      <c r="K346" s="79"/>
      <c r="L346" s="79"/>
      <c r="M346" s="9"/>
      <c r="N346" s="9"/>
      <c r="O346" s="80"/>
      <c r="P346" s="80"/>
      <c r="Q346" s="80"/>
      <c r="R346" s="80"/>
      <c r="S346" s="9"/>
      <c r="T346" s="9"/>
      <c r="U346" s="80"/>
      <c r="V346" s="80"/>
      <c r="W346" s="80"/>
      <c r="X346" s="80"/>
      <c r="Y346" s="9"/>
      <c r="Z346" s="9"/>
      <c r="AA346" s="80"/>
      <c r="AB346" s="80"/>
      <c r="AC346" s="80"/>
      <c r="AD346" s="80"/>
      <c r="AE346" s="9"/>
      <c r="AF346" s="9"/>
      <c r="AG346" s="80"/>
      <c r="AH346" s="80"/>
      <c r="AI346" s="80"/>
      <c r="AJ346" s="80"/>
      <c r="AK346" s="9"/>
      <c r="AL346" s="9"/>
      <c r="AM346" s="80"/>
      <c r="AN346" s="80"/>
      <c r="AO346" s="80"/>
      <c r="AP346" s="80"/>
      <c r="AQ346" s="9"/>
      <c r="AR346" s="9"/>
      <c r="AS346" s="80"/>
      <c r="AT346" s="11">
        <f>AT347</f>
        <v>87</v>
      </c>
      <c r="AU346" s="11">
        <f t="shared" si="625"/>
        <v>0</v>
      </c>
      <c r="AV346" s="11">
        <f t="shared" si="625"/>
        <v>0</v>
      </c>
      <c r="AW346" s="11">
        <f t="shared" si="625"/>
        <v>87</v>
      </c>
      <c r="AX346" s="11">
        <f t="shared" si="625"/>
        <v>0</v>
      </c>
      <c r="AY346" s="11">
        <f t="shared" si="625"/>
        <v>0</v>
      </c>
      <c r="AZ346" s="11">
        <f t="shared" si="625"/>
        <v>0</v>
      </c>
      <c r="BA346" s="92">
        <f t="shared" si="618"/>
        <v>0</v>
      </c>
      <c r="BB346" s="92"/>
    </row>
    <row r="347" spans="1:54" ht="20.100000000000001" hidden="1" customHeight="1">
      <c r="A347" s="27" t="s">
        <v>13</v>
      </c>
      <c r="B347" s="25">
        <v>906</v>
      </c>
      <c r="C347" s="25" t="s">
        <v>7</v>
      </c>
      <c r="D347" s="25" t="s">
        <v>145</v>
      </c>
      <c r="E347" s="25" t="s">
        <v>785</v>
      </c>
      <c r="F347" s="25" t="s">
        <v>34</v>
      </c>
      <c r="G347" s="9"/>
      <c r="H347" s="9"/>
      <c r="I347" s="79"/>
      <c r="J347" s="79"/>
      <c r="K347" s="79"/>
      <c r="L347" s="79"/>
      <c r="M347" s="9"/>
      <c r="N347" s="9"/>
      <c r="O347" s="80"/>
      <c r="P347" s="80"/>
      <c r="Q347" s="80"/>
      <c r="R347" s="80"/>
      <c r="S347" s="9"/>
      <c r="T347" s="9"/>
      <c r="U347" s="80"/>
      <c r="V347" s="80"/>
      <c r="W347" s="80"/>
      <c r="X347" s="80"/>
      <c r="Y347" s="9"/>
      <c r="Z347" s="9"/>
      <c r="AA347" s="80"/>
      <c r="AB347" s="80"/>
      <c r="AC347" s="80"/>
      <c r="AD347" s="80"/>
      <c r="AE347" s="9"/>
      <c r="AF347" s="9"/>
      <c r="AG347" s="80"/>
      <c r="AH347" s="80"/>
      <c r="AI347" s="80"/>
      <c r="AJ347" s="80"/>
      <c r="AK347" s="9"/>
      <c r="AL347" s="9"/>
      <c r="AM347" s="80"/>
      <c r="AN347" s="80"/>
      <c r="AO347" s="80"/>
      <c r="AP347" s="80"/>
      <c r="AQ347" s="9"/>
      <c r="AR347" s="9"/>
      <c r="AS347" s="80"/>
      <c r="AT347" s="11">
        <v>87</v>
      </c>
      <c r="AU347" s="80"/>
      <c r="AV347" s="80"/>
      <c r="AW347" s="9">
        <f>AQ347+AS347+AT347+AU347+AV347</f>
        <v>87</v>
      </c>
      <c r="AX347" s="9">
        <f>AR347+AV347</f>
        <v>0</v>
      </c>
      <c r="AY347" s="79"/>
      <c r="AZ347" s="79"/>
      <c r="BA347" s="92">
        <f t="shared" si="618"/>
        <v>0</v>
      </c>
      <c r="BB347" s="92"/>
    </row>
    <row r="348" spans="1:54" hidden="1">
      <c r="A348" s="24"/>
      <c r="B348" s="25"/>
      <c r="C348" s="25"/>
      <c r="D348" s="25"/>
      <c r="E348" s="25"/>
      <c r="F348" s="25"/>
      <c r="G348" s="9"/>
      <c r="H348" s="9"/>
      <c r="I348" s="79"/>
      <c r="J348" s="79"/>
      <c r="K348" s="79"/>
      <c r="L348" s="79"/>
      <c r="M348" s="79"/>
      <c r="N348" s="79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79"/>
      <c r="AZ348" s="79"/>
      <c r="BA348" s="92"/>
      <c r="BB348" s="92"/>
    </row>
    <row r="349" spans="1:54" s="100" customFormat="1" ht="46.5" hidden="1" customHeight="1">
      <c r="A349" s="104" t="s">
        <v>485</v>
      </c>
      <c r="B349" s="106">
        <v>909</v>
      </c>
      <c r="C349" s="96"/>
      <c r="D349" s="96"/>
      <c r="E349" s="96"/>
      <c r="F349" s="96"/>
      <c r="G349" s="105">
        <f t="shared" ref="G349:T349" si="626">G359+G387+G437+G445</f>
        <v>917773</v>
      </c>
      <c r="H349" s="105">
        <f t="shared" si="626"/>
        <v>100000</v>
      </c>
      <c r="I349" s="105">
        <f t="shared" si="626"/>
        <v>0</v>
      </c>
      <c r="J349" s="105">
        <f t="shared" si="626"/>
        <v>0</v>
      </c>
      <c r="K349" s="105">
        <f t="shared" si="626"/>
        <v>0</v>
      </c>
      <c r="L349" s="105">
        <f t="shared" si="626"/>
        <v>0</v>
      </c>
      <c r="M349" s="105">
        <f t="shared" si="626"/>
        <v>917773</v>
      </c>
      <c r="N349" s="105">
        <f t="shared" si="626"/>
        <v>100000</v>
      </c>
      <c r="O349" s="105">
        <f t="shared" si="626"/>
        <v>0</v>
      </c>
      <c r="P349" s="105">
        <f t="shared" si="626"/>
        <v>0</v>
      </c>
      <c r="Q349" s="105">
        <f t="shared" si="626"/>
        <v>0</v>
      </c>
      <c r="R349" s="105">
        <f t="shared" si="626"/>
        <v>0</v>
      </c>
      <c r="S349" s="105">
        <f t="shared" si="626"/>
        <v>917773</v>
      </c>
      <c r="T349" s="105">
        <f t="shared" si="626"/>
        <v>100000</v>
      </c>
      <c r="U349" s="105">
        <f t="shared" ref="U349:Z349" si="627">U351+U359+U387+U437+U445</f>
        <v>0</v>
      </c>
      <c r="V349" s="105">
        <f t="shared" si="627"/>
        <v>300</v>
      </c>
      <c r="W349" s="105">
        <f t="shared" si="627"/>
        <v>0</v>
      </c>
      <c r="X349" s="105">
        <f t="shared" si="627"/>
        <v>1000000</v>
      </c>
      <c r="Y349" s="105">
        <f t="shared" si="627"/>
        <v>1918073</v>
      </c>
      <c r="Z349" s="105">
        <f t="shared" si="627"/>
        <v>1100000</v>
      </c>
      <c r="AA349" s="105">
        <f t="shared" ref="AA349:AF349" si="628">AA351+AA359+AA387+AA437+AA445</f>
        <v>0</v>
      </c>
      <c r="AB349" s="105">
        <f t="shared" si="628"/>
        <v>7379</v>
      </c>
      <c r="AC349" s="105">
        <f t="shared" si="628"/>
        <v>0</v>
      </c>
      <c r="AD349" s="105">
        <f t="shared" si="628"/>
        <v>0</v>
      </c>
      <c r="AE349" s="105">
        <f t="shared" si="628"/>
        <v>1925452</v>
      </c>
      <c r="AF349" s="105">
        <f t="shared" si="628"/>
        <v>1100000</v>
      </c>
      <c r="AG349" s="105">
        <f t="shared" ref="AG349:AL349" si="629">AG351+AG359+AG387+AG437+AG445</f>
        <v>0</v>
      </c>
      <c r="AH349" s="105">
        <f t="shared" si="629"/>
        <v>0</v>
      </c>
      <c r="AI349" s="105">
        <f t="shared" si="629"/>
        <v>0</v>
      </c>
      <c r="AJ349" s="105">
        <f t="shared" si="629"/>
        <v>0</v>
      </c>
      <c r="AK349" s="105">
        <f t="shared" si="629"/>
        <v>1925452</v>
      </c>
      <c r="AL349" s="105">
        <f t="shared" si="629"/>
        <v>1100000</v>
      </c>
      <c r="AM349" s="105">
        <f t="shared" ref="AM349:AR349" si="630">AM351+AM359+AM387+AM437+AM445</f>
        <v>0</v>
      </c>
      <c r="AN349" s="105">
        <f t="shared" si="630"/>
        <v>0</v>
      </c>
      <c r="AO349" s="105">
        <f t="shared" si="630"/>
        <v>0</v>
      </c>
      <c r="AP349" s="105">
        <f t="shared" si="630"/>
        <v>0</v>
      </c>
      <c r="AQ349" s="105">
        <f t="shared" si="630"/>
        <v>1925452</v>
      </c>
      <c r="AR349" s="105">
        <f t="shared" si="630"/>
        <v>1100000</v>
      </c>
      <c r="AS349" s="105">
        <f t="shared" ref="AS349:AX349" si="631">AS351+AS359+AS387+AS437+AS445</f>
        <v>0</v>
      </c>
      <c r="AT349" s="105">
        <f t="shared" si="631"/>
        <v>17887</v>
      </c>
      <c r="AU349" s="105">
        <f t="shared" si="631"/>
        <v>-870</v>
      </c>
      <c r="AV349" s="105">
        <f t="shared" si="631"/>
        <v>0</v>
      </c>
      <c r="AW349" s="105">
        <f t="shared" si="631"/>
        <v>1942469</v>
      </c>
      <c r="AX349" s="105">
        <f t="shared" si="631"/>
        <v>1100000</v>
      </c>
      <c r="AY349" s="105">
        <f t="shared" ref="AY349:AZ349" si="632">AY351+AY359+AY387+AY437+AY445</f>
        <v>464579</v>
      </c>
      <c r="AZ349" s="105">
        <f t="shared" si="632"/>
        <v>84664</v>
      </c>
      <c r="BA349" s="99">
        <f t="shared" si="618"/>
        <v>23.91693252247526</v>
      </c>
      <c r="BB349" s="99">
        <f t="shared" ref="BB349:BB393" si="633">AZ349/AX349*100</f>
        <v>7.6967272727272729</v>
      </c>
    </row>
    <row r="350" spans="1:54" ht="20.25" hidden="1">
      <c r="A350" s="37"/>
      <c r="B350" s="43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92"/>
      <c r="BB350" s="92"/>
    </row>
    <row r="351" spans="1:54" ht="20.25" hidden="1">
      <c r="A351" s="22" t="s">
        <v>58</v>
      </c>
      <c r="B351" s="23" t="s">
        <v>443</v>
      </c>
      <c r="C351" s="23" t="s">
        <v>21</v>
      </c>
      <c r="D351" s="23" t="s">
        <v>59</v>
      </c>
      <c r="E351" s="23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K355" si="634">V352</f>
        <v>300</v>
      </c>
      <c r="W351" s="7">
        <f t="shared" si="634"/>
        <v>0</v>
      </c>
      <c r="X351" s="7">
        <f t="shared" si="634"/>
        <v>0</v>
      </c>
      <c r="Y351" s="7">
        <f t="shared" si="634"/>
        <v>300</v>
      </c>
      <c r="Z351" s="7">
        <f t="shared" si="634"/>
        <v>0</v>
      </c>
      <c r="AA351" s="14">
        <f>AA352</f>
        <v>0</v>
      </c>
      <c r="AB351" s="7">
        <f t="shared" si="634"/>
        <v>1375</v>
      </c>
      <c r="AC351" s="7">
        <f t="shared" si="634"/>
        <v>0</v>
      </c>
      <c r="AD351" s="7">
        <f t="shared" si="634"/>
        <v>0</v>
      </c>
      <c r="AE351" s="7">
        <f t="shared" si="634"/>
        <v>1675</v>
      </c>
      <c r="AF351" s="7">
        <f t="shared" si="634"/>
        <v>0</v>
      </c>
      <c r="AG351" s="14">
        <f>AG352</f>
        <v>0</v>
      </c>
      <c r="AH351" s="7">
        <f t="shared" si="634"/>
        <v>0</v>
      </c>
      <c r="AI351" s="7">
        <f t="shared" si="634"/>
        <v>0</v>
      </c>
      <c r="AJ351" s="7">
        <f t="shared" si="634"/>
        <v>0</v>
      </c>
      <c r="AK351" s="7">
        <f t="shared" si="634"/>
        <v>1675</v>
      </c>
      <c r="AL351" s="7">
        <f t="shared" ref="AH351:AL354" si="635">AL352</f>
        <v>0</v>
      </c>
      <c r="AM351" s="14">
        <f>AM352</f>
        <v>0</v>
      </c>
      <c r="AN351" s="7">
        <f t="shared" ref="AN351:AZ354" si="636">AN352</f>
        <v>0</v>
      </c>
      <c r="AO351" s="7">
        <f t="shared" si="636"/>
        <v>0</v>
      </c>
      <c r="AP351" s="7">
        <f t="shared" si="636"/>
        <v>0</v>
      </c>
      <c r="AQ351" s="7">
        <f t="shared" si="636"/>
        <v>1675</v>
      </c>
      <c r="AR351" s="7">
        <f t="shared" si="636"/>
        <v>0</v>
      </c>
      <c r="AS351" s="14">
        <f>AS352</f>
        <v>0</v>
      </c>
      <c r="AT351" s="7">
        <f t="shared" si="636"/>
        <v>500</v>
      </c>
      <c r="AU351" s="7">
        <f t="shared" si="636"/>
        <v>0</v>
      </c>
      <c r="AV351" s="7">
        <f t="shared" si="636"/>
        <v>0</v>
      </c>
      <c r="AW351" s="7">
        <f t="shared" si="636"/>
        <v>2175</v>
      </c>
      <c r="AX351" s="7">
        <f t="shared" si="636"/>
        <v>0</v>
      </c>
      <c r="AY351" s="7">
        <f t="shared" si="636"/>
        <v>2174</v>
      </c>
      <c r="AZ351" s="7">
        <f t="shared" si="636"/>
        <v>0</v>
      </c>
      <c r="BA351" s="92">
        <f t="shared" si="618"/>
        <v>99.954022988505741</v>
      </c>
      <c r="BB351" s="92"/>
    </row>
    <row r="352" spans="1:54" ht="18.75" hidden="1" customHeight="1">
      <c r="A352" s="36" t="s">
        <v>61</v>
      </c>
      <c r="B352" s="55" t="s">
        <v>443</v>
      </c>
      <c r="C352" s="55" t="s">
        <v>21</v>
      </c>
      <c r="D352" s="55" t="s">
        <v>59</v>
      </c>
      <c r="E352" s="55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634"/>
        <v>300</v>
      </c>
      <c r="W352" s="8">
        <f t="shared" si="634"/>
        <v>0</v>
      </c>
      <c r="X352" s="8">
        <f t="shared" si="634"/>
        <v>0</v>
      </c>
      <c r="Y352" s="8">
        <f t="shared" si="634"/>
        <v>300</v>
      </c>
      <c r="Z352" s="8">
        <f t="shared" si="634"/>
        <v>0</v>
      </c>
      <c r="AA352" s="14">
        <f>AA353</f>
        <v>0</v>
      </c>
      <c r="AB352" s="8">
        <f t="shared" si="634"/>
        <v>1375</v>
      </c>
      <c r="AC352" s="8">
        <f t="shared" si="634"/>
        <v>0</v>
      </c>
      <c r="AD352" s="8">
        <f t="shared" si="634"/>
        <v>0</v>
      </c>
      <c r="AE352" s="8">
        <f t="shared" si="634"/>
        <v>1675</v>
      </c>
      <c r="AF352" s="8">
        <f t="shared" si="634"/>
        <v>0</v>
      </c>
      <c r="AG352" s="14">
        <f>AG353</f>
        <v>0</v>
      </c>
      <c r="AH352" s="8">
        <f t="shared" si="635"/>
        <v>0</v>
      </c>
      <c r="AI352" s="8">
        <f t="shared" si="635"/>
        <v>0</v>
      </c>
      <c r="AJ352" s="8">
        <f t="shared" si="635"/>
        <v>0</v>
      </c>
      <c r="AK352" s="8">
        <f t="shared" si="635"/>
        <v>1675</v>
      </c>
      <c r="AL352" s="8">
        <f t="shared" si="635"/>
        <v>0</v>
      </c>
      <c r="AM352" s="14">
        <f>AM353</f>
        <v>0</v>
      </c>
      <c r="AN352" s="8">
        <f t="shared" si="636"/>
        <v>0</v>
      </c>
      <c r="AO352" s="8">
        <f t="shared" si="636"/>
        <v>0</v>
      </c>
      <c r="AP352" s="8">
        <f t="shared" si="636"/>
        <v>0</v>
      </c>
      <c r="AQ352" s="8">
        <f t="shared" si="636"/>
        <v>1675</v>
      </c>
      <c r="AR352" s="8">
        <f t="shared" si="636"/>
        <v>0</v>
      </c>
      <c r="AS352" s="14">
        <f>AS353</f>
        <v>0</v>
      </c>
      <c r="AT352" s="8">
        <f t="shared" si="636"/>
        <v>500</v>
      </c>
      <c r="AU352" s="8">
        <f t="shared" si="636"/>
        <v>0</v>
      </c>
      <c r="AV352" s="8">
        <f t="shared" si="636"/>
        <v>0</v>
      </c>
      <c r="AW352" s="8">
        <f t="shared" si="636"/>
        <v>2175</v>
      </c>
      <c r="AX352" s="8">
        <f t="shared" si="636"/>
        <v>0</v>
      </c>
      <c r="AY352" s="8">
        <f t="shared" si="636"/>
        <v>2174</v>
      </c>
      <c r="AZ352" s="8">
        <f t="shared" si="636"/>
        <v>0</v>
      </c>
      <c r="BA352" s="92">
        <f t="shared" si="618"/>
        <v>99.954022988505741</v>
      </c>
      <c r="BB352" s="92"/>
    </row>
    <row r="353" spans="1:54" ht="19.5" hidden="1" customHeight="1">
      <c r="A353" s="36" t="s">
        <v>14</v>
      </c>
      <c r="B353" s="55" t="s">
        <v>443</v>
      </c>
      <c r="C353" s="55" t="s">
        <v>21</v>
      </c>
      <c r="D353" s="55" t="s">
        <v>59</v>
      </c>
      <c r="E353" s="55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634"/>
        <v>300</v>
      </c>
      <c r="W353" s="8">
        <f t="shared" si="634"/>
        <v>0</v>
      </c>
      <c r="X353" s="8">
        <f t="shared" si="634"/>
        <v>0</v>
      </c>
      <c r="Y353" s="8">
        <f t="shared" si="634"/>
        <v>300</v>
      </c>
      <c r="Z353" s="8">
        <f t="shared" si="634"/>
        <v>0</v>
      </c>
      <c r="AA353" s="14">
        <f>AA354</f>
        <v>0</v>
      </c>
      <c r="AB353" s="8">
        <f t="shared" si="634"/>
        <v>1375</v>
      </c>
      <c r="AC353" s="8">
        <f t="shared" si="634"/>
        <v>0</v>
      </c>
      <c r="AD353" s="8">
        <f t="shared" si="634"/>
        <v>0</v>
      </c>
      <c r="AE353" s="8">
        <f t="shared" si="634"/>
        <v>1675</v>
      </c>
      <c r="AF353" s="8">
        <f t="shared" si="634"/>
        <v>0</v>
      </c>
      <c r="AG353" s="14">
        <f>AG354</f>
        <v>0</v>
      </c>
      <c r="AH353" s="8">
        <f t="shared" si="635"/>
        <v>0</v>
      </c>
      <c r="AI353" s="8">
        <f t="shared" si="635"/>
        <v>0</v>
      </c>
      <c r="AJ353" s="8">
        <f t="shared" si="635"/>
        <v>0</v>
      </c>
      <c r="AK353" s="8">
        <f t="shared" si="635"/>
        <v>1675</v>
      </c>
      <c r="AL353" s="8">
        <f t="shared" si="635"/>
        <v>0</v>
      </c>
      <c r="AM353" s="14">
        <f>AM354</f>
        <v>0</v>
      </c>
      <c r="AN353" s="8">
        <f t="shared" si="636"/>
        <v>0</v>
      </c>
      <c r="AO353" s="8">
        <f t="shared" si="636"/>
        <v>0</v>
      </c>
      <c r="AP353" s="8">
        <f t="shared" si="636"/>
        <v>0</v>
      </c>
      <c r="AQ353" s="8">
        <f t="shared" si="636"/>
        <v>1675</v>
      </c>
      <c r="AR353" s="8">
        <f t="shared" si="636"/>
        <v>0</v>
      </c>
      <c r="AS353" s="14">
        <f>AS354</f>
        <v>0</v>
      </c>
      <c r="AT353" s="8">
        <f t="shared" si="636"/>
        <v>500</v>
      </c>
      <c r="AU353" s="8">
        <f t="shared" si="636"/>
        <v>0</v>
      </c>
      <c r="AV353" s="8">
        <f t="shared" si="636"/>
        <v>0</v>
      </c>
      <c r="AW353" s="8">
        <f t="shared" si="636"/>
        <v>2175</v>
      </c>
      <c r="AX353" s="8">
        <f t="shared" si="636"/>
        <v>0</v>
      </c>
      <c r="AY353" s="8">
        <f t="shared" si="636"/>
        <v>2174</v>
      </c>
      <c r="AZ353" s="8">
        <f t="shared" si="636"/>
        <v>0</v>
      </c>
      <c r="BA353" s="92">
        <f t="shared" si="618"/>
        <v>99.954022988505741</v>
      </c>
      <c r="BB353" s="92"/>
    </row>
    <row r="354" spans="1:54" ht="21.75" hidden="1" customHeight="1">
      <c r="A354" s="27" t="s">
        <v>60</v>
      </c>
      <c r="B354" s="55" t="s">
        <v>443</v>
      </c>
      <c r="C354" s="55" t="s">
        <v>21</v>
      </c>
      <c r="D354" s="55" t="s">
        <v>59</v>
      </c>
      <c r="E354" s="55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634"/>
        <v>300</v>
      </c>
      <c r="W354" s="8">
        <f t="shared" si="634"/>
        <v>0</v>
      </c>
      <c r="X354" s="8">
        <f t="shared" si="634"/>
        <v>0</v>
      </c>
      <c r="Y354" s="8">
        <f t="shared" si="634"/>
        <v>300</v>
      </c>
      <c r="Z354" s="8">
        <f t="shared" si="634"/>
        <v>0</v>
      </c>
      <c r="AA354" s="14">
        <f>AA355</f>
        <v>0</v>
      </c>
      <c r="AB354" s="8">
        <f t="shared" si="634"/>
        <v>1375</v>
      </c>
      <c r="AC354" s="8">
        <f t="shared" si="634"/>
        <v>0</v>
      </c>
      <c r="AD354" s="8">
        <f t="shared" si="634"/>
        <v>0</v>
      </c>
      <c r="AE354" s="8">
        <f t="shared" si="634"/>
        <v>1675</v>
      </c>
      <c r="AF354" s="8">
        <f t="shared" si="634"/>
        <v>0</v>
      </c>
      <c r="AG354" s="14">
        <f>AG355</f>
        <v>0</v>
      </c>
      <c r="AH354" s="8">
        <f t="shared" si="635"/>
        <v>0</v>
      </c>
      <c r="AI354" s="8">
        <f t="shared" si="635"/>
        <v>0</v>
      </c>
      <c r="AJ354" s="8">
        <f t="shared" si="635"/>
        <v>0</v>
      </c>
      <c r="AK354" s="8">
        <f t="shared" si="635"/>
        <v>1675</v>
      </c>
      <c r="AL354" s="8">
        <f t="shared" si="635"/>
        <v>0</v>
      </c>
      <c r="AM354" s="14">
        <f>AM355</f>
        <v>0</v>
      </c>
      <c r="AN354" s="8">
        <f t="shared" si="636"/>
        <v>0</v>
      </c>
      <c r="AO354" s="8">
        <f t="shared" si="636"/>
        <v>0</v>
      </c>
      <c r="AP354" s="8">
        <f t="shared" si="636"/>
        <v>0</v>
      </c>
      <c r="AQ354" s="8">
        <f t="shared" si="636"/>
        <v>1675</v>
      </c>
      <c r="AR354" s="8">
        <f t="shared" si="636"/>
        <v>0</v>
      </c>
      <c r="AS354" s="14">
        <f>AS355</f>
        <v>0</v>
      </c>
      <c r="AT354" s="8">
        <f t="shared" si="636"/>
        <v>500</v>
      </c>
      <c r="AU354" s="8">
        <f t="shared" si="636"/>
        <v>0</v>
      </c>
      <c r="AV354" s="8">
        <f t="shared" si="636"/>
        <v>0</v>
      </c>
      <c r="AW354" s="8">
        <f t="shared" si="636"/>
        <v>2175</v>
      </c>
      <c r="AX354" s="8">
        <f t="shared" si="636"/>
        <v>0</v>
      </c>
      <c r="AY354" s="8">
        <f t="shared" si="636"/>
        <v>2174</v>
      </c>
      <c r="AZ354" s="8">
        <f t="shared" si="636"/>
        <v>0</v>
      </c>
      <c r="BA354" s="92">
        <f t="shared" si="618"/>
        <v>99.954022988505741</v>
      </c>
      <c r="BB354" s="92"/>
    </row>
    <row r="355" spans="1:54" ht="18.75" hidden="1" customHeight="1">
      <c r="A355" s="24" t="s">
        <v>65</v>
      </c>
      <c r="B355" s="55" t="s">
        <v>443</v>
      </c>
      <c r="C355" s="55" t="s">
        <v>21</v>
      </c>
      <c r="D355" s="55" t="s">
        <v>59</v>
      </c>
      <c r="E355" s="55" t="s">
        <v>64</v>
      </c>
      <c r="F355" s="25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634"/>
        <v>300</v>
      </c>
      <c r="W355" s="8">
        <f t="shared" si="634"/>
        <v>0</v>
      </c>
      <c r="X355" s="8">
        <f t="shared" si="634"/>
        <v>0</v>
      </c>
      <c r="Y355" s="8">
        <f t="shared" si="634"/>
        <v>300</v>
      </c>
      <c r="Z355" s="8">
        <f t="shared" si="634"/>
        <v>0</v>
      </c>
      <c r="AA355" s="8">
        <f>AA356+AA357</f>
        <v>0</v>
      </c>
      <c r="AB355" s="8">
        <f t="shared" ref="AB355:AF355" si="637">AB356+AB357</f>
        <v>1375</v>
      </c>
      <c r="AC355" s="8">
        <f t="shared" si="637"/>
        <v>0</v>
      </c>
      <c r="AD355" s="8">
        <f t="shared" si="637"/>
        <v>0</v>
      </c>
      <c r="AE355" s="8">
        <f t="shared" si="637"/>
        <v>1675</v>
      </c>
      <c r="AF355" s="8">
        <f t="shared" si="637"/>
        <v>0</v>
      </c>
      <c r="AG355" s="8">
        <f>AG356+AG357</f>
        <v>0</v>
      </c>
      <c r="AH355" s="8">
        <f t="shared" ref="AH355:AL355" si="638">AH356+AH357</f>
        <v>0</v>
      </c>
      <c r="AI355" s="8">
        <f t="shared" si="638"/>
        <v>0</v>
      </c>
      <c r="AJ355" s="8">
        <f t="shared" si="638"/>
        <v>0</v>
      </c>
      <c r="AK355" s="8">
        <f t="shared" si="638"/>
        <v>1675</v>
      </c>
      <c r="AL355" s="8">
        <f t="shared" si="638"/>
        <v>0</v>
      </c>
      <c r="AM355" s="8">
        <f>AM356+AM357</f>
        <v>0</v>
      </c>
      <c r="AN355" s="8">
        <f t="shared" ref="AN355:AR355" si="639">AN356+AN357</f>
        <v>0</v>
      </c>
      <c r="AO355" s="8">
        <f t="shared" si="639"/>
        <v>0</v>
      </c>
      <c r="AP355" s="8">
        <f t="shared" si="639"/>
        <v>0</v>
      </c>
      <c r="AQ355" s="8">
        <f t="shared" si="639"/>
        <v>1675</v>
      </c>
      <c r="AR355" s="8">
        <f t="shared" si="639"/>
        <v>0</v>
      </c>
      <c r="AS355" s="8">
        <f>AS356+AS357</f>
        <v>0</v>
      </c>
      <c r="AT355" s="8">
        <f t="shared" ref="AT355:AX355" si="640">AT356+AT357</f>
        <v>500</v>
      </c>
      <c r="AU355" s="8">
        <f t="shared" si="640"/>
        <v>0</v>
      </c>
      <c r="AV355" s="8">
        <f t="shared" si="640"/>
        <v>0</v>
      </c>
      <c r="AW355" s="8">
        <f t="shared" si="640"/>
        <v>2175</v>
      </c>
      <c r="AX355" s="8">
        <f t="shared" si="640"/>
        <v>0</v>
      </c>
      <c r="AY355" s="8">
        <f t="shared" ref="AY355:AZ355" si="641">AY356+AY357</f>
        <v>2174</v>
      </c>
      <c r="AZ355" s="8">
        <f t="shared" si="641"/>
        <v>0</v>
      </c>
      <c r="BA355" s="92">
        <f t="shared" si="618"/>
        <v>99.954022988505741</v>
      </c>
      <c r="BB355" s="92"/>
    </row>
    <row r="356" spans="1:54" ht="22.5" hidden="1" customHeight="1">
      <c r="A356" s="24" t="s">
        <v>154</v>
      </c>
      <c r="B356" s="55" t="s">
        <v>443</v>
      </c>
      <c r="C356" s="55" t="s">
        <v>21</v>
      </c>
      <c r="D356" s="55" t="s">
        <v>59</v>
      </c>
      <c r="E356" s="55" t="s">
        <v>64</v>
      </c>
      <c r="F356" s="25" t="s">
        <v>613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  <c r="AG356" s="8"/>
      <c r="AH356" s="8"/>
      <c r="AI356" s="8"/>
      <c r="AJ356" s="8"/>
      <c r="AK356" s="9">
        <f>AE356+AG356+AH356+AI356+AJ356</f>
        <v>1275</v>
      </c>
      <c r="AL356" s="9">
        <f>AF356+AJ356</f>
        <v>0</v>
      </c>
      <c r="AM356" s="8"/>
      <c r="AN356" s="8"/>
      <c r="AO356" s="8"/>
      <c r="AP356" s="8"/>
      <c r="AQ356" s="9">
        <f>AK356+AM356+AN356+AO356+AP356</f>
        <v>1275</v>
      </c>
      <c r="AR356" s="9">
        <f>AL356+AP356</f>
        <v>0</v>
      </c>
      <c r="AS356" s="8"/>
      <c r="AT356" s="8"/>
      <c r="AU356" s="8"/>
      <c r="AV356" s="8"/>
      <c r="AW356" s="9">
        <f>AQ356+AS356+AT356+AU356+AV356</f>
        <v>1275</v>
      </c>
      <c r="AX356" s="9">
        <f>AR356+AV356</f>
        <v>0</v>
      </c>
      <c r="AY356" s="8">
        <v>1274</v>
      </c>
      <c r="AZ356" s="79"/>
      <c r="BA356" s="92">
        <f t="shared" si="618"/>
        <v>99.921568627450981</v>
      </c>
      <c r="BB356" s="92"/>
    </row>
    <row r="357" spans="1:54" ht="22.5" hidden="1" customHeight="1">
      <c r="A357" s="27" t="s">
        <v>67</v>
      </c>
      <c r="B357" s="55" t="s">
        <v>443</v>
      </c>
      <c r="C357" s="55" t="s">
        <v>21</v>
      </c>
      <c r="D357" s="55" t="s">
        <v>59</v>
      </c>
      <c r="E357" s="55" t="s">
        <v>64</v>
      </c>
      <c r="F357" s="25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  <c r="AG357" s="8"/>
      <c r="AH357" s="8"/>
      <c r="AI357" s="8"/>
      <c r="AJ357" s="8"/>
      <c r="AK357" s="9">
        <f>AE357+AG357+AH357+AI357+AJ357</f>
        <v>400</v>
      </c>
      <c r="AL357" s="9">
        <f>AF357+AJ357</f>
        <v>0</v>
      </c>
      <c r="AM357" s="8"/>
      <c r="AN357" s="8"/>
      <c r="AO357" s="8"/>
      <c r="AP357" s="8"/>
      <c r="AQ357" s="9">
        <f>AK357+AM357+AN357+AO357+AP357</f>
        <v>400</v>
      </c>
      <c r="AR357" s="9">
        <f>AL357+AP357</f>
        <v>0</v>
      </c>
      <c r="AS357" s="8"/>
      <c r="AT357" s="8">
        <v>500</v>
      </c>
      <c r="AU357" s="8"/>
      <c r="AV357" s="8"/>
      <c r="AW357" s="9">
        <f>AQ357+AS357+AT357+AU357+AV357</f>
        <v>900</v>
      </c>
      <c r="AX357" s="9">
        <f>AR357+AV357</f>
        <v>0</v>
      </c>
      <c r="AY357" s="8">
        <v>900</v>
      </c>
      <c r="AZ357" s="79"/>
      <c r="BA357" s="92">
        <f t="shared" si="618"/>
        <v>100</v>
      </c>
      <c r="BB357" s="92"/>
    </row>
    <row r="358" spans="1:54" ht="20.25" hidden="1">
      <c r="A358" s="37"/>
      <c r="B358" s="43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79"/>
      <c r="AZ358" s="79"/>
      <c r="BA358" s="92"/>
      <c r="BB358" s="92"/>
    </row>
    <row r="359" spans="1:54" ht="18.75" hidden="1">
      <c r="A359" s="38" t="s">
        <v>162</v>
      </c>
      <c r="B359" s="23">
        <f>B349</f>
        <v>909</v>
      </c>
      <c r="C359" s="23" t="s">
        <v>28</v>
      </c>
      <c r="D359" s="23" t="s">
        <v>20</v>
      </c>
      <c r="E359" s="23"/>
      <c r="F359" s="23"/>
      <c r="G359" s="13">
        <f t="shared" ref="G359:V360" si="642">G360</f>
        <v>291470</v>
      </c>
      <c r="H359" s="13">
        <f t="shared" si="642"/>
        <v>100000</v>
      </c>
      <c r="I359" s="13">
        <f t="shared" si="642"/>
        <v>0</v>
      </c>
      <c r="J359" s="13">
        <f t="shared" si="642"/>
        <v>0</v>
      </c>
      <c r="K359" s="13">
        <f t="shared" si="642"/>
        <v>0</v>
      </c>
      <c r="L359" s="13">
        <f t="shared" si="642"/>
        <v>0</v>
      </c>
      <c r="M359" s="13">
        <f t="shared" si="642"/>
        <v>291470</v>
      </c>
      <c r="N359" s="13">
        <f t="shared" si="642"/>
        <v>100000</v>
      </c>
      <c r="O359" s="13">
        <f t="shared" si="642"/>
        <v>0</v>
      </c>
      <c r="P359" s="13">
        <f t="shared" si="642"/>
        <v>0</v>
      </c>
      <c r="Q359" s="13">
        <f t="shared" si="642"/>
        <v>0</v>
      </c>
      <c r="R359" s="13">
        <f t="shared" si="642"/>
        <v>0</v>
      </c>
      <c r="S359" s="13">
        <f t="shared" si="642"/>
        <v>291470</v>
      </c>
      <c r="T359" s="13">
        <f t="shared" si="642"/>
        <v>100000</v>
      </c>
      <c r="U359" s="13">
        <f t="shared" si="642"/>
        <v>0</v>
      </c>
      <c r="V359" s="13">
        <f t="shared" si="642"/>
        <v>0</v>
      </c>
      <c r="W359" s="13">
        <f t="shared" ref="U359:AJ360" si="643">W360</f>
        <v>0</v>
      </c>
      <c r="X359" s="13">
        <f t="shared" si="643"/>
        <v>0</v>
      </c>
      <c r="Y359" s="13">
        <f t="shared" si="643"/>
        <v>291470</v>
      </c>
      <c r="Z359" s="13">
        <f t="shared" si="643"/>
        <v>100000</v>
      </c>
      <c r="AA359" s="13">
        <f t="shared" si="643"/>
        <v>0</v>
      </c>
      <c r="AB359" s="13">
        <f t="shared" si="643"/>
        <v>0</v>
      </c>
      <c r="AC359" s="13">
        <f t="shared" si="643"/>
        <v>0</v>
      </c>
      <c r="AD359" s="13">
        <f t="shared" si="643"/>
        <v>0</v>
      </c>
      <c r="AE359" s="13">
        <f t="shared" si="643"/>
        <v>291470</v>
      </c>
      <c r="AF359" s="13">
        <f t="shared" si="643"/>
        <v>100000</v>
      </c>
      <c r="AG359" s="13">
        <f t="shared" si="643"/>
        <v>0</v>
      </c>
      <c r="AH359" s="13">
        <f t="shared" si="643"/>
        <v>0</v>
      </c>
      <c r="AI359" s="13">
        <f t="shared" si="643"/>
        <v>0</v>
      </c>
      <c r="AJ359" s="13">
        <f t="shared" si="643"/>
        <v>0</v>
      </c>
      <c r="AK359" s="13">
        <f t="shared" ref="AG359:AV360" si="644">AK360</f>
        <v>291470</v>
      </c>
      <c r="AL359" s="13">
        <f t="shared" si="644"/>
        <v>100000</v>
      </c>
      <c r="AM359" s="13">
        <f t="shared" si="644"/>
        <v>0</v>
      </c>
      <c r="AN359" s="13">
        <f t="shared" si="644"/>
        <v>0</v>
      </c>
      <c r="AO359" s="13">
        <f t="shared" si="644"/>
        <v>0</v>
      </c>
      <c r="AP359" s="13">
        <f t="shared" si="644"/>
        <v>0</v>
      </c>
      <c r="AQ359" s="13">
        <f t="shared" si="644"/>
        <v>291470</v>
      </c>
      <c r="AR359" s="13">
        <f t="shared" si="644"/>
        <v>100000</v>
      </c>
      <c r="AS359" s="13">
        <f t="shared" si="644"/>
        <v>0</v>
      </c>
      <c r="AT359" s="13">
        <f t="shared" si="644"/>
        <v>0</v>
      </c>
      <c r="AU359" s="13">
        <f t="shared" si="644"/>
        <v>0</v>
      </c>
      <c r="AV359" s="13">
        <f t="shared" si="644"/>
        <v>0</v>
      </c>
      <c r="AW359" s="13">
        <f t="shared" ref="AS359:AZ360" si="645">AW360</f>
        <v>291470</v>
      </c>
      <c r="AX359" s="13">
        <f t="shared" si="645"/>
        <v>100000</v>
      </c>
      <c r="AY359" s="13">
        <f t="shared" si="645"/>
        <v>131473</v>
      </c>
      <c r="AZ359" s="13">
        <f t="shared" si="645"/>
        <v>44000</v>
      </c>
      <c r="BA359" s="93">
        <f t="shared" si="618"/>
        <v>45.106872062304873</v>
      </c>
      <c r="BB359" s="93">
        <f t="shared" si="633"/>
        <v>44</v>
      </c>
    </row>
    <row r="360" spans="1:54" ht="49.5" hidden="1">
      <c r="A360" s="27" t="s">
        <v>341</v>
      </c>
      <c r="B360" s="25">
        <f>B359</f>
        <v>909</v>
      </c>
      <c r="C360" s="25" t="s">
        <v>28</v>
      </c>
      <c r="D360" s="25" t="s">
        <v>20</v>
      </c>
      <c r="E360" s="25" t="s">
        <v>362</v>
      </c>
      <c r="F360" s="26"/>
      <c r="G360" s="11">
        <f t="shared" si="642"/>
        <v>291470</v>
      </c>
      <c r="H360" s="11">
        <f t="shared" si="642"/>
        <v>100000</v>
      </c>
      <c r="I360" s="11">
        <f t="shared" si="642"/>
        <v>0</v>
      </c>
      <c r="J360" s="11">
        <f t="shared" si="642"/>
        <v>0</v>
      </c>
      <c r="K360" s="11">
        <f t="shared" si="642"/>
        <v>0</v>
      </c>
      <c r="L360" s="11">
        <f t="shared" si="642"/>
        <v>0</v>
      </c>
      <c r="M360" s="11">
        <f t="shared" si="642"/>
        <v>291470</v>
      </c>
      <c r="N360" s="11">
        <f t="shared" si="642"/>
        <v>100000</v>
      </c>
      <c r="O360" s="11">
        <f t="shared" si="642"/>
        <v>0</v>
      </c>
      <c r="P360" s="11">
        <f t="shared" si="642"/>
        <v>0</v>
      </c>
      <c r="Q360" s="11">
        <f t="shared" si="642"/>
        <v>0</v>
      </c>
      <c r="R360" s="11">
        <f t="shared" si="642"/>
        <v>0</v>
      </c>
      <c r="S360" s="11">
        <f t="shared" si="642"/>
        <v>291470</v>
      </c>
      <c r="T360" s="11">
        <f t="shared" si="642"/>
        <v>100000</v>
      </c>
      <c r="U360" s="11">
        <f t="shared" si="643"/>
        <v>0</v>
      </c>
      <c r="V360" s="11">
        <f t="shared" si="643"/>
        <v>0</v>
      </c>
      <c r="W360" s="11">
        <f t="shared" si="643"/>
        <v>0</v>
      </c>
      <c r="X360" s="11">
        <f t="shared" si="643"/>
        <v>0</v>
      </c>
      <c r="Y360" s="11">
        <f t="shared" si="643"/>
        <v>291470</v>
      </c>
      <c r="Z360" s="11">
        <f t="shared" si="643"/>
        <v>100000</v>
      </c>
      <c r="AA360" s="11">
        <f t="shared" si="643"/>
        <v>0</v>
      </c>
      <c r="AB360" s="11">
        <f t="shared" si="643"/>
        <v>0</v>
      </c>
      <c r="AC360" s="11">
        <f t="shared" si="643"/>
        <v>0</v>
      </c>
      <c r="AD360" s="11">
        <f t="shared" si="643"/>
        <v>0</v>
      </c>
      <c r="AE360" s="11">
        <f t="shared" si="643"/>
        <v>291470</v>
      </c>
      <c r="AF360" s="11">
        <f t="shared" si="643"/>
        <v>100000</v>
      </c>
      <c r="AG360" s="11">
        <f t="shared" si="644"/>
        <v>0</v>
      </c>
      <c r="AH360" s="11">
        <f t="shared" si="644"/>
        <v>0</v>
      </c>
      <c r="AI360" s="11">
        <f t="shared" si="644"/>
        <v>0</v>
      </c>
      <c r="AJ360" s="11">
        <f t="shared" si="644"/>
        <v>0</v>
      </c>
      <c r="AK360" s="11">
        <f t="shared" si="644"/>
        <v>291470</v>
      </c>
      <c r="AL360" s="11">
        <f t="shared" si="644"/>
        <v>100000</v>
      </c>
      <c r="AM360" s="11">
        <f t="shared" si="644"/>
        <v>0</v>
      </c>
      <c r="AN360" s="11">
        <f t="shared" si="644"/>
        <v>0</v>
      </c>
      <c r="AO360" s="11">
        <f t="shared" si="644"/>
        <v>0</v>
      </c>
      <c r="AP360" s="11">
        <f t="shared" si="644"/>
        <v>0</v>
      </c>
      <c r="AQ360" s="11">
        <f t="shared" si="644"/>
        <v>291470</v>
      </c>
      <c r="AR360" s="11">
        <f t="shared" si="644"/>
        <v>100000</v>
      </c>
      <c r="AS360" s="11">
        <f t="shared" si="645"/>
        <v>0</v>
      </c>
      <c r="AT360" s="11">
        <f t="shared" si="645"/>
        <v>0</v>
      </c>
      <c r="AU360" s="11">
        <f t="shared" si="645"/>
        <v>0</v>
      </c>
      <c r="AV360" s="11">
        <f t="shared" si="645"/>
        <v>0</v>
      </c>
      <c r="AW360" s="11">
        <f t="shared" si="645"/>
        <v>291470</v>
      </c>
      <c r="AX360" s="11">
        <f t="shared" si="645"/>
        <v>100000</v>
      </c>
      <c r="AY360" s="11">
        <f t="shared" si="645"/>
        <v>131473</v>
      </c>
      <c r="AZ360" s="11">
        <f t="shared" si="645"/>
        <v>44000</v>
      </c>
      <c r="BA360" s="92">
        <f t="shared" si="618"/>
        <v>45.106872062304873</v>
      </c>
      <c r="BB360" s="92">
        <f t="shared" si="633"/>
        <v>44</v>
      </c>
    </row>
    <row r="361" spans="1:54" ht="41.25" hidden="1" customHeight="1">
      <c r="A361" s="27" t="s">
        <v>342</v>
      </c>
      <c r="B361" s="25">
        <f>B360</f>
        <v>909</v>
      </c>
      <c r="C361" s="25" t="s">
        <v>28</v>
      </c>
      <c r="D361" s="25" t="s">
        <v>20</v>
      </c>
      <c r="E361" s="25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646">I362+I366+I382</f>
        <v>0</v>
      </c>
      <c r="J361" s="9">
        <f t="shared" si="646"/>
        <v>0</v>
      </c>
      <c r="K361" s="9">
        <f t="shared" si="646"/>
        <v>0</v>
      </c>
      <c r="L361" s="9">
        <f t="shared" si="646"/>
        <v>0</v>
      </c>
      <c r="M361" s="9">
        <f t="shared" si="646"/>
        <v>291470</v>
      </c>
      <c r="N361" s="9">
        <f t="shared" si="646"/>
        <v>100000</v>
      </c>
      <c r="O361" s="9">
        <f t="shared" ref="O361:T361" si="647">O362+O366+O382</f>
        <v>0</v>
      </c>
      <c r="P361" s="9">
        <f t="shared" si="647"/>
        <v>0</v>
      </c>
      <c r="Q361" s="9">
        <f t="shared" si="647"/>
        <v>0</v>
      </c>
      <c r="R361" s="9">
        <f t="shared" si="647"/>
        <v>0</v>
      </c>
      <c r="S361" s="9">
        <f t="shared" si="647"/>
        <v>291470</v>
      </c>
      <c r="T361" s="9">
        <f t="shared" si="647"/>
        <v>100000</v>
      </c>
      <c r="U361" s="9">
        <f t="shared" ref="U361:Z361" si="648">U362+U366+U382</f>
        <v>0</v>
      </c>
      <c r="V361" s="9">
        <f t="shared" si="648"/>
        <v>0</v>
      </c>
      <c r="W361" s="9">
        <f t="shared" si="648"/>
        <v>0</v>
      </c>
      <c r="X361" s="9">
        <f t="shared" si="648"/>
        <v>0</v>
      </c>
      <c r="Y361" s="9">
        <f t="shared" si="648"/>
        <v>291470</v>
      </c>
      <c r="Z361" s="9">
        <f t="shared" si="648"/>
        <v>100000</v>
      </c>
      <c r="AA361" s="9">
        <f t="shared" ref="AA361:AF361" si="649">AA362+AA366+AA382</f>
        <v>0</v>
      </c>
      <c r="AB361" s="9">
        <f t="shared" si="649"/>
        <v>0</v>
      </c>
      <c r="AC361" s="9">
        <f t="shared" si="649"/>
        <v>0</v>
      </c>
      <c r="AD361" s="9">
        <f t="shared" si="649"/>
        <v>0</v>
      </c>
      <c r="AE361" s="9">
        <f t="shared" si="649"/>
        <v>291470</v>
      </c>
      <c r="AF361" s="9">
        <f t="shared" si="649"/>
        <v>100000</v>
      </c>
      <c r="AG361" s="9">
        <f t="shared" ref="AG361:AL361" si="650">AG362+AG366+AG382</f>
        <v>0</v>
      </c>
      <c r="AH361" s="9">
        <f t="shared" si="650"/>
        <v>0</v>
      </c>
      <c r="AI361" s="9">
        <f t="shared" si="650"/>
        <v>0</v>
      </c>
      <c r="AJ361" s="9">
        <f t="shared" si="650"/>
        <v>0</v>
      </c>
      <c r="AK361" s="9">
        <f t="shared" si="650"/>
        <v>291470</v>
      </c>
      <c r="AL361" s="9">
        <f t="shared" si="650"/>
        <v>100000</v>
      </c>
      <c r="AM361" s="9">
        <f t="shared" ref="AM361:AR361" si="651">AM362+AM366+AM382</f>
        <v>0</v>
      </c>
      <c r="AN361" s="9">
        <f t="shared" si="651"/>
        <v>0</v>
      </c>
      <c r="AO361" s="9">
        <f t="shared" si="651"/>
        <v>0</v>
      </c>
      <c r="AP361" s="9">
        <f t="shared" si="651"/>
        <v>0</v>
      </c>
      <c r="AQ361" s="9">
        <f t="shared" si="651"/>
        <v>291470</v>
      </c>
      <c r="AR361" s="9">
        <f t="shared" si="651"/>
        <v>100000</v>
      </c>
      <c r="AS361" s="9">
        <f t="shared" ref="AS361:AX361" si="652">AS362+AS366+AS382</f>
        <v>0</v>
      </c>
      <c r="AT361" s="9">
        <f t="shared" si="652"/>
        <v>0</v>
      </c>
      <c r="AU361" s="9">
        <f t="shared" si="652"/>
        <v>0</v>
      </c>
      <c r="AV361" s="9">
        <f t="shared" si="652"/>
        <v>0</v>
      </c>
      <c r="AW361" s="9">
        <f t="shared" si="652"/>
        <v>291470</v>
      </c>
      <c r="AX361" s="9">
        <f t="shared" si="652"/>
        <v>100000</v>
      </c>
      <c r="AY361" s="9">
        <f t="shared" ref="AY361:AZ361" si="653">AY362+AY366+AY382</f>
        <v>131473</v>
      </c>
      <c r="AZ361" s="9">
        <f t="shared" si="653"/>
        <v>44000</v>
      </c>
      <c r="BA361" s="92">
        <f t="shared" si="618"/>
        <v>45.106872062304873</v>
      </c>
      <c r="BB361" s="92">
        <f t="shared" si="633"/>
        <v>44</v>
      </c>
    </row>
    <row r="362" spans="1:54" ht="20.100000000000001" hidden="1" customHeight="1">
      <c r="A362" s="27" t="s">
        <v>14</v>
      </c>
      <c r="B362" s="25">
        <f>B361</f>
        <v>909</v>
      </c>
      <c r="C362" s="25" t="s">
        <v>28</v>
      </c>
      <c r="D362" s="25" t="s">
        <v>20</v>
      </c>
      <c r="E362" s="25" t="s">
        <v>513</v>
      </c>
      <c r="F362" s="25"/>
      <c r="G362" s="9">
        <f>G363</f>
        <v>74718</v>
      </c>
      <c r="H362" s="9">
        <f t="shared" ref="H362:W364" si="654">H363</f>
        <v>0</v>
      </c>
      <c r="I362" s="9">
        <f t="shared" si="654"/>
        <v>0</v>
      </c>
      <c r="J362" s="9">
        <f t="shared" si="654"/>
        <v>0</v>
      </c>
      <c r="K362" s="9">
        <f t="shared" si="654"/>
        <v>0</v>
      </c>
      <c r="L362" s="9">
        <f t="shared" si="654"/>
        <v>0</v>
      </c>
      <c r="M362" s="9">
        <f t="shared" si="654"/>
        <v>74718</v>
      </c>
      <c r="N362" s="9">
        <f t="shared" si="654"/>
        <v>0</v>
      </c>
      <c r="O362" s="9">
        <f t="shared" si="654"/>
        <v>0</v>
      </c>
      <c r="P362" s="9">
        <f t="shared" si="654"/>
        <v>0</v>
      </c>
      <c r="Q362" s="9">
        <f t="shared" si="654"/>
        <v>0</v>
      </c>
      <c r="R362" s="9">
        <f t="shared" si="654"/>
        <v>0</v>
      </c>
      <c r="S362" s="9">
        <f t="shared" si="654"/>
        <v>74718</v>
      </c>
      <c r="T362" s="9">
        <f t="shared" si="654"/>
        <v>0</v>
      </c>
      <c r="U362" s="9">
        <f t="shared" si="654"/>
        <v>0</v>
      </c>
      <c r="V362" s="9">
        <f t="shared" si="654"/>
        <v>0</v>
      </c>
      <c r="W362" s="9">
        <f t="shared" si="654"/>
        <v>0</v>
      </c>
      <c r="X362" s="9">
        <f t="shared" ref="U362:AJ364" si="655">X363</f>
        <v>0</v>
      </c>
      <c r="Y362" s="9">
        <f t="shared" si="655"/>
        <v>74718</v>
      </c>
      <c r="Z362" s="9">
        <f t="shared" si="655"/>
        <v>0</v>
      </c>
      <c r="AA362" s="9">
        <f t="shared" si="655"/>
        <v>0</v>
      </c>
      <c r="AB362" s="9">
        <f t="shared" si="655"/>
        <v>0</v>
      </c>
      <c r="AC362" s="9">
        <f t="shared" si="655"/>
        <v>0</v>
      </c>
      <c r="AD362" s="9">
        <f t="shared" si="655"/>
        <v>0</v>
      </c>
      <c r="AE362" s="9">
        <f t="shared" si="655"/>
        <v>74718</v>
      </c>
      <c r="AF362" s="9">
        <f t="shared" si="655"/>
        <v>0</v>
      </c>
      <c r="AG362" s="9">
        <f t="shared" si="655"/>
        <v>0</v>
      </c>
      <c r="AH362" s="9">
        <f t="shared" si="655"/>
        <v>0</v>
      </c>
      <c r="AI362" s="9">
        <f t="shared" si="655"/>
        <v>0</v>
      </c>
      <c r="AJ362" s="9">
        <f t="shared" si="655"/>
        <v>0</v>
      </c>
      <c r="AK362" s="9">
        <f t="shared" ref="AG362:AV364" si="656">AK363</f>
        <v>74718</v>
      </c>
      <c r="AL362" s="9">
        <f t="shared" si="656"/>
        <v>0</v>
      </c>
      <c r="AM362" s="9">
        <f t="shared" si="656"/>
        <v>0</v>
      </c>
      <c r="AN362" s="9">
        <f t="shared" si="656"/>
        <v>0</v>
      </c>
      <c r="AO362" s="9">
        <f t="shared" si="656"/>
        <v>0</v>
      </c>
      <c r="AP362" s="9">
        <f t="shared" si="656"/>
        <v>0</v>
      </c>
      <c r="AQ362" s="9">
        <f t="shared" si="656"/>
        <v>74718</v>
      </c>
      <c r="AR362" s="9">
        <f t="shared" si="656"/>
        <v>0</v>
      </c>
      <c r="AS362" s="9">
        <f t="shared" si="656"/>
        <v>0</v>
      </c>
      <c r="AT362" s="9">
        <f t="shared" si="656"/>
        <v>0</v>
      </c>
      <c r="AU362" s="9">
        <f t="shared" si="656"/>
        <v>0</v>
      </c>
      <c r="AV362" s="9">
        <f t="shared" si="656"/>
        <v>0</v>
      </c>
      <c r="AW362" s="9">
        <f t="shared" ref="AS362:AZ364" si="657">AW363</f>
        <v>74718</v>
      </c>
      <c r="AX362" s="9">
        <f t="shared" si="657"/>
        <v>0</v>
      </c>
      <c r="AY362" s="9">
        <f t="shared" si="657"/>
        <v>37335</v>
      </c>
      <c r="AZ362" s="9">
        <f t="shared" si="657"/>
        <v>0</v>
      </c>
      <c r="BA362" s="92">
        <f t="shared" si="618"/>
        <v>49.967879225889348</v>
      </c>
      <c r="BB362" s="92"/>
    </row>
    <row r="363" spans="1:54" ht="20.100000000000001" hidden="1" customHeight="1">
      <c r="A363" s="27" t="s">
        <v>163</v>
      </c>
      <c r="B363" s="25">
        <f>B361</f>
        <v>909</v>
      </c>
      <c r="C363" s="25" t="s">
        <v>28</v>
      </c>
      <c r="D363" s="25" t="s">
        <v>20</v>
      </c>
      <c r="E363" s="25" t="s">
        <v>512</v>
      </c>
      <c r="F363" s="25"/>
      <c r="G363" s="9">
        <f>G364</f>
        <v>74718</v>
      </c>
      <c r="H363" s="9">
        <f t="shared" si="654"/>
        <v>0</v>
      </c>
      <c r="I363" s="9">
        <f t="shared" si="654"/>
        <v>0</v>
      </c>
      <c r="J363" s="9">
        <f t="shared" si="654"/>
        <v>0</v>
      </c>
      <c r="K363" s="9">
        <f t="shared" si="654"/>
        <v>0</v>
      </c>
      <c r="L363" s="9">
        <f t="shared" si="654"/>
        <v>0</v>
      </c>
      <c r="M363" s="9">
        <f t="shared" si="654"/>
        <v>74718</v>
      </c>
      <c r="N363" s="9">
        <f t="shared" si="654"/>
        <v>0</v>
      </c>
      <c r="O363" s="9">
        <f t="shared" si="654"/>
        <v>0</v>
      </c>
      <c r="P363" s="9">
        <f t="shared" si="654"/>
        <v>0</v>
      </c>
      <c r="Q363" s="9">
        <f t="shared" si="654"/>
        <v>0</v>
      </c>
      <c r="R363" s="9">
        <f t="shared" si="654"/>
        <v>0</v>
      </c>
      <c r="S363" s="9">
        <f t="shared" si="654"/>
        <v>74718</v>
      </c>
      <c r="T363" s="9">
        <f t="shared" si="654"/>
        <v>0</v>
      </c>
      <c r="U363" s="9">
        <f t="shared" si="655"/>
        <v>0</v>
      </c>
      <c r="V363" s="9">
        <f t="shared" si="655"/>
        <v>0</v>
      </c>
      <c r="W363" s="9">
        <f t="shared" si="655"/>
        <v>0</v>
      </c>
      <c r="X363" s="9">
        <f t="shared" si="655"/>
        <v>0</v>
      </c>
      <c r="Y363" s="9">
        <f t="shared" si="655"/>
        <v>74718</v>
      </c>
      <c r="Z363" s="9">
        <f t="shared" si="655"/>
        <v>0</v>
      </c>
      <c r="AA363" s="9">
        <f t="shared" si="655"/>
        <v>0</v>
      </c>
      <c r="AB363" s="9">
        <f t="shared" si="655"/>
        <v>0</v>
      </c>
      <c r="AC363" s="9">
        <f t="shared" si="655"/>
        <v>0</v>
      </c>
      <c r="AD363" s="9">
        <f t="shared" si="655"/>
        <v>0</v>
      </c>
      <c r="AE363" s="9">
        <f t="shared" si="655"/>
        <v>74718</v>
      </c>
      <c r="AF363" s="9">
        <f t="shared" si="655"/>
        <v>0</v>
      </c>
      <c r="AG363" s="9">
        <f t="shared" si="656"/>
        <v>0</v>
      </c>
      <c r="AH363" s="9">
        <f t="shared" si="656"/>
        <v>0</v>
      </c>
      <c r="AI363" s="9">
        <f t="shared" si="656"/>
        <v>0</v>
      </c>
      <c r="AJ363" s="9">
        <f t="shared" si="656"/>
        <v>0</v>
      </c>
      <c r="AK363" s="9">
        <f t="shared" si="656"/>
        <v>74718</v>
      </c>
      <c r="AL363" s="9">
        <f t="shared" si="656"/>
        <v>0</v>
      </c>
      <c r="AM363" s="9">
        <f t="shared" si="656"/>
        <v>0</v>
      </c>
      <c r="AN363" s="9">
        <f t="shared" si="656"/>
        <v>0</v>
      </c>
      <c r="AO363" s="9">
        <f t="shared" si="656"/>
        <v>0</v>
      </c>
      <c r="AP363" s="9">
        <f t="shared" si="656"/>
        <v>0</v>
      </c>
      <c r="AQ363" s="9">
        <f t="shared" si="656"/>
        <v>74718</v>
      </c>
      <c r="AR363" s="9">
        <f t="shared" si="656"/>
        <v>0</v>
      </c>
      <c r="AS363" s="9">
        <f t="shared" si="657"/>
        <v>0</v>
      </c>
      <c r="AT363" s="9">
        <f t="shared" si="657"/>
        <v>0</v>
      </c>
      <c r="AU363" s="9">
        <f t="shared" si="657"/>
        <v>0</v>
      </c>
      <c r="AV363" s="9">
        <f t="shared" si="657"/>
        <v>0</v>
      </c>
      <c r="AW363" s="9">
        <f t="shared" si="657"/>
        <v>74718</v>
      </c>
      <c r="AX363" s="9">
        <f t="shared" si="657"/>
        <v>0</v>
      </c>
      <c r="AY363" s="9">
        <f t="shared" si="657"/>
        <v>37335</v>
      </c>
      <c r="AZ363" s="9">
        <f t="shared" si="657"/>
        <v>0</v>
      </c>
      <c r="BA363" s="92">
        <f t="shared" si="618"/>
        <v>49.967879225889348</v>
      </c>
      <c r="BB363" s="92"/>
    </row>
    <row r="364" spans="1:54" ht="33" hidden="1">
      <c r="A364" s="24" t="s">
        <v>242</v>
      </c>
      <c r="B364" s="25">
        <f>B363</f>
        <v>909</v>
      </c>
      <c r="C364" s="25" t="s">
        <v>28</v>
      </c>
      <c r="D364" s="25" t="s">
        <v>20</v>
      </c>
      <c r="E364" s="46" t="s">
        <v>512</v>
      </c>
      <c r="F364" s="25" t="s">
        <v>30</v>
      </c>
      <c r="G364" s="9">
        <f>G365</f>
        <v>74718</v>
      </c>
      <c r="H364" s="9">
        <f t="shared" si="654"/>
        <v>0</v>
      </c>
      <c r="I364" s="9">
        <f t="shared" si="654"/>
        <v>0</v>
      </c>
      <c r="J364" s="9">
        <f t="shared" si="654"/>
        <v>0</v>
      </c>
      <c r="K364" s="9">
        <f t="shared" si="654"/>
        <v>0</v>
      </c>
      <c r="L364" s="9">
        <f t="shared" si="654"/>
        <v>0</v>
      </c>
      <c r="M364" s="9">
        <f t="shared" si="654"/>
        <v>74718</v>
      </c>
      <c r="N364" s="9">
        <f t="shared" si="654"/>
        <v>0</v>
      </c>
      <c r="O364" s="9">
        <f t="shared" si="654"/>
        <v>0</v>
      </c>
      <c r="P364" s="9">
        <f t="shared" si="654"/>
        <v>0</v>
      </c>
      <c r="Q364" s="9">
        <f t="shared" si="654"/>
        <v>0</v>
      </c>
      <c r="R364" s="9">
        <f t="shared" si="654"/>
        <v>0</v>
      </c>
      <c r="S364" s="9">
        <f t="shared" si="654"/>
        <v>74718</v>
      </c>
      <c r="T364" s="9">
        <f t="shared" si="654"/>
        <v>0</v>
      </c>
      <c r="U364" s="9">
        <f t="shared" si="655"/>
        <v>0</v>
      </c>
      <c r="V364" s="9">
        <f t="shared" si="655"/>
        <v>0</v>
      </c>
      <c r="W364" s="9">
        <f t="shared" si="655"/>
        <v>0</v>
      </c>
      <c r="X364" s="9">
        <f t="shared" si="655"/>
        <v>0</v>
      </c>
      <c r="Y364" s="9">
        <f t="shared" si="655"/>
        <v>74718</v>
      </c>
      <c r="Z364" s="9">
        <f t="shared" si="655"/>
        <v>0</v>
      </c>
      <c r="AA364" s="9">
        <f t="shared" si="655"/>
        <v>0</v>
      </c>
      <c r="AB364" s="9">
        <f t="shared" si="655"/>
        <v>0</v>
      </c>
      <c r="AC364" s="9">
        <f t="shared" si="655"/>
        <v>0</v>
      </c>
      <c r="AD364" s="9">
        <f t="shared" si="655"/>
        <v>0</v>
      </c>
      <c r="AE364" s="9">
        <f t="shared" si="655"/>
        <v>74718</v>
      </c>
      <c r="AF364" s="9">
        <f t="shared" si="655"/>
        <v>0</v>
      </c>
      <c r="AG364" s="9">
        <f t="shared" si="656"/>
        <v>0</v>
      </c>
      <c r="AH364" s="9">
        <f t="shared" si="656"/>
        <v>0</v>
      </c>
      <c r="AI364" s="9">
        <f t="shared" si="656"/>
        <v>0</v>
      </c>
      <c r="AJ364" s="9">
        <f t="shared" si="656"/>
        <v>0</v>
      </c>
      <c r="AK364" s="9">
        <f t="shared" si="656"/>
        <v>74718</v>
      </c>
      <c r="AL364" s="9">
        <f t="shared" si="656"/>
        <v>0</v>
      </c>
      <c r="AM364" s="9">
        <f t="shared" si="656"/>
        <v>0</v>
      </c>
      <c r="AN364" s="9">
        <f t="shared" si="656"/>
        <v>0</v>
      </c>
      <c r="AO364" s="9">
        <f t="shared" si="656"/>
        <v>0</v>
      </c>
      <c r="AP364" s="9">
        <f t="shared" si="656"/>
        <v>0</v>
      </c>
      <c r="AQ364" s="9">
        <f t="shared" si="656"/>
        <v>74718</v>
      </c>
      <c r="AR364" s="9">
        <f t="shared" si="656"/>
        <v>0</v>
      </c>
      <c r="AS364" s="9">
        <f t="shared" si="657"/>
        <v>0</v>
      </c>
      <c r="AT364" s="9">
        <f t="shared" si="657"/>
        <v>0</v>
      </c>
      <c r="AU364" s="9">
        <f t="shared" si="657"/>
        <v>0</v>
      </c>
      <c r="AV364" s="9">
        <f t="shared" si="657"/>
        <v>0</v>
      </c>
      <c r="AW364" s="9">
        <f t="shared" si="657"/>
        <v>74718</v>
      </c>
      <c r="AX364" s="9">
        <f t="shared" si="657"/>
        <v>0</v>
      </c>
      <c r="AY364" s="9">
        <f t="shared" si="657"/>
        <v>37335</v>
      </c>
      <c r="AZ364" s="9">
        <f t="shared" si="657"/>
        <v>0</v>
      </c>
      <c r="BA364" s="92">
        <f t="shared" si="618"/>
        <v>49.967879225889348</v>
      </c>
      <c r="BB364" s="92"/>
    </row>
    <row r="365" spans="1:54" ht="33" hidden="1">
      <c r="A365" s="24" t="s">
        <v>36</v>
      </c>
      <c r="B365" s="25">
        <f>B364</f>
        <v>909</v>
      </c>
      <c r="C365" s="25" t="s">
        <v>28</v>
      </c>
      <c r="D365" s="25" t="s">
        <v>20</v>
      </c>
      <c r="E365" s="46" t="s">
        <v>512</v>
      </c>
      <c r="F365" s="25" t="s">
        <v>37</v>
      </c>
      <c r="G365" s="9">
        <v>74718</v>
      </c>
      <c r="H365" s="10"/>
      <c r="I365" s="79"/>
      <c r="J365" s="79"/>
      <c r="K365" s="79"/>
      <c r="L365" s="79"/>
      <c r="M365" s="9">
        <f>G365+I365+J365+K365+L365</f>
        <v>74718</v>
      </c>
      <c r="N365" s="9">
        <f>H365+L365</f>
        <v>0</v>
      </c>
      <c r="O365" s="80"/>
      <c r="P365" s="80"/>
      <c r="Q365" s="80"/>
      <c r="R365" s="80"/>
      <c r="S365" s="9">
        <f>M365+O365+P365+Q365+R365</f>
        <v>74718</v>
      </c>
      <c r="T365" s="9">
        <f>N365+R365</f>
        <v>0</v>
      </c>
      <c r="U365" s="80"/>
      <c r="V365" s="80"/>
      <c r="W365" s="80"/>
      <c r="X365" s="80"/>
      <c r="Y365" s="9">
        <f>S365+U365+V365+W365+X365</f>
        <v>74718</v>
      </c>
      <c r="Z365" s="9">
        <f>T365+X365</f>
        <v>0</v>
      </c>
      <c r="AA365" s="80"/>
      <c r="AB365" s="80"/>
      <c r="AC365" s="80"/>
      <c r="AD365" s="80"/>
      <c r="AE365" s="9">
        <f>Y365+AA365+AB365+AC365+AD365</f>
        <v>74718</v>
      </c>
      <c r="AF365" s="9">
        <f>Z365+AD365</f>
        <v>0</v>
      </c>
      <c r="AG365" s="80"/>
      <c r="AH365" s="80"/>
      <c r="AI365" s="80"/>
      <c r="AJ365" s="80"/>
      <c r="AK365" s="9">
        <f>AE365+AG365+AH365+AI365+AJ365</f>
        <v>74718</v>
      </c>
      <c r="AL365" s="9">
        <f>AF365+AJ365</f>
        <v>0</v>
      </c>
      <c r="AM365" s="80"/>
      <c r="AN365" s="80"/>
      <c r="AO365" s="80"/>
      <c r="AP365" s="80"/>
      <c r="AQ365" s="9">
        <f>AK365+AM365+AN365+AO365+AP365</f>
        <v>74718</v>
      </c>
      <c r="AR365" s="9">
        <f>AL365+AP365</f>
        <v>0</v>
      </c>
      <c r="AS365" s="80"/>
      <c r="AT365" s="80"/>
      <c r="AU365" s="80"/>
      <c r="AV365" s="80"/>
      <c r="AW365" s="9">
        <f>AQ365+AS365+AT365+AU365+AV365</f>
        <v>74718</v>
      </c>
      <c r="AX365" s="9">
        <f>AR365+AV365</f>
        <v>0</v>
      </c>
      <c r="AY365" s="9">
        <v>37335</v>
      </c>
      <c r="AZ365" s="79"/>
      <c r="BA365" s="92">
        <f t="shared" si="618"/>
        <v>49.967879225889348</v>
      </c>
      <c r="BB365" s="92"/>
    </row>
    <row r="366" spans="1:54" ht="49.5" hidden="1">
      <c r="A366" s="27" t="s">
        <v>210</v>
      </c>
      <c r="B366" s="25">
        <f>B360</f>
        <v>909</v>
      </c>
      <c r="C366" s="25" t="s">
        <v>28</v>
      </c>
      <c r="D366" s="25" t="s">
        <v>20</v>
      </c>
      <c r="E366" s="25" t="s">
        <v>370</v>
      </c>
      <c r="F366" s="9"/>
      <c r="G366" s="11">
        <f t="shared" ref="G366" si="658">G367+G370+G373+G376+G379</f>
        <v>116752</v>
      </c>
      <c r="H366" s="11">
        <f t="shared" ref="H366:N366" si="659">H367+H370+H373+H376+H379</f>
        <v>0</v>
      </c>
      <c r="I366" s="11">
        <f t="shared" si="659"/>
        <v>0</v>
      </c>
      <c r="J366" s="11">
        <f t="shared" si="659"/>
        <v>0</v>
      </c>
      <c r="K366" s="11">
        <f t="shared" si="659"/>
        <v>0</v>
      </c>
      <c r="L366" s="11">
        <f t="shared" si="659"/>
        <v>0</v>
      </c>
      <c r="M366" s="11">
        <f t="shared" si="659"/>
        <v>116752</v>
      </c>
      <c r="N366" s="11">
        <f t="shared" si="659"/>
        <v>0</v>
      </c>
      <c r="O366" s="11">
        <f t="shared" ref="O366:T366" si="660">O367+O370+O373+O376+O379</f>
        <v>0</v>
      </c>
      <c r="P366" s="11">
        <f t="shared" si="660"/>
        <v>0</v>
      </c>
      <c r="Q366" s="11">
        <f t="shared" si="660"/>
        <v>0</v>
      </c>
      <c r="R366" s="11">
        <f t="shared" si="660"/>
        <v>0</v>
      </c>
      <c r="S366" s="11">
        <f t="shared" si="660"/>
        <v>116752</v>
      </c>
      <c r="T366" s="11">
        <f t="shared" si="660"/>
        <v>0</v>
      </c>
      <c r="U366" s="11">
        <f t="shared" ref="U366:Z366" si="661">U367+U370+U373+U376+U379</f>
        <v>0</v>
      </c>
      <c r="V366" s="11">
        <f t="shared" si="661"/>
        <v>0</v>
      </c>
      <c r="W366" s="11">
        <f t="shared" si="661"/>
        <v>0</v>
      </c>
      <c r="X366" s="11">
        <f t="shared" si="661"/>
        <v>0</v>
      </c>
      <c r="Y366" s="11">
        <f t="shared" si="661"/>
        <v>116752</v>
      </c>
      <c r="Z366" s="11">
        <f t="shared" si="661"/>
        <v>0</v>
      </c>
      <c r="AA366" s="11">
        <f t="shared" ref="AA366:AF366" si="662">AA367+AA370+AA373+AA376+AA379</f>
        <v>0</v>
      </c>
      <c r="AB366" s="11">
        <f t="shared" si="662"/>
        <v>0</v>
      </c>
      <c r="AC366" s="11">
        <f t="shared" si="662"/>
        <v>0</v>
      </c>
      <c r="AD366" s="11">
        <f t="shared" si="662"/>
        <v>0</v>
      </c>
      <c r="AE366" s="11">
        <f t="shared" si="662"/>
        <v>116752</v>
      </c>
      <c r="AF366" s="11">
        <f t="shared" si="662"/>
        <v>0</v>
      </c>
      <c r="AG366" s="11">
        <f t="shared" ref="AG366:AL366" si="663">AG367+AG370+AG373+AG376+AG379</f>
        <v>0</v>
      </c>
      <c r="AH366" s="11">
        <f t="shared" si="663"/>
        <v>0</v>
      </c>
      <c r="AI366" s="11">
        <f t="shared" si="663"/>
        <v>0</v>
      </c>
      <c r="AJ366" s="11">
        <f t="shared" si="663"/>
        <v>0</v>
      </c>
      <c r="AK366" s="11">
        <f t="shared" si="663"/>
        <v>116752</v>
      </c>
      <c r="AL366" s="11">
        <f t="shared" si="663"/>
        <v>0</v>
      </c>
      <c r="AM366" s="11">
        <f t="shared" ref="AM366:AR366" si="664">AM367+AM370+AM373+AM376+AM379</f>
        <v>0</v>
      </c>
      <c r="AN366" s="11">
        <f t="shared" si="664"/>
        <v>0</v>
      </c>
      <c r="AO366" s="11">
        <f t="shared" si="664"/>
        <v>0</v>
      </c>
      <c r="AP366" s="11">
        <f t="shared" si="664"/>
        <v>0</v>
      </c>
      <c r="AQ366" s="11">
        <f t="shared" si="664"/>
        <v>116752</v>
      </c>
      <c r="AR366" s="11">
        <f t="shared" si="664"/>
        <v>0</v>
      </c>
      <c r="AS366" s="11">
        <f t="shared" ref="AS366:AW366" si="665">AS367+AS370+AS373+AS376+AS379</f>
        <v>0</v>
      </c>
      <c r="AT366" s="11">
        <f t="shared" si="665"/>
        <v>0</v>
      </c>
      <c r="AU366" s="11">
        <f t="shared" si="665"/>
        <v>0</v>
      </c>
      <c r="AV366" s="11">
        <f t="shared" si="665"/>
        <v>0</v>
      </c>
      <c r="AW366" s="11">
        <f t="shared" si="665"/>
        <v>116752</v>
      </c>
      <c r="AX366" s="11">
        <f t="shared" ref="AX366:AZ366" si="666">AX367+AX370+AX373+AX376+AX379</f>
        <v>0</v>
      </c>
      <c r="AY366" s="11">
        <f t="shared" si="666"/>
        <v>50138</v>
      </c>
      <c r="AZ366" s="11">
        <f t="shared" si="666"/>
        <v>0</v>
      </c>
      <c r="BA366" s="92">
        <f t="shared" si="618"/>
        <v>42.944018089625871</v>
      </c>
      <c r="BB366" s="92"/>
    </row>
    <row r="367" spans="1:54" ht="49.5" hidden="1">
      <c r="A367" s="27" t="s">
        <v>415</v>
      </c>
      <c r="B367" s="25">
        <f>B361</f>
        <v>909</v>
      </c>
      <c r="C367" s="25" t="s">
        <v>28</v>
      </c>
      <c r="D367" s="25" t="s">
        <v>20</v>
      </c>
      <c r="E367" s="25" t="s">
        <v>371</v>
      </c>
      <c r="F367" s="25"/>
      <c r="G367" s="11">
        <f t="shared" ref="G367:V368" si="667">G368</f>
        <v>90243</v>
      </c>
      <c r="H367" s="11">
        <f t="shared" si="667"/>
        <v>0</v>
      </c>
      <c r="I367" s="11">
        <f t="shared" si="667"/>
        <v>0</v>
      </c>
      <c r="J367" s="11">
        <f t="shared" si="667"/>
        <v>0</v>
      </c>
      <c r="K367" s="11">
        <f t="shared" si="667"/>
        <v>0</v>
      </c>
      <c r="L367" s="11">
        <f t="shared" si="667"/>
        <v>0</v>
      </c>
      <c r="M367" s="11">
        <f t="shared" si="667"/>
        <v>90243</v>
      </c>
      <c r="N367" s="11">
        <f t="shared" si="667"/>
        <v>0</v>
      </c>
      <c r="O367" s="11">
        <f t="shared" si="667"/>
        <v>0</v>
      </c>
      <c r="P367" s="11">
        <f t="shared" si="667"/>
        <v>0</v>
      </c>
      <c r="Q367" s="11">
        <f t="shared" si="667"/>
        <v>0</v>
      </c>
      <c r="R367" s="11">
        <f t="shared" si="667"/>
        <v>0</v>
      </c>
      <c r="S367" s="11">
        <f t="shared" si="667"/>
        <v>90243</v>
      </c>
      <c r="T367" s="11">
        <f t="shared" si="667"/>
        <v>0</v>
      </c>
      <c r="U367" s="11">
        <f t="shared" si="667"/>
        <v>0</v>
      </c>
      <c r="V367" s="11">
        <f t="shared" si="667"/>
        <v>0</v>
      </c>
      <c r="W367" s="11">
        <f t="shared" ref="U367:AJ368" si="668">W368</f>
        <v>0</v>
      </c>
      <c r="X367" s="11">
        <f t="shared" si="668"/>
        <v>0</v>
      </c>
      <c r="Y367" s="11">
        <f t="shared" si="668"/>
        <v>90243</v>
      </c>
      <c r="Z367" s="11">
        <f t="shared" si="668"/>
        <v>0</v>
      </c>
      <c r="AA367" s="11">
        <f t="shared" si="668"/>
        <v>0</v>
      </c>
      <c r="AB367" s="11">
        <f t="shared" si="668"/>
        <v>0</v>
      </c>
      <c r="AC367" s="11">
        <f t="shared" si="668"/>
        <v>0</v>
      </c>
      <c r="AD367" s="11">
        <f t="shared" si="668"/>
        <v>0</v>
      </c>
      <c r="AE367" s="11">
        <f t="shared" si="668"/>
        <v>90243</v>
      </c>
      <c r="AF367" s="11">
        <f t="shared" si="668"/>
        <v>0</v>
      </c>
      <c r="AG367" s="11">
        <f t="shared" si="668"/>
        <v>0</v>
      </c>
      <c r="AH367" s="11">
        <f t="shared" si="668"/>
        <v>0</v>
      </c>
      <c r="AI367" s="11">
        <f t="shared" si="668"/>
        <v>0</v>
      </c>
      <c r="AJ367" s="11">
        <f t="shared" si="668"/>
        <v>0</v>
      </c>
      <c r="AK367" s="11">
        <f t="shared" ref="AG367:AV368" si="669">AK368</f>
        <v>90243</v>
      </c>
      <c r="AL367" s="11">
        <f t="shared" si="669"/>
        <v>0</v>
      </c>
      <c r="AM367" s="11">
        <f t="shared" si="669"/>
        <v>0</v>
      </c>
      <c r="AN367" s="11">
        <f t="shared" si="669"/>
        <v>0</v>
      </c>
      <c r="AO367" s="11">
        <f t="shared" si="669"/>
        <v>0</v>
      </c>
      <c r="AP367" s="11">
        <f t="shared" si="669"/>
        <v>0</v>
      </c>
      <c r="AQ367" s="11">
        <f t="shared" si="669"/>
        <v>90243</v>
      </c>
      <c r="AR367" s="11">
        <f t="shared" si="669"/>
        <v>0</v>
      </c>
      <c r="AS367" s="11">
        <f t="shared" si="669"/>
        <v>0</v>
      </c>
      <c r="AT367" s="11">
        <f t="shared" si="669"/>
        <v>0</v>
      </c>
      <c r="AU367" s="11">
        <f t="shared" si="669"/>
        <v>0</v>
      </c>
      <c r="AV367" s="11">
        <f t="shared" si="669"/>
        <v>0</v>
      </c>
      <c r="AW367" s="11">
        <f t="shared" ref="AS367:AZ368" si="670">AW368</f>
        <v>90243</v>
      </c>
      <c r="AX367" s="11">
        <f t="shared" si="670"/>
        <v>0</v>
      </c>
      <c r="AY367" s="11">
        <f t="shared" si="670"/>
        <v>40859</v>
      </c>
      <c r="AZ367" s="11">
        <f t="shared" si="670"/>
        <v>0</v>
      </c>
      <c r="BA367" s="92">
        <f t="shared" si="618"/>
        <v>45.276641955608746</v>
      </c>
      <c r="BB367" s="92"/>
    </row>
    <row r="368" spans="1:54" ht="20.100000000000001" hidden="1" customHeight="1">
      <c r="A368" s="27" t="s">
        <v>65</v>
      </c>
      <c r="B368" s="25">
        <f>B367</f>
        <v>909</v>
      </c>
      <c r="C368" s="25" t="s">
        <v>28</v>
      </c>
      <c r="D368" s="25" t="s">
        <v>20</v>
      </c>
      <c r="E368" s="25" t="s">
        <v>371</v>
      </c>
      <c r="F368" s="25" t="s">
        <v>66</v>
      </c>
      <c r="G368" s="9">
        <f t="shared" si="667"/>
        <v>90243</v>
      </c>
      <c r="H368" s="9">
        <f t="shared" si="667"/>
        <v>0</v>
      </c>
      <c r="I368" s="9">
        <f t="shared" si="667"/>
        <v>0</v>
      </c>
      <c r="J368" s="9">
        <f t="shared" si="667"/>
        <v>0</v>
      </c>
      <c r="K368" s="9">
        <f t="shared" si="667"/>
        <v>0</v>
      </c>
      <c r="L368" s="9">
        <f t="shared" si="667"/>
        <v>0</v>
      </c>
      <c r="M368" s="9">
        <f t="shared" si="667"/>
        <v>90243</v>
      </c>
      <c r="N368" s="9">
        <f t="shared" si="667"/>
        <v>0</v>
      </c>
      <c r="O368" s="9">
        <f t="shared" si="667"/>
        <v>0</v>
      </c>
      <c r="P368" s="9">
        <f t="shared" si="667"/>
        <v>0</v>
      </c>
      <c r="Q368" s="9">
        <f t="shared" si="667"/>
        <v>0</v>
      </c>
      <c r="R368" s="9">
        <f t="shared" si="667"/>
        <v>0</v>
      </c>
      <c r="S368" s="9">
        <f t="shared" si="667"/>
        <v>90243</v>
      </c>
      <c r="T368" s="9">
        <f t="shared" si="667"/>
        <v>0</v>
      </c>
      <c r="U368" s="9">
        <f t="shared" si="668"/>
        <v>0</v>
      </c>
      <c r="V368" s="9">
        <f t="shared" si="668"/>
        <v>0</v>
      </c>
      <c r="W368" s="9">
        <f t="shared" si="668"/>
        <v>0</v>
      </c>
      <c r="X368" s="9">
        <f t="shared" si="668"/>
        <v>0</v>
      </c>
      <c r="Y368" s="9">
        <f t="shared" si="668"/>
        <v>90243</v>
      </c>
      <c r="Z368" s="9">
        <f t="shared" si="668"/>
        <v>0</v>
      </c>
      <c r="AA368" s="9">
        <f t="shared" si="668"/>
        <v>0</v>
      </c>
      <c r="AB368" s="9">
        <f t="shared" si="668"/>
        <v>0</v>
      </c>
      <c r="AC368" s="9">
        <f t="shared" si="668"/>
        <v>0</v>
      </c>
      <c r="AD368" s="9">
        <f t="shared" si="668"/>
        <v>0</v>
      </c>
      <c r="AE368" s="9">
        <f t="shared" si="668"/>
        <v>90243</v>
      </c>
      <c r="AF368" s="9">
        <f t="shared" si="668"/>
        <v>0</v>
      </c>
      <c r="AG368" s="9">
        <f t="shared" si="669"/>
        <v>0</v>
      </c>
      <c r="AH368" s="9">
        <f t="shared" si="669"/>
        <v>0</v>
      </c>
      <c r="AI368" s="9">
        <f t="shared" si="669"/>
        <v>0</v>
      </c>
      <c r="AJ368" s="9">
        <f t="shared" si="669"/>
        <v>0</v>
      </c>
      <c r="AK368" s="9">
        <f t="shared" si="669"/>
        <v>90243</v>
      </c>
      <c r="AL368" s="9">
        <f t="shared" si="669"/>
        <v>0</v>
      </c>
      <c r="AM368" s="9">
        <f t="shared" si="669"/>
        <v>0</v>
      </c>
      <c r="AN368" s="9">
        <f t="shared" si="669"/>
        <v>0</v>
      </c>
      <c r="AO368" s="9">
        <f t="shared" si="669"/>
        <v>0</v>
      </c>
      <c r="AP368" s="9">
        <f t="shared" si="669"/>
        <v>0</v>
      </c>
      <c r="AQ368" s="9">
        <f t="shared" si="669"/>
        <v>90243</v>
      </c>
      <c r="AR368" s="9">
        <f t="shared" si="669"/>
        <v>0</v>
      </c>
      <c r="AS368" s="9">
        <f t="shared" si="670"/>
        <v>0</v>
      </c>
      <c r="AT368" s="9">
        <f t="shared" si="670"/>
        <v>0</v>
      </c>
      <c r="AU368" s="9">
        <f t="shared" si="670"/>
        <v>0</v>
      </c>
      <c r="AV368" s="9">
        <f t="shared" si="670"/>
        <v>0</v>
      </c>
      <c r="AW368" s="9">
        <f t="shared" si="670"/>
        <v>90243</v>
      </c>
      <c r="AX368" s="9">
        <f t="shared" si="670"/>
        <v>0</v>
      </c>
      <c r="AY368" s="9">
        <f t="shared" si="670"/>
        <v>40859</v>
      </c>
      <c r="AZ368" s="9">
        <f t="shared" si="670"/>
        <v>0</v>
      </c>
      <c r="BA368" s="92">
        <f t="shared" si="618"/>
        <v>45.276641955608746</v>
      </c>
      <c r="BB368" s="92"/>
    </row>
    <row r="369" spans="1:54" ht="49.5" hidden="1">
      <c r="A369" s="24" t="s">
        <v>406</v>
      </c>
      <c r="B369" s="25">
        <f>B368</f>
        <v>909</v>
      </c>
      <c r="C369" s="25" t="s">
        <v>28</v>
      </c>
      <c r="D369" s="25" t="s">
        <v>20</v>
      </c>
      <c r="E369" s="25" t="s">
        <v>371</v>
      </c>
      <c r="F369" s="25" t="s">
        <v>252</v>
      </c>
      <c r="G369" s="9">
        <f>190243-100000</f>
        <v>90243</v>
      </c>
      <c r="H369" s="10"/>
      <c r="I369" s="79"/>
      <c r="J369" s="79"/>
      <c r="K369" s="79"/>
      <c r="L369" s="79"/>
      <c r="M369" s="9">
        <f>G369+I369+J369+K369+L369</f>
        <v>90243</v>
      </c>
      <c r="N369" s="9">
        <f>H369+L369</f>
        <v>0</v>
      </c>
      <c r="O369" s="80"/>
      <c r="P369" s="80"/>
      <c r="Q369" s="80"/>
      <c r="R369" s="80"/>
      <c r="S369" s="9">
        <f>M369+O369+P369+Q369+R369</f>
        <v>90243</v>
      </c>
      <c r="T369" s="9">
        <f>N369+R369</f>
        <v>0</v>
      </c>
      <c r="U369" s="80"/>
      <c r="V369" s="80"/>
      <c r="W369" s="80"/>
      <c r="X369" s="80"/>
      <c r="Y369" s="9">
        <f>S369+U369+V369+W369+X369</f>
        <v>90243</v>
      </c>
      <c r="Z369" s="9">
        <f>T369+X369</f>
        <v>0</v>
      </c>
      <c r="AA369" s="80"/>
      <c r="AB369" s="80"/>
      <c r="AC369" s="80"/>
      <c r="AD369" s="80"/>
      <c r="AE369" s="9">
        <f>Y369+AA369+AB369+AC369+AD369</f>
        <v>90243</v>
      </c>
      <c r="AF369" s="9">
        <f>Z369+AD369</f>
        <v>0</v>
      </c>
      <c r="AG369" s="80"/>
      <c r="AH369" s="80"/>
      <c r="AI369" s="80"/>
      <c r="AJ369" s="80"/>
      <c r="AK369" s="9">
        <f>AE369+AG369+AH369+AI369+AJ369</f>
        <v>90243</v>
      </c>
      <c r="AL369" s="9">
        <f>AF369+AJ369</f>
        <v>0</v>
      </c>
      <c r="AM369" s="80"/>
      <c r="AN369" s="80"/>
      <c r="AO369" s="80"/>
      <c r="AP369" s="80"/>
      <c r="AQ369" s="9">
        <f>AK369+AM369+AN369+AO369+AP369</f>
        <v>90243</v>
      </c>
      <c r="AR369" s="9">
        <f>AL369+AP369</f>
        <v>0</v>
      </c>
      <c r="AS369" s="80"/>
      <c r="AT369" s="80"/>
      <c r="AU369" s="80"/>
      <c r="AV369" s="80"/>
      <c r="AW369" s="9">
        <f>AQ369+AS369+AT369+AU369+AV369</f>
        <v>90243</v>
      </c>
      <c r="AX369" s="9">
        <f>AR369+AV369</f>
        <v>0</v>
      </c>
      <c r="AY369" s="9">
        <v>40859</v>
      </c>
      <c r="AZ369" s="79"/>
      <c r="BA369" s="92">
        <f t="shared" si="618"/>
        <v>45.276641955608746</v>
      </c>
      <c r="BB369" s="92"/>
    </row>
    <row r="370" spans="1:54" ht="66" hidden="1">
      <c r="A370" s="27" t="s">
        <v>418</v>
      </c>
      <c r="B370" s="25">
        <f>B369</f>
        <v>909</v>
      </c>
      <c r="C370" s="25" t="s">
        <v>28</v>
      </c>
      <c r="D370" s="25" t="s">
        <v>20</v>
      </c>
      <c r="E370" s="25" t="s">
        <v>372</v>
      </c>
      <c r="F370" s="25"/>
      <c r="G370" s="11">
        <f t="shared" ref="G370:V371" si="671">G371</f>
        <v>11647</v>
      </c>
      <c r="H370" s="11">
        <f t="shared" si="671"/>
        <v>0</v>
      </c>
      <c r="I370" s="11">
        <f t="shared" si="671"/>
        <v>0</v>
      </c>
      <c r="J370" s="11">
        <f t="shared" si="671"/>
        <v>0</v>
      </c>
      <c r="K370" s="11">
        <f t="shared" si="671"/>
        <v>0</v>
      </c>
      <c r="L370" s="11">
        <f t="shared" si="671"/>
        <v>0</v>
      </c>
      <c r="M370" s="11">
        <f t="shared" si="671"/>
        <v>11647</v>
      </c>
      <c r="N370" s="11">
        <f t="shared" si="671"/>
        <v>0</v>
      </c>
      <c r="O370" s="11">
        <f t="shared" si="671"/>
        <v>0</v>
      </c>
      <c r="P370" s="11">
        <f t="shared" si="671"/>
        <v>0</v>
      </c>
      <c r="Q370" s="11">
        <f t="shared" si="671"/>
        <v>0</v>
      </c>
      <c r="R370" s="11">
        <f t="shared" si="671"/>
        <v>0</v>
      </c>
      <c r="S370" s="11">
        <f t="shared" si="671"/>
        <v>11647</v>
      </c>
      <c r="T370" s="11">
        <f t="shared" si="671"/>
        <v>0</v>
      </c>
      <c r="U370" s="11">
        <f t="shared" si="671"/>
        <v>0</v>
      </c>
      <c r="V370" s="11">
        <f t="shared" si="671"/>
        <v>0</v>
      </c>
      <c r="W370" s="11">
        <f t="shared" ref="U370:AJ371" si="672">W371</f>
        <v>0</v>
      </c>
      <c r="X370" s="11">
        <f t="shared" si="672"/>
        <v>0</v>
      </c>
      <c r="Y370" s="11">
        <f t="shared" si="672"/>
        <v>11647</v>
      </c>
      <c r="Z370" s="11">
        <f t="shared" si="672"/>
        <v>0</v>
      </c>
      <c r="AA370" s="11">
        <f t="shared" si="672"/>
        <v>0</v>
      </c>
      <c r="AB370" s="11">
        <f t="shared" si="672"/>
        <v>0</v>
      </c>
      <c r="AC370" s="11">
        <f t="shared" si="672"/>
        <v>0</v>
      </c>
      <c r="AD370" s="11">
        <f t="shared" si="672"/>
        <v>0</v>
      </c>
      <c r="AE370" s="11">
        <f t="shared" si="672"/>
        <v>11647</v>
      </c>
      <c r="AF370" s="11">
        <f t="shared" si="672"/>
        <v>0</v>
      </c>
      <c r="AG370" s="11">
        <f t="shared" si="672"/>
        <v>0</v>
      </c>
      <c r="AH370" s="11">
        <f t="shared" si="672"/>
        <v>0</v>
      </c>
      <c r="AI370" s="11">
        <f t="shared" si="672"/>
        <v>0</v>
      </c>
      <c r="AJ370" s="11">
        <f t="shared" si="672"/>
        <v>0</v>
      </c>
      <c r="AK370" s="11">
        <f t="shared" ref="AG370:AV371" si="673">AK371</f>
        <v>11647</v>
      </c>
      <c r="AL370" s="11">
        <f t="shared" si="673"/>
        <v>0</v>
      </c>
      <c r="AM370" s="11">
        <f t="shared" si="673"/>
        <v>0</v>
      </c>
      <c r="AN370" s="11">
        <f t="shared" si="673"/>
        <v>0</v>
      </c>
      <c r="AO370" s="11">
        <f t="shared" si="673"/>
        <v>0</v>
      </c>
      <c r="AP370" s="11">
        <f t="shared" si="673"/>
        <v>0</v>
      </c>
      <c r="AQ370" s="11">
        <f t="shared" si="673"/>
        <v>11647</v>
      </c>
      <c r="AR370" s="11">
        <f t="shared" si="673"/>
        <v>0</v>
      </c>
      <c r="AS370" s="11">
        <f t="shared" si="673"/>
        <v>0</v>
      </c>
      <c r="AT370" s="11">
        <f t="shared" si="673"/>
        <v>0</v>
      </c>
      <c r="AU370" s="11">
        <f t="shared" si="673"/>
        <v>0</v>
      </c>
      <c r="AV370" s="11">
        <f t="shared" si="673"/>
        <v>0</v>
      </c>
      <c r="AW370" s="11">
        <f t="shared" ref="AS370:AZ371" si="674">AW371</f>
        <v>11647</v>
      </c>
      <c r="AX370" s="11">
        <f t="shared" si="674"/>
        <v>0</v>
      </c>
      <c r="AY370" s="11">
        <f t="shared" si="674"/>
        <v>6798</v>
      </c>
      <c r="AZ370" s="11">
        <f t="shared" si="674"/>
        <v>0</v>
      </c>
      <c r="BA370" s="92">
        <f t="shared" si="618"/>
        <v>58.366961449300248</v>
      </c>
      <c r="BB370" s="92"/>
    </row>
    <row r="371" spans="1:54" ht="20.100000000000001" hidden="1" customHeight="1">
      <c r="A371" s="27" t="s">
        <v>65</v>
      </c>
      <c r="B371" s="25">
        <f>B370</f>
        <v>909</v>
      </c>
      <c r="C371" s="25" t="s">
        <v>28</v>
      </c>
      <c r="D371" s="25" t="s">
        <v>20</v>
      </c>
      <c r="E371" s="25" t="s">
        <v>372</v>
      </c>
      <c r="F371" s="25" t="s">
        <v>66</v>
      </c>
      <c r="G371" s="9">
        <f t="shared" si="671"/>
        <v>11647</v>
      </c>
      <c r="H371" s="9">
        <f t="shared" si="671"/>
        <v>0</v>
      </c>
      <c r="I371" s="9">
        <f t="shared" si="671"/>
        <v>0</v>
      </c>
      <c r="J371" s="9">
        <f t="shared" si="671"/>
        <v>0</v>
      </c>
      <c r="K371" s="9">
        <f t="shared" si="671"/>
        <v>0</v>
      </c>
      <c r="L371" s="9">
        <f t="shared" si="671"/>
        <v>0</v>
      </c>
      <c r="M371" s="9">
        <f t="shared" si="671"/>
        <v>11647</v>
      </c>
      <c r="N371" s="9">
        <f t="shared" si="671"/>
        <v>0</v>
      </c>
      <c r="O371" s="9">
        <f t="shared" si="671"/>
        <v>0</v>
      </c>
      <c r="P371" s="9">
        <f t="shared" si="671"/>
        <v>0</v>
      </c>
      <c r="Q371" s="9">
        <f t="shared" si="671"/>
        <v>0</v>
      </c>
      <c r="R371" s="9">
        <f t="shared" si="671"/>
        <v>0</v>
      </c>
      <c r="S371" s="9">
        <f t="shared" si="671"/>
        <v>11647</v>
      </c>
      <c r="T371" s="9">
        <f t="shared" si="671"/>
        <v>0</v>
      </c>
      <c r="U371" s="9">
        <f t="shared" si="672"/>
        <v>0</v>
      </c>
      <c r="V371" s="9">
        <f t="shared" si="672"/>
        <v>0</v>
      </c>
      <c r="W371" s="9">
        <f t="shared" si="672"/>
        <v>0</v>
      </c>
      <c r="X371" s="9">
        <f t="shared" si="672"/>
        <v>0</v>
      </c>
      <c r="Y371" s="9">
        <f t="shared" si="672"/>
        <v>11647</v>
      </c>
      <c r="Z371" s="9">
        <f t="shared" si="672"/>
        <v>0</v>
      </c>
      <c r="AA371" s="9">
        <f t="shared" si="672"/>
        <v>0</v>
      </c>
      <c r="AB371" s="9">
        <f t="shared" si="672"/>
        <v>0</v>
      </c>
      <c r="AC371" s="9">
        <f t="shared" si="672"/>
        <v>0</v>
      </c>
      <c r="AD371" s="9">
        <f t="shared" si="672"/>
        <v>0</v>
      </c>
      <c r="AE371" s="9">
        <f t="shared" si="672"/>
        <v>11647</v>
      </c>
      <c r="AF371" s="9">
        <f t="shared" si="672"/>
        <v>0</v>
      </c>
      <c r="AG371" s="9">
        <f t="shared" si="673"/>
        <v>0</v>
      </c>
      <c r="AH371" s="9">
        <f t="shared" si="673"/>
        <v>0</v>
      </c>
      <c r="AI371" s="9">
        <f t="shared" si="673"/>
        <v>0</v>
      </c>
      <c r="AJ371" s="9">
        <f t="shared" si="673"/>
        <v>0</v>
      </c>
      <c r="AK371" s="9">
        <f t="shared" si="673"/>
        <v>11647</v>
      </c>
      <c r="AL371" s="9">
        <f t="shared" si="673"/>
        <v>0</v>
      </c>
      <c r="AM371" s="9">
        <f t="shared" si="673"/>
        <v>0</v>
      </c>
      <c r="AN371" s="9">
        <f t="shared" si="673"/>
        <v>0</v>
      </c>
      <c r="AO371" s="9">
        <f t="shared" si="673"/>
        <v>0</v>
      </c>
      <c r="AP371" s="9">
        <f t="shared" si="673"/>
        <v>0</v>
      </c>
      <c r="AQ371" s="9">
        <f t="shared" si="673"/>
        <v>11647</v>
      </c>
      <c r="AR371" s="9">
        <f t="shared" si="673"/>
        <v>0</v>
      </c>
      <c r="AS371" s="9">
        <f t="shared" si="674"/>
        <v>0</v>
      </c>
      <c r="AT371" s="9">
        <f t="shared" si="674"/>
        <v>0</v>
      </c>
      <c r="AU371" s="9">
        <f t="shared" si="674"/>
        <v>0</v>
      </c>
      <c r="AV371" s="9">
        <f t="shared" si="674"/>
        <v>0</v>
      </c>
      <c r="AW371" s="9">
        <f t="shared" si="674"/>
        <v>11647</v>
      </c>
      <c r="AX371" s="9">
        <f t="shared" si="674"/>
        <v>0</v>
      </c>
      <c r="AY371" s="9">
        <f t="shared" si="674"/>
        <v>6798</v>
      </c>
      <c r="AZ371" s="9">
        <f t="shared" si="674"/>
        <v>0</v>
      </c>
      <c r="BA371" s="92">
        <f t="shared" si="618"/>
        <v>58.366961449300248</v>
      </c>
      <c r="BB371" s="92"/>
    </row>
    <row r="372" spans="1:54" ht="49.5" hidden="1">
      <c r="A372" s="24" t="s">
        <v>406</v>
      </c>
      <c r="B372" s="25">
        <v>909</v>
      </c>
      <c r="C372" s="25" t="s">
        <v>28</v>
      </c>
      <c r="D372" s="25" t="s">
        <v>20</v>
      </c>
      <c r="E372" s="25" t="s">
        <v>372</v>
      </c>
      <c r="F372" s="25" t="s">
        <v>252</v>
      </c>
      <c r="G372" s="9">
        <v>11647</v>
      </c>
      <c r="H372" s="10"/>
      <c r="I372" s="79"/>
      <c r="J372" s="79"/>
      <c r="K372" s="79"/>
      <c r="L372" s="79"/>
      <c r="M372" s="9">
        <f>G372+I372+J372+K372+L372</f>
        <v>11647</v>
      </c>
      <c r="N372" s="9">
        <f>H372+L372</f>
        <v>0</v>
      </c>
      <c r="O372" s="80"/>
      <c r="P372" s="80"/>
      <c r="Q372" s="80"/>
      <c r="R372" s="80"/>
      <c r="S372" s="9">
        <f>M372+O372+P372+Q372+R372</f>
        <v>11647</v>
      </c>
      <c r="T372" s="9">
        <f>N372+R372</f>
        <v>0</v>
      </c>
      <c r="U372" s="80"/>
      <c r="V372" s="80"/>
      <c r="W372" s="80"/>
      <c r="X372" s="80"/>
      <c r="Y372" s="9">
        <f>S372+U372+V372+W372+X372</f>
        <v>11647</v>
      </c>
      <c r="Z372" s="9">
        <f>T372+X372</f>
        <v>0</v>
      </c>
      <c r="AA372" s="80"/>
      <c r="AB372" s="80"/>
      <c r="AC372" s="80"/>
      <c r="AD372" s="80"/>
      <c r="AE372" s="9">
        <f>Y372+AA372+AB372+AC372+AD372</f>
        <v>11647</v>
      </c>
      <c r="AF372" s="9">
        <f>Z372+AD372</f>
        <v>0</v>
      </c>
      <c r="AG372" s="80"/>
      <c r="AH372" s="80"/>
      <c r="AI372" s="80"/>
      <c r="AJ372" s="80"/>
      <c r="AK372" s="9">
        <f>AE372+AG372+AH372+AI372+AJ372</f>
        <v>11647</v>
      </c>
      <c r="AL372" s="9">
        <f>AF372+AJ372</f>
        <v>0</v>
      </c>
      <c r="AM372" s="80"/>
      <c r="AN372" s="80"/>
      <c r="AO372" s="80"/>
      <c r="AP372" s="80"/>
      <c r="AQ372" s="9">
        <f>AK372+AM372+AN372+AO372+AP372</f>
        <v>11647</v>
      </c>
      <c r="AR372" s="9">
        <f>AL372+AP372</f>
        <v>0</v>
      </c>
      <c r="AS372" s="80"/>
      <c r="AT372" s="80"/>
      <c r="AU372" s="80"/>
      <c r="AV372" s="80"/>
      <c r="AW372" s="9">
        <f>AQ372+AS372+AT372+AU372+AV372</f>
        <v>11647</v>
      </c>
      <c r="AX372" s="9">
        <f>AR372+AV372</f>
        <v>0</v>
      </c>
      <c r="AY372" s="9">
        <v>6798</v>
      </c>
      <c r="AZ372" s="79"/>
      <c r="BA372" s="92">
        <f t="shared" si="618"/>
        <v>58.366961449300248</v>
      </c>
      <c r="BB372" s="92"/>
    </row>
    <row r="373" spans="1:54" ht="99" hidden="1">
      <c r="A373" s="27" t="s">
        <v>467</v>
      </c>
      <c r="B373" s="25">
        <v>909</v>
      </c>
      <c r="C373" s="25" t="s">
        <v>28</v>
      </c>
      <c r="D373" s="25" t="s">
        <v>20</v>
      </c>
      <c r="E373" s="25" t="s">
        <v>373</v>
      </c>
      <c r="F373" s="25"/>
      <c r="G373" s="11">
        <f t="shared" ref="G373:AZ373" si="675">G374</f>
        <v>1909</v>
      </c>
      <c r="H373" s="11">
        <f t="shared" si="675"/>
        <v>0</v>
      </c>
      <c r="I373" s="11">
        <f t="shared" si="675"/>
        <v>0</v>
      </c>
      <c r="J373" s="11">
        <f t="shared" si="675"/>
        <v>0</v>
      </c>
      <c r="K373" s="11">
        <f t="shared" si="675"/>
        <v>0</v>
      </c>
      <c r="L373" s="11">
        <f t="shared" si="675"/>
        <v>0</v>
      </c>
      <c r="M373" s="11">
        <f t="shared" si="675"/>
        <v>1909</v>
      </c>
      <c r="N373" s="11">
        <f t="shared" si="675"/>
        <v>0</v>
      </c>
      <c r="O373" s="11">
        <f t="shared" si="675"/>
        <v>0</v>
      </c>
      <c r="P373" s="11">
        <f t="shared" si="675"/>
        <v>0</v>
      </c>
      <c r="Q373" s="11">
        <f t="shared" si="675"/>
        <v>0</v>
      </c>
      <c r="R373" s="11">
        <f t="shared" si="675"/>
        <v>0</v>
      </c>
      <c r="S373" s="11">
        <f t="shared" si="675"/>
        <v>1909</v>
      </c>
      <c r="T373" s="11">
        <f t="shared" si="675"/>
        <v>0</v>
      </c>
      <c r="U373" s="11">
        <f t="shared" si="675"/>
        <v>0</v>
      </c>
      <c r="V373" s="11">
        <f t="shared" si="675"/>
        <v>0</v>
      </c>
      <c r="W373" s="11">
        <f t="shared" si="675"/>
        <v>0</v>
      </c>
      <c r="X373" s="11">
        <f t="shared" si="675"/>
        <v>0</v>
      </c>
      <c r="Y373" s="11">
        <f t="shared" si="675"/>
        <v>1909</v>
      </c>
      <c r="Z373" s="11">
        <f t="shared" si="675"/>
        <v>0</v>
      </c>
      <c r="AA373" s="11">
        <f t="shared" si="675"/>
        <v>0</v>
      </c>
      <c r="AB373" s="11">
        <f t="shared" si="675"/>
        <v>0</v>
      </c>
      <c r="AC373" s="11">
        <f t="shared" si="675"/>
        <v>0</v>
      </c>
      <c r="AD373" s="11">
        <f t="shared" si="675"/>
        <v>0</v>
      </c>
      <c r="AE373" s="11">
        <f t="shared" si="675"/>
        <v>1909</v>
      </c>
      <c r="AF373" s="11">
        <f t="shared" si="675"/>
        <v>0</v>
      </c>
      <c r="AG373" s="11">
        <f t="shared" si="675"/>
        <v>0</v>
      </c>
      <c r="AH373" s="11">
        <f t="shared" si="675"/>
        <v>0</v>
      </c>
      <c r="AI373" s="11">
        <f t="shared" si="675"/>
        <v>0</v>
      </c>
      <c r="AJ373" s="11">
        <f t="shared" si="675"/>
        <v>0</v>
      </c>
      <c r="AK373" s="11">
        <f t="shared" si="675"/>
        <v>1909</v>
      </c>
      <c r="AL373" s="11">
        <f t="shared" si="675"/>
        <v>0</v>
      </c>
      <c r="AM373" s="11">
        <f t="shared" si="675"/>
        <v>0</v>
      </c>
      <c r="AN373" s="11">
        <f t="shared" si="675"/>
        <v>0</v>
      </c>
      <c r="AO373" s="11">
        <f t="shared" si="675"/>
        <v>0</v>
      </c>
      <c r="AP373" s="11">
        <f t="shared" si="675"/>
        <v>0</v>
      </c>
      <c r="AQ373" s="11">
        <f t="shared" si="675"/>
        <v>1909</v>
      </c>
      <c r="AR373" s="11">
        <f t="shared" si="675"/>
        <v>0</v>
      </c>
      <c r="AS373" s="11">
        <f t="shared" si="675"/>
        <v>0</v>
      </c>
      <c r="AT373" s="11">
        <f t="shared" si="675"/>
        <v>0</v>
      </c>
      <c r="AU373" s="11">
        <f t="shared" si="675"/>
        <v>0</v>
      </c>
      <c r="AV373" s="11">
        <f t="shared" si="675"/>
        <v>0</v>
      </c>
      <c r="AW373" s="11">
        <f t="shared" si="675"/>
        <v>1909</v>
      </c>
      <c r="AX373" s="11">
        <f t="shared" si="675"/>
        <v>0</v>
      </c>
      <c r="AY373" s="11">
        <f t="shared" si="675"/>
        <v>410</v>
      </c>
      <c r="AZ373" s="11">
        <f t="shared" si="675"/>
        <v>0</v>
      </c>
      <c r="BA373" s="92">
        <f t="shared" si="618"/>
        <v>21.477213200628601</v>
      </c>
      <c r="BB373" s="92"/>
    </row>
    <row r="374" spans="1:54" ht="20.100000000000001" hidden="1" customHeight="1">
      <c r="A374" s="27" t="s">
        <v>65</v>
      </c>
      <c r="B374" s="25">
        <f>B372</f>
        <v>909</v>
      </c>
      <c r="C374" s="25" t="s">
        <v>28</v>
      </c>
      <c r="D374" s="25" t="s">
        <v>20</v>
      </c>
      <c r="E374" s="25" t="s">
        <v>373</v>
      </c>
      <c r="F374" s="25" t="s">
        <v>66</v>
      </c>
      <c r="G374" s="9">
        <f t="shared" ref="G374:AZ374" si="676">SUM(G375:G375)</f>
        <v>1909</v>
      </c>
      <c r="H374" s="9">
        <f t="shared" si="676"/>
        <v>0</v>
      </c>
      <c r="I374" s="9">
        <f t="shared" si="676"/>
        <v>0</v>
      </c>
      <c r="J374" s="9">
        <f t="shared" si="676"/>
        <v>0</v>
      </c>
      <c r="K374" s="9">
        <f t="shared" si="676"/>
        <v>0</v>
      </c>
      <c r="L374" s="9">
        <f t="shared" si="676"/>
        <v>0</v>
      </c>
      <c r="M374" s="9">
        <f t="shared" si="676"/>
        <v>1909</v>
      </c>
      <c r="N374" s="9">
        <f t="shared" si="676"/>
        <v>0</v>
      </c>
      <c r="O374" s="9">
        <f t="shared" si="676"/>
        <v>0</v>
      </c>
      <c r="P374" s="9">
        <f t="shared" si="676"/>
        <v>0</v>
      </c>
      <c r="Q374" s="9">
        <f t="shared" si="676"/>
        <v>0</v>
      </c>
      <c r="R374" s="9">
        <f t="shared" si="676"/>
        <v>0</v>
      </c>
      <c r="S374" s="9">
        <f t="shared" si="676"/>
        <v>1909</v>
      </c>
      <c r="T374" s="9">
        <f t="shared" si="676"/>
        <v>0</v>
      </c>
      <c r="U374" s="9">
        <f t="shared" si="676"/>
        <v>0</v>
      </c>
      <c r="V374" s="9">
        <f t="shared" si="676"/>
        <v>0</v>
      </c>
      <c r="W374" s="9">
        <f t="shared" si="676"/>
        <v>0</v>
      </c>
      <c r="X374" s="9">
        <f t="shared" si="676"/>
        <v>0</v>
      </c>
      <c r="Y374" s="9">
        <f t="shared" si="676"/>
        <v>1909</v>
      </c>
      <c r="Z374" s="9">
        <f t="shared" si="676"/>
        <v>0</v>
      </c>
      <c r="AA374" s="9">
        <f t="shared" si="676"/>
        <v>0</v>
      </c>
      <c r="AB374" s="9">
        <f t="shared" si="676"/>
        <v>0</v>
      </c>
      <c r="AC374" s="9">
        <f t="shared" si="676"/>
        <v>0</v>
      </c>
      <c r="AD374" s="9">
        <f t="shared" si="676"/>
        <v>0</v>
      </c>
      <c r="AE374" s="9">
        <f t="shared" si="676"/>
        <v>1909</v>
      </c>
      <c r="AF374" s="9">
        <f t="shared" si="676"/>
        <v>0</v>
      </c>
      <c r="AG374" s="9">
        <f t="shared" si="676"/>
        <v>0</v>
      </c>
      <c r="AH374" s="9">
        <f t="shared" si="676"/>
        <v>0</v>
      </c>
      <c r="AI374" s="9">
        <f t="shared" si="676"/>
        <v>0</v>
      </c>
      <c r="AJ374" s="9">
        <f t="shared" si="676"/>
        <v>0</v>
      </c>
      <c r="AK374" s="9">
        <f t="shared" si="676"/>
        <v>1909</v>
      </c>
      <c r="AL374" s="9">
        <f t="shared" si="676"/>
        <v>0</v>
      </c>
      <c r="AM374" s="9">
        <f t="shared" si="676"/>
        <v>0</v>
      </c>
      <c r="AN374" s="9">
        <f t="shared" si="676"/>
        <v>0</v>
      </c>
      <c r="AO374" s="9">
        <f t="shared" si="676"/>
        <v>0</v>
      </c>
      <c r="AP374" s="9">
        <f t="shared" si="676"/>
        <v>0</v>
      </c>
      <c r="AQ374" s="9">
        <f t="shared" si="676"/>
        <v>1909</v>
      </c>
      <c r="AR374" s="9">
        <f t="shared" si="676"/>
        <v>0</v>
      </c>
      <c r="AS374" s="9">
        <f t="shared" si="676"/>
        <v>0</v>
      </c>
      <c r="AT374" s="9">
        <f t="shared" si="676"/>
        <v>0</v>
      </c>
      <c r="AU374" s="9">
        <f t="shared" si="676"/>
        <v>0</v>
      </c>
      <c r="AV374" s="9">
        <f t="shared" si="676"/>
        <v>0</v>
      </c>
      <c r="AW374" s="9">
        <f t="shared" si="676"/>
        <v>1909</v>
      </c>
      <c r="AX374" s="9">
        <f t="shared" si="676"/>
        <v>0</v>
      </c>
      <c r="AY374" s="9">
        <f t="shared" si="676"/>
        <v>410</v>
      </c>
      <c r="AZ374" s="9">
        <f t="shared" si="676"/>
        <v>0</v>
      </c>
      <c r="BA374" s="92">
        <f t="shared" si="618"/>
        <v>21.477213200628601</v>
      </c>
      <c r="BB374" s="92"/>
    </row>
    <row r="375" spans="1:54" ht="49.5" hidden="1">
      <c r="A375" s="24" t="s">
        <v>406</v>
      </c>
      <c r="B375" s="25">
        <f>B373</f>
        <v>909</v>
      </c>
      <c r="C375" s="25" t="s">
        <v>28</v>
      </c>
      <c r="D375" s="25" t="s">
        <v>20</v>
      </c>
      <c r="E375" s="25" t="s">
        <v>373</v>
      </c>
      <c r="F375" s="25" t="s">
        <v>252</v>
      </c>
      <c r="G375" s="9">
        <v>1909</v>
      </c>
      <c r="H375" s="10"/>
      <c r="I375" s="79"/>
      <c r="J375" s="79"/>
      <c r="K375" s="79"/>
      <c r="L375" s="79"/>
      <c r="M375" s="9">
        <f>G375+I375+J375+K375+L375</f>
        <v>1909</v>
      </c>
      <c r="N375" s="9">
        <f>H375+L375</f>
        <v>0</v>
      </c>
      <c r="O375" s="80"/>
      <c r="P375" s="80"/>
      <c r="Q375" s="80"/>
      <c r="R375" s="80"/>
      <c r="S375" s="9">
        <f>M375+O375+P375+Q375+R375</f>
        <v>1909</v>
      </c>
      <c r="T375" s="9">
        <f>N375+R375</f>
        <v>0</v>
      </c>
      <c r="U375" s="80"/>
      <c r="V375" s="80"/>
      <c r="W375" s="80"/>
      <c r="X375" s="80"/>
      <c r="Y375" s="9">
        <f>S375+U375+V375+W375+X375</f>
        <v>1909</v>
      </c>
      <c r="Z375" s="9">
        <f>T375+X375</f>
        <v>0</v>
      </c>
      <c r="AA375" s="80"/>
      <c r="AB375" s="80"/>
      <c r="AC375" s="80"/>
      <c r="AD375" s="80"/>
      <c r="AE375" s="9">
        <f>Y375+AA375+AB375+AC375+AD375</f>
        <v>1909</v>
      </c>
      <c r="AF375" s="9">
        <f>Z375+AD375</f>
        <v>0</v>
      </c>
      <c r="AG375" s="80"/>
      <c r="AH375" s="80"/>
      <c r="AI375" s="80"/>
      <c r="AJ375" s="80"/>
      <c r="AK375" s="9">
        <f>AE375+AG375+AH375+AI375+AJ375</f>
        <v>1909</v>
      </c>
      <c r="AL375" s="9">
        <f>AF375+AJ375</f>
        <v>0</v>
      </c>
      <c r="AM375" s="80"/>
      <c r="AN375" s="80"/>
      <c r="AO375" s="80"/>
      <c r="AP375" s="80"/>
      <c r="AQ375" s="9">
        <f>AK375+AM375+AN375+AO375+AP375</f>
        <v>1909</v>
      </c>
      <c r="AR375" s="9">
        <f>AL375+AP375</f>
        <v>0</v>
      </c>
      <c r="AS375" s="80"/>
      <c r="AT375" s="80"/>
      <c r="AU375" s="80"/>
      <c r="AV375" s="80"/>
      <c r="AW375" s="9">
        <f>AQ375+AS375+AT375+AU375+AV375</f>
        <v>1909</v>
      </c>
      <c r="AX375" s="9">
        <f>AR375+AV375</f>
        <v>0</v>
      </c>
      <c r="AY375" s="9">
        <v>410</v>
      </c>
      <c r="AZ375" s="79"/>
      <c r="BA375" s="92">
        <f t="shared" si="618"/>
        <v>21.477213200628601</v>
      </c>
      <c r="BB375" s="92"/>
    </row>
    <row r="376" spans="1:54" ht="82.5" hidden="1">
      <c r="A376" s="27" t="s">
        <v>468</v>
      </c>
      <c r="B376" s="25">
        <f>B374</f>
        <v>909</v>
      </c>
      <c r="C376" s="25" t="s">
        <v>28</v>
      </c>
      <c r="D376" s="25" t="s">
        <v>20</v>
      </c>
      <c r="E376" s="25" t="s">
        <v>374</v>
      </c>
      <c r="F376" s="25"/>
      <c r="G376" s="11">
        <f t="shared" ref="G376:V377" si="677">G377</f>
        <v>12953</v>
      </c>
      <c r="H376" s="11">
        <f t="shared" si="677"/>
        <v>0</v>
      </c>
      <c r="I376" s="11">
        <f t="shared" si="677"/>
        <v>0</v>
      </c>
      <c r="J376" s="11">
        <f t="shared" si="677"/>
        <v>0</v>
      </c>
      <c r="K376" s="11">
        <f t="shared" si="677"/>
        <v>0</v>
      </c>
      <c r="L376" s="11">
        <f t="shared" si="677"/>
        <v>0</v>
      </c>
      <c r="M376" s="11">
        <f t="shared" si="677"/>
        <v>12953</v>
      </c>
      <c r="N376" s="11">
        <f t="shared" si="677"/>
        <v>0</v>
      </c>
      <c r="O376" s="11">
        <f t="shared" si="677"/>
        <v>0</v>
      </c>
      <c r="P376" s="11">
        <f t="shared" si="677"/>
        <v>0</v>
      </c>
      <c r="Q376" s="11">
        <f t="shared" si="677"/>
        <v>0</v>
      </c>
      <c r="R376" s="11">
        <f t="shared" si="677"/>
        <v>0</v>
      </c>
      <c r="S376" s="11">
        <f t="shared" si="677"/>
        <v>12953</v>
      </c>
      <c r="T376" s="11">
        <f t="shared" si="677"/>
        <v>0</v>
      </c>
      <c r="U376" s="11">
        <f t="shared" si="677"/>
        <v>0</v>
      </c>
      <c r="V376" s="11">
        <f t="shared" si="677"/>
        <v>0</v>
      </c>
      <c r="W376" s="11">
        <f t="shared" ref="U376:AJ377" si="678">W377</f>
        <v>0</v>
      </c>
      <c r="X376" s="11">
        <f t="shared" si="678"/>
        <v>0</v>
      </c>
      <c r="Y376" s="11">
        <f t="shared" si="678"/>
        <v>12953</v>
      </c>
      <c r="Z376" s="11">
        <f t="shared" si="678"/>
        <v>0</v>
      </c>
      <c r="AA376" s="11">
        <f t="shared" si="678"/>
        <v>0</v>
      </c>
      <c r="AB376" s="11">
        <f t="shared" si="678"/>
        <v>0</v>
      </c>
      <c r="AC376" s="11">
        <f t="shared" si="678"/>
        <v>0</v>
      </c>
      <c r="AD376" s="11">
        <f t="shared" si="678"/>
        <v>0</v>
      </c>
      <c r="AE376" s="11">
        <f t="shared" si="678"/>
        <v>12953</v>
      </c>
      <c r="AF376" s="11">
        <f t="shared" si="678"/>
        <v>0</v>
      </c>
      <c r="AG376" s="11">
        <f t="shared" si="678"/>
        <v>0</v>
      </c>
      <c r="AH376" s="11">
        <f t="shared" si="678"/>
        <v>0</v>
      </c>
      <c r="AI376" s="11">
        <f t="shared" si="678"/>
        <v>0</v>
      </c>
      <c r="AJ376" s="11">
        <f t="shared" si="678"/>
        <v>0</v>
      </c>
      <c r="AK376" s="11">
        <f t="shared" ref="AG376:AV377" si="679">AK377</f>
        <v>12953</v>
      </c>
      <c r="AL376" s="11">
        <f t="shared" si="679"/>
        <v>0</v>
      </c>
      <c r="AM376" s="11">
        <f t="shared" si="679"/>
        <v>0</v>
      </c>
      <c r="AN376" s="11">
        <f t="shared" si="679"/>
        <v>0</v>
      </c>
      <c r="AO376" s="11">
        <f t="shared" si="679"/>
        <v>0</v>
      </c>
      <c r="AP376" s="11">
        <f t="shared" si="679"/>
        <v>0</v>
      </c>
      <c r="AQ376" s="11">
        <f t="shared" si="679"/>
        <v>12953</v>
      </c>
      <c r="AR376" s="11">
        <f t="shared" si="679"/>
        <v>0</v>
      </c>
      <c r="AS376" s="11">
        <f t="shared" si="679"/>
        <v>0</v>
      </c>
      <c r="AT376" s="11">
        <f t="shared" si="679"/>
        <v>0</v>
      </c>
      <c r="AU376" s="11">
        <f t="shared" si="679"/>
        <v>0</v>
      </c>
      <c r="AV376" s="11">
        <f t="shared" si="679"/>
        <v>0</v>
      </c>
      <c r="AW376" s="11">
        <f t="shared" ref="AS376:AZ377" si="680">AW377</f>
        <v>12953</v>
      </c>
      <c r="AX376" s="11">
        <f t="shared" si="680"/>
        <v>0</v>
      </c>
      <c r="AY376" s="11">
        <f t="shared" si="680"/>
        <v>2071</v>
      </c>
      <c r="AZ376" s="11">
        <f t="shared" si="680"/>
        <v>0</v>
      </c>
      <c r="BA376" s="92">
        <f t="shared" si="618"/>
        <v>15.988574075503745</v>
      </c>
      <c r="BB376" s="92"/>
    </row>
    <row r="377" spans="1:54" ht="20.100000000000001" hidden="1" customHeight="1">
      <c r="A377" s="27" t="s">
        <v>65</v>
      </c>
      <c r="B377" s="25">
        <f>B376</f>
        <v>909</v>
      </c>
      <c r="C377" s="25" t="s">
        <v>28</v>
      </c>
      <c r="D377" s="25" t="s">
        <v>20</v>
      </c>
      <c r="E377" s="25" t="s">
        <v>374</v>
      </c>
      <c r="F377" s="25" t="s">
        <v>66</v>
      </c>
      <c r="G377" s="9">
        <f t="shared" si="677"/>
        <v>12953</v>
      </c>
      <c r="H377" s="9">
        <f t="shared" si="677"/>
        <v>0</v>
      </c>
      <c r="I377" s="9">
        <f t="shared" si="677"/>
        <v>0</v>
      </c>
      <c r="J377" s="9">
        <f t="shared" si="677"/>
        <v>0</v>
      </c>
      <c r="K377" s="9">
        <f t="shared" si="677"/>
        <v>0</v>
      </c>
      <c r="L377" s="9">
        <f t="shared" si="677"/>
        <v>0</v>
      </c>
      <c r="M377" s="9">
        <f t="shared" si="677"/>
        <v>12953</v>
      </c>
      <c r="N377" s="9">
        <f t="shared" si="677"/>
        <v>0</v>
      </c>
      <c r="O377" s="9">
        <f t="shared" si="677"/>
        <v>0</v>
      </c>
      <c r="P377" s="9">
        <f t="shared" si="677"/>
        <v>0</v>
      </c>
      <c r="Q377" s="9">
        <f t="shared" si="677"/>
        <v>0</v>
      </c>
      <c r="R377" s="9">
        <f t="shared" si="677"/>
        <v>0</v>
      </c>
      <c r="S377" s="9">
        <f t="shared" si="677"/>
        <v>12953</v>
      </c>
      <c r="T377" s="9">
        <f t="shared" si="677"/>
        <v>0</v>
      </c>
      <c r="U377" s="9">
        <f t="shared" si="678"/>
        <v>0</v>
      </c>
      <c r="V377" s="9">
        <f t="shared" si="678"/>
        <v>0</v>
      </c>
      <c r="W377" s="9">
        <f t="shared" si="678"/>
        <v>0</v>
      </c>
      <c r="X377" s="9">
        <f t="shared" si="678"/>
        <v>0</v>
      </c>
      <c r="Y377" s="9">
        <f t="shared" si="678"/>
        <v>12953</v>
      </c>
      <c r="Z377" s="9">
        <f t="shared" si="678"/>
        <v>0</v>
      </c>
      <c r="AA377" s="9">
        <f t="shared" si="678"/>
        <v>0</v>
      </c>
      <c r="AB377" s="9">
        <f t="shared" si="678"/>
        <v>0</v>
      </c>
      <c r="AC377" s="9">
        <f t="shared" si="678"/>
        <v>0</v>
      </c>
      <c r="AD377" s="9">
        <f t="shared" si="678"/>
        <v>0</v>
      </c>
      <c r="AE377" s="9">
        <f t="shared" si="678"/>
        <v>12953</v>
      </c>
      <c r="AF377" s="9">
        <f t="shared" si="678"/>
        <v>0</v>
      </c>
      <c r="AG377" s="9">
        <f t="shared" si="679"/>
        <v>0</v>
      </c>
      <c r="AH377" s="9">
        <f t="shared" si="679"/>
        <v>0</v>
      </c>
      <c r="AI377" s="9">
        <f t="shared" si="679"/>
        <v>0</v>
      </c>
      <c r="AJ377" s="9">
        <f t="shared" si="679"/>
        <v>0</v>
      </c>
      <c r="AK377" s="9">
        <f t="shared" si="679"/>
        <v>12953</v>
      </c>
      <c r="AL377" s="9">
        <f t="shared" si="679"/>
        <v>0</v>
      </c>
      <c r="AM377" s="9">
        <f t="shared" si="679"/>
        <v>0</v>
      </c>
      <c r="AN377" s="9">
        <f t="shared" si="679"/>
        <v>0</v>
      </c>
      <c r="AO377" s="9">
        <f t="shared" si="679"/>
        <v>0</v>
      </c>
      <c r="AP377" s="9">
        <f t="shared" si="679"/>
        <v>0</v>
      </c>
      <c r="AQ377" s="9">
        <f t="shared" si="679"/>
        <v>12953</v>
      </c>
      <c r="AR377" s="9">
        <f t="shared" si="679"/>
        <v>0</v>
      </c>
      <c r="AS377" s="9">
        <f t="shared" si="680"/>
        <v>0</v>
      </c>
      <c r="AT377" s="9">
        <f t="shared" si="680"/>
        <v>0</v>
      </c>
      <c r="AU377" s="9">
        <f t="shared" si="680"/>
        <v>0</v>
      </c>
      <c r="AV377" s="9">
        <f t="shared" si="680"/>
        <v>0</v>
      </c>
      <c r="AW377" s="9">
        <f t="shared" si="680"/>
        <v>12953</v>
      </c>
      <c r="AX377" s="9">
        <f t="shared" si="680"/>
        <v>0</v>
      </c>
      <c r="AY377" s="9">
        <f t="shared" si="680"/>
        <v>2071</v>
      </c>
      <c r="AZ377" s="9">
        <f t="shared" si="680"/>
        <v>0</v>
      </c>
      <c r="BA377" s="92">
        <f t="shared" si="618"/>
        <v>15.988574075503745</v>
      </c>
      <c r="BB377" s="92"/>
    </row>
    <row r="378" spans="1:54" ht="49.5" hidden="1">
      <c r="A378" s="24" t="s">
        <v>406</v>
      </c>
      <c r="B378" s="25">
        <f>B377</f>
        <v>909</v>
      </c>
      <c r="C378" s="25" t="s">
        <v>28</v>
      </c>
      <c r="D378" s="25" t="s">
        <v>20</v>
      </c>
      <c r="E378" s="25" t="s">
        <v>374</v>
      </c>
      <c r="F378" s="25" t="s">
        <v>252</v>
      </c>
      <c r="G378" s="9">
        <v>12953</v>
      </c>
      <c r="H378" s="10"/>
      <c r="I378" s="79"/>
      <c r="J378" s="79"/>
      <c r="K378" s="79"/>
      <c r="L378" s="79"/>
      <c r="M378" s="9">
        <f>G378+I378+J378+K378+L378</f>
        <v>12953</v>
      </c>
      <c r="N378" s="9">
        <f>H378+L378</f>
        <v>0</v>
      </c>
      <c r="O378" s="80"/>
      <c r="P378" s="80"/>
      <c r="Q378" s="80"/>
      <c r="R378" s="80"/>
      <c r="S378" s="9">
        <f>M378+O378+P378+Q378+R378</f>
        <v>12953</v>
      </c>
      <c r="T378" s="9">
        <f>N378+R378</f>
        <v>0</v>
      </c>
      <c r="U378" s="80"/>
      <c r="V378" s="80"/>
      <c r="W378" s="80"/>
      <c r="X378" s="80"/>
      <c r="Y378" s="9">
        <f>S378+U378+V378+W378+X378</f>
        <v>12953</v>
      </c>
      <c r="Z378" s="9">
        <f>T378+X378</f>
        <v>0</v>
      </c>
      <c r="AA378" s="80"/>
      <c r="AB378" s="80"/>
      <c r="AC378" s="80"/>
      <c r="AD378" s="80"/>
      <c r="AE378" s="9">
        <f>Y378+AA378+AB378+AC378+AD378</f>
        <v>12953</v>
      </c>
      <c r="AF378" s="9">
        <f>Z378+AD378</f>
        <v>0</v>
      </c>
      <c r="AG378" s="80"/>
      <c r="AH378" s="80"/>
      <c r="AI378" s="80"/>
      <c r="AJ378" s="80"/>
      <c r="AK378" s="9">
        <f>AE378+AG378+AH378+AI378+AJ378</f>
        <v>12953</v>
      </c>
      <c r="AL378" s="9">
        <f>AF378+AJ378</f>
        <v>0</v>
      </c>
      <c r="AM378" s="80"/>
      <c r="AN378" s="80"/>
      <c r="AO378" s="80"/>
      <c r="AP378" s="80"/>
      <c r="AQ378" s="9">
        <f>AK378+AM378+AN378+AO378+AP378</f>
        <v>12953</v>
      </c>
      <c r="AR378" s="9">
        <f>AL378+AP378</f>
        <v>0</v>
      </c>
      <c r="AS378" s="80"/>
      <c r="AT378" s="80"/>
      <c r="AU378" s="80"/>
      <c r="AV378" s="80"/>
      <c r="AW378" s="9">
        <f>AQ378+AS378+AT378+AU378+AV378</f>
        <v>12953</v>
      </c>
      <c r="AX378" s="9">
        <f>AR378+AV378</f>
        <v>0</v>
      </c>
      <c r="AY378" s="9">
        <v>2071</v>
      </c>
      <c r="AZ378" s="79"/>
      <c r="BA378" s="92">
        <f t="shared" si="618"/>
        <v>15.988574075503745</v>
      </c>
      <c r="BB378" s="92"/>
    </row>
    <row r="379" spans="1:54" ht="82.5" hidden="1">
      <c r="A379" s="27" t="s">
        <v>469</v>
      </c>
      <c r="B379" s="25">
        <f>B378</f>
        <v>909</v>
      </c>
      <c r="C379" s="25" t="s">
        <v>28</v>
      </c>
      <c r="D379" s="25" t="s">
        <v>20</v>
      </c>
      <c r="E379" s="25" t="s">
        <v>410</v>
      </c>
      <c r="F379" s="25"/>
      <c r="G379" s="9">
        <f t="shared" ref="G379:H380" si="681">G380</f>
        <v>0</v>
      </c>
      <c r="H379" s="9">
        <f t="shared" si="681"/>
        <v>0</v>
      </c>
      <c r="I379" s="79"/>
      <c r="J379" s="79"/>
      <c r="K379" s="79"/>
      <c r="L379" s="79"/>
      <c r="M379" s="79"/>
      <c r="N379" s="79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79"/>
      <c r="AZ379" s="79"/>
      <c r="BA379" s="92" t="e">
        <f t="shared" si="618"/>
        <v>#DIV/0!</v>
      </c>
      <c r="BB379" s="92" t="e">
        <f t="shared" si="633"/>
        <v>#DIV/0!</v>
      </c>
    </row>
    <row r="380" spans="1:54" ht="20.100000000000001" hidden="1" customHeight="1">
      <c r="A380" s="27" t="s">
        <v>65</v>
      </c>
      <c r="B380" s="25">
        <f>B379</f>
        <v>909</v>
      </c>
      <c r="C380" s="25" t="s">
        <v>28</v>
      </c>
      <c r="D380" s="25" t="s">
        <v>20</v>
      </c>
      <c r="E380" s="25" t="s">
        <v>410</v>
      </c>
      <c r="F380" s="25" t="s">
        <v>66</v>
      </c>
      <c r="G380" s="9">
        <f t="shared" si="681"/>
        <v>0</v>
      </c>
      <c r="H380" s="9">
        <f t="shared" si="681"/>
        <v>0</v>
      </c>
      <c r="I380" s="79"/>
      <c r="J380" s="79"/>
      <c r="K380" s="79"/>
      <c r="L380" s="79"/>
      <c r="M380" s="79"/>
      <c r="N380" s="79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79"/>
      <c r="AZ380" s="79"/>
      <c r="BA380" s="92" t="e">
        <f t="shared" si="618"/>
        <v>#DIV/0!</v>
      </c>
      <c r="BB380" s="92" t="e">
        <f t="shared" si="633"/>
        <v>#DIV/0!</v>
      </c>
    </row>
    <row r="381" spans="1:54" ht="49.5" hidden="1">
      <c r="A381" s="24" t="s">
        <v>406</v>
      </c>
      <c r="B381" s="25">
        <f>B380</f>
        <v>909</v>
      </c>
      <c r="C381" s="25" t="s">
        <v>28</v>
      </c>
      <c r="D381" s="25" t="s">
        <v>20</v>
      </c>
      <c r="E381" s="25" t="s">
        <v>410</v>
      </c>
      <c r="F381" s="25" t="s">
        <v>252</v>
      </c>
      <c r="G381" s="9"/>
      <c r="H381" s="10"/>
      <c r="I381" s="79"/>
      <c r="J381" s="79"/>
      <c r="K381" s="79"/>
      <c r="L381" s="79"/>
      <c r="M381" s="79"/>
      <c r="N381" s="79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79"/>
      <c r="AZ381" s="79"/>
      <c r="BA381" s="92" t="e">
        <f t="shared" si="618"/>
        <v>#DIV/0!</v>
      </c>
      <c r="BB381" s="92" t="e">
        <f t="shared" si="633"/>
        <v>#DIV/0!</v>
      </c>
    </row>
    <row r="382" spans="1:54" ht="33" hidden="1">
      <c r="A382" s="63" t="s">
        <v>397</v>
      </c>
      <c r="B382" s="25">
        <f t="shared" ref="B382:B385" si="682">B381</f>
        <v>909</v>
      </c>
      <c r="C382" s="25" t="s">
        <v>28</v>
      </c>
      <c r="D382" s="25" t="s">
        <v>20</v>
      </c>
      <c r="E382" s="25" t="s">
        <v>718</v>
      </c>
      <c r="F382" s="9"/>
      <c r="G382" s="9">
        <f t="shared" ref="G382:V383" si="683">G383</f>
        <v>100000</v>
      </c>
      <c r="H382" s="9">
        <f t="shared" si="683"/>
        <v>100000</v>
      </c>
      <c r="I382" s="9">
        <f t="shared" si="683"/>
        <v>0</v>
      </c>
      <c r="J382" s="9">
        <f t="shared" si="683"/>
        <v>0</v>
      </c>
      <c r="K382" s="9">
        <f t="shared" si="683"/>
        <v>0</v>
      </c>
      <c r="L382" s="9">
        <f t="shared" si="683"/>
        <v>0</v>
      </c>
      <c r="M382" s="9">
        <f t="shared" si="683"/>
        <v>100000</v>
      </c>
      <c r="N382" s="9">
        <f t="shared" si="683"/>
        <v>100000</v>
      </c>
      <c r="O382" s="9">
        <f t="shared" si="683"/>
        <v>0</v>
      </c>
      <c r="P382" s="9">
        <f t="shared" si="683"/>
        <v>0</v>
      </c>
      <c r="Q382" s="9">
        <f t="shared" si="683"/>
        <v>0</v>
      </c>
      <c r="R382" s="9">
        <f t="shared" si="683"/>
        <v>0</v>
      </c>
      <c r="S382" s="9">
        <f t="shared" si="683"/>
        <v>100000</v>
      </c>
      <c r="T382" s="9">
        <f t="shared" si="683"/>
        <v>100000</v>
      </c>
      <c r="U382" s="9">
        <f t="shared" si="683"/>
        <v>0</v>
      </c>
      <c r="V382" s="9">
        <f t="shared" si="683"/>
        <v>0</v>
      </c>
      <c r="W382" s="9">
        <f t="shared" ref="U382:AJ383" si="684">W383</f>
        <v>0</v>
      </c>
      <c r="X382" s="9">
        <f t="shared" si="684"/>
        <v>0</v>
      </c>
      <c r="Y382" s="9">
        <f t="shared" si="684"/>
        <v>100000</v>
      </c>
      <c r="Z382" s="9">
        <f t="shared" si="684"/>
        <v>100000</v>
      </c>
      <c r="AA382" s="9">
        <f t="shared" si="684"/>
        <v>0</v>
      </c>
      <c r="AB382" s="9">
        <f t="shared" si="684"/>
        <v>0</v>
      </c>
      <c r="AC382" s="9">
        <f t="shared" si="684"/>
        <v>0</v>
      </c>
      <c r="AD382" s="9">
        <f t="shared" si="684"/>
        <v>0</v>
      </c>
      <c r="AE382" s="9">
        <f t="shared" si="684"/>
        <v>100000</v>
      </c>
      <c r="AF382" s="9">
        <f t="shared" si="684"/>
        <v>100000</v>
      </c>
      <c r="AG382" s="9">
        <f t="shared" si="684"/>
        <v>0</v>
      </c>
      <c r="AH382" s="9">
        <f t="shared" si="684"/>
        <v>0</v>
      </c>
      <c r="AI382" s="9">
        <f t="shared" si="684"/>
        <v>0</v>
      </c>
      <c r="AJ382" s="9">
        <f t="shared" si="684"/>
        <v>0</v>
      </c>
      <c r="AK382" s="9">
        <f t="shared" ref="AG382:AV383" si="685">AK383</f>
        <v>100000</v>
      </c>
      <c r="AL382" s="9">
        <f t="shared" si="685"/>
        <v>100000</v>
      </c>
      <c r="AM382" s="9">
        <f t="shared" si="685"/>
        <v>0</v>
      </c>
      <c r="AN382" s="9">
        <f t="shared" si="685"/>
        <v>0</v>
      </c>
      <c r="AO382" s="9">
        <f t="shared" si="685"/>
        <v>0</v>
      </c>
      <c r="AP382" s="9">
        <f t="shared" si="685"/>
        <v>0</v>
      </c>
      <c r="AQ382" s="9">
        <f t="shared" si="685"/>
        <v>100000</v>
      </c>
      <c r="AR382" s="9">
        <f t="shared" si="685"/>
        <v>100000</v>
      </c>
      <c r="AS382" s="9">
        <f t="shared" si="685"/>
        <v>0</v>
      </c>
      <c r="AT382" s="9">
        <f t="shared" si="685"/>
        <v>0</v>
      </c>
      <c r="AU382" s="9">
        <f t="shared" si="685"/>
        <v>0</v>
      </c>
      <c r="AV382" s="9">
        <f t="shared" si="685"/>
        <v>0</v>
      </c>
      <c r="AW382" s="9">
        <f t="shared" ref="AS382:AZ383" si="686">AW383</f>
        <v>100000</v>
      </c>
      <c r="AX382" s="9">
        <f t="shared" si="686"/>
        <v>100000</v>
      </c>
      <c r="AY382" s="9">
        <f t="shared" si="686"/>
        <v>44000</v>
      </c>
      <c r="AZ382" s="9">
        <f t="shared" si="686"/>
        <v>44000</v>
      </c>
      <c r="BA382" s="92">
        <f t="shared" si="618"/>
        <v>44</v>
      </c>
      <c r="BB382" s="92">
        <f t="shared" si="633"/>
        <v>44</v>
      </c>
    </row>
    <row r="383" spans="1:54" ht="33" hidden="1">
      <c r="A383" s="36" t="s">
        <v>398</v>
      </c>
      <c r="B383" s="25">
        <f t="shared" si="682"/>
        <v>909</v>
      </c>
      <c r="C383" s="25" t="s">
        <v>28</v>
      </c>
      <c r="D383" s="25" t="s">
        <v>20</v>
      </c>
      <c r="E383" s="25" t="s">
        <v>719</v>
      </c>
      <c r="F383" s="9"/>
      <c r="G383" s="9">
        <f t="shared" si="683"/>
        <v>100000</v>
      </c>
      <c r="H383" s="9">
        <f t="shared" si="683"/>
        <v>100000</v>
      </c>
      <c r="I383" s="9">
        <f t="shared" si="683"/>
        <v>0</v>
      </c>
      <c r="J383" s="9">
        <f t="shared" si="683"/>
        <v>0</v>
      </c>
      <c r="K383" s="9">
        <f t="shared" si="683"/>
        <v>0</v>
      </c>
      <c r="L383" s="9">
        <f t="shared" si="683"/>
        <v>0</v>
      </c>
      <c r="M383" s="9">
        <f t="shared" si="683"/>
        <v>100000</v>
      </c>
      <c r="N383" s="9">
        <f t="shared" si="683"/>
        <v>100000</v>
      </c>
      <c r="O383" s="9">
        <f t="shared" si="683"/>
        <v>0</v>
      </c>
      <c r="P383" s="9">
        <f t="shared" si="683"/>
        <v>0</v>
      </c>
      <c r="Q383" s="9">
        <f t="shared" si="683"/>
        <v>0</v>
      </c>
      <c r="R383" s="9">
        <f t="shared" si="683"/>
        <v>0</v>
      </c>
      <c r="S383" s="9">
        <f t="shared" si="683"/>
        <v>100000</v>
      </c>
      <c r="T383" s="9">
        <f t="shared" si="683"/>
        <v>100000</v>
      </c>
      <c r="U383" s="9">
        <f t="shared" si="684"/>
        <v>0</v>
      </c>
      <c r="V383" s="9">
        <f t="shared" si="684"/>
        <v>0</v>
      </c>
      <c r="W383" s="9">
        <f t="shared" si="684"/>
        <v>0</v>
      </c>
      <c r="X383" s="9">
        <f t="shared" si="684"/>
        <v>0</v>
      </c>
      <c r="Y383" s="9">
        <f t="shared" si="684"/>
        <v>100000</v>
      </c>
      <c r="Z383" s="9">
        <f t="shared" si="684"/>
        <v>100000</v>
      </c>
      <c r="AA383" s="9">
        <f t="shared" si="684"/>
        <v>0</v>
      </c>
      <c r="AB383" s="9">
        <f t="shared" si="684"/>
        <v>0</v>
      </c>
      <c r="AC383" s="9">
        <f t="shared" si="684"/>
        <v>0</v>
      </c>
      <c r="AD383" s="9">
        <f t="shared" si="684"/>
        <v>0</v>
      </c>
      <c r="AE383" s="9">
        <f t="shared" si="684"/>
        <v>100000</v>
      </c>
      <c r="AF383" s="9">
        <f t="shared" si="684"/>
        <v>100000</v>
      </c>
      <c r="AG383" s="9">
        <f t="shared" si="685"/>
        <v>0</v>
      </c>
      <c r="AH383" s="9">
        <f t="shared" si="685"/>
        <v>0</v>
      </c>
      <c r="AI383" s="9">
        <f t="shared" si="685"/>
        <v>0</v>
      </c>
      <c r="AJ383" s="9">
        <f t="shared" si="685"/>
        <v>0</v>
      </c>
      <c r="AK383" s="9">
        <f t="shared" si="685"/>
        <v>100000</v>
      </c>
      <c r="AL383" s="9">
        <f t="shared" si="685"/>
        <v>100000</v>
      </c>
      <c r="AM383" s="9">
        <f t="shared" si="685"/>
        <v>0</v>
      </c>
      <c r="AN383" s="9">
        <f t="shared" si="685"/>
        <v>0</v>
      </c>
      <c r="AO383" s="9">
        <f t="shared" si="685"/>
        <v>0</v>
      </c>
      <c r="AP383" s="9">
        <f t="shared" si="685"/>
        <v>0</v>
      </c>
      <c r="AQ383" s="9">
        <f t="shared" si="685"/>
        <v>100000</v>
      </c>
      <c r="AR383" s="9">
        <f t="shared" si="685"/>
        <v>100000</v>
      </c>
      <c r="AS383" s="9">
        <f t="shared" si="686"/>
        <v>0</v>
      </c>
      <c r="AT383" s="9">
        <f t="shared" si="686"/>
        <v>0</v>
      </c>
      <c r="AU383" s="9">
        <f t="shared" si="686"/>
        <v>0</v>
      </c>
      <c r="AV383" s="9">
        <f t="shared" si="686"/>
        <v>0</v>
      </c>
      <c r="AW383" s="9">
        <f t="shared" si="686"/>
        <v>100000</v>
      </c>
      <c r="AX383" s="9">
        <f t="shared" si="686"/>
        <v>100000</v>
      </c>
      <c r="AY383" s="9">
        <f t="shared" si="686"/>
        <v>44000</v>
      </c>
      <c r="AZ383" s="9">
        <f t="shared" si="686"/>
        <v>44000</v>
      </c>
      <c r="BA383" s="92">
        <f t="shared" si="618"/>
        <v>44</v>
      </c>
      <c r="BB383" s="92">
        <f t="shared" si="633"/>
        <v>44</v>
      </c>
    </row>
    <row r="384" spans="1:54" ht="23.25" hidden="1" customHeight="1">
      <c r="A384" s="27" t="s">
        <v>65</v>
      </c>
      <c r="B384" s="25">
        <f t="shared" si="682"/>
        <v>909</v>
      </c>
      <c r="C384" s="25" t="s">
        <v>28</v>
      </c>
      <c r="D384" s="25" t="s">
        <v>20</v>
      </c>
      <c r="E384" s="25" t="s">
        <v>719</v>
      </c>
      <c r="F384" s="25" t="s">
        <v>66</v>
      </c>
      <c r="G384" s="9">
        <f t="shared" ref="G384:H384" si="687">G385+G386</f>
        <v>100000</v>
      </c>
      <c r="H384" s="9">
        <f t="shared" si="687"/>
        <v>100000</v>
      </c>
      <c r="I384" s="9">
        <f t="shared" ref="I384:N384" si="688">I385+I386</f>
        <v>0</v>
      </c>
      <c r="J384" s="9">
        <f t="shared" si="688"/>
        <v>0</v>
      </c>
      <c r="K384" s="9">
        <f t="shared" si="688"/>
        <v>0</v>
      </c>
      <c r="L384" s="9">
        <f t="shared" si="688"/>
        <v>0</v>
      </c>
      <c r="M384" s="9">
        <f t="shared" si="688"/>
        <v>100000</v>
      </c>
      <c r="N384" s="9">
        <f t="shared" si="688"/>
        <v>100000</v>
      </c>
      <c r="O384" s="9">
        <f t="shared" ref="O384:T384" si="689">O385+O386</f>
        <v>0</v>
      </c>
      <c r="P384" s="9">
        <f t="shared" si="689"/>
        <v>0</v>
      </c>
      <c r="Q384" s="9">
        <f t="shared" si="689"/>
        <v>0</v>
      </c>
      <c r="R384" s="9">
        <f t="shared" si="689"/>
        <v>0</v>
      </c>
      <c r="S384" s="9">
        <f t="shared" si="689"/>
        <v>100000</v>
      </c>
      <c r="T384" s="9">
        <f t="shared" si="689"/>
        <v>100000</v>
      </c>
      <c r="U384" s="9">
        <f t="shared" ref="U384:Z384" si="690">U385+U386</f>
        <v>0</v>
      </c>
      <c r="V384" s="9">
        <f t="shared" si="690"/>
        <v>0</v>
      </c>
      <c r="W384" s="9">
        <f t="shared" si="690"/>
        <v>0</v>
      </c>
      <c r="X384" s="9">
        <f t="shared" si="690"/>
        <v>0</v>
      </c>
      <c r="Y384" s="9">
        <f t="shared" si="690"/>
        <v>100000</v>
      </c>
      <c r="Z384" s="9">
        <f t="shared" si="690"/>
        <v>100000</v>
      </c>
      <c r="AA384" s="9">
        <f t="shared" ref="AA384:AF384" si="691">AA385+AA386</f>
        <v>0</v>
      </c>
      <c r="AB384" s="9">
        <f t="shared" si="691"/>
        <v>0</v>
      </c>
      <c r="AC384" s="9">
        <f t="shared" si="691"/>
        <v>0</v>
      </c>
      <c r="AD384" s="9">
        <f t="shared" si="691"/>
        <v>0</v>
      </c>
      <c r="AE384" s="9">
        <f t="shared" si="691"/>
        <v>100000</v>
      </c>
      <c r="AF384" s="9">
        <f t="shared" si="691"/>
        <v>100000</v>
      </c>
      <c r="AG384" s="9">
        <f t="shared" ref="AG384:AL384" si="692">AG385+AG386</f>
        <v>0</v>
      </c>
      <c r="AH384" s="9">
        <f t="shared" si="692"/>
        <v>0</v>
      </c>
      <c r="AI384" s="9">
        <f t="shared" si="692"/>
        <v>0</v>
      </c>
      <c r="AJ384" s="9">
        <f t="shared" si="692"/>
        <v>0</v>
      </c>
      <c r="AK384" s="9">
        <f t="shared" si="692"/>
        <v>100000</v>
      </c>
      <c r="AL384" s="9">
        <f t="shared" si="692"/>
        <v>100000</v>
      </c>
      <c r="AM384" s="9">
        <f t="shared" ref="AM384:AR384" si="693">AM385+AM386</f>
        <v>0</v>
      </c>
      <c r="AN384" s="9">
        <f t="shared" si="693"/>
        <v>0</v>
      </c>
      <c r="AO384" s="9">
        <f t="shared" si="693"/>
        <v>0</v>
      </c>
      <c r="AP384" s="9">
        <f t="shared" si="693"/>
        <v>0</v>
      </c>
      <c r="AQ384" s="9">
        <f t="shared" si="693"/>
        <v>100000</v>
      </c>
      <c r="AR384" s="9">
        <f t="shared" si="693"/>
        <v>100000</v>
      </c>
      <c r="AS384" s="9">
        <f t="shared" ref="AS384:AX384" si="694">AS385+AS386</f>
        <v>0</v>
      </c>
      <c r="AT384" s="9">
        <f t="shared" si="694"/>
        <v>0</v>
      </c>
      <c r="AU384" s="9">
        <f t="shared" si="694"/>
        <v>0</v>
      </c>
      <c r="AV384" s="9">
        <f t="shared" si="694"/>
        <v>0</v>
      </c>
      <c r="AW384" s="9">
        <f t="shared" si="694"/>
        <v>100000</v>
      </c>
      <c r="AX384" s="9">
        <f t="shared" si="694"/>
        <v>100000</v>
      </c>
      <c r="AY384" s="9">
        <f t="shared" ref="AY384:AZ384" si="695">AY385+AY386</f>
        <v>44000</v>
      </c>
      <c r="AZ384" s="9">
        <f t="shared" si="695"/>
        <v>44000</v>
      </c>
      <c r="BA384" s="92">
        <f t="shared" si="618"/>
        <v>44</v>
      </c>
      <c r="BB384" s="92">
        <f t="shared" si="633"/>
        <v>44</v>
      </c>
    </row>
    <row r="385" spans="1:54" ht="49.5" hidden="1">
      <c r="A385" s="24" t="s">
        <v>406</v>
      </c>
      <c r="B385" s="25">
        <f t="shared" si="682"/>
        <v>909</v>
      </c>
      <c r="C385" s="25" t="s">
        <v>28</v>
      </c>
      <c r="D385" s="25" t="s">
        <v>20</v>
      </c>
      <c r="E385" s="25" t="s">
        <v>719</v>
      </c>
      <c r="F385" s="25" t="s">
        <v>252</v>
      </c>
      <c r="G385" s="9">
        <v>100000</v>
      </c>
      <c r="H385" s="9">
        <v>100000</v>
      </c>
      <c r="I385" s="79"/>
      <c r="J385" s="79"/>
      <c r="K385" s="79"/>
      <c r="L385" s="79"/>
      <c r="M385" s="9">
        <f>G385+I385+J385+K385+L385</f>
        <v>100000</v>
      </c>
      <c r="N385" s="9">
        <f>H385+L385</f>
        <v>100000</v>
      </c>
      <c r="O385" s="80"/>
      <c r="P385" s="80"/>
      <c r="Q385" s="80"/>
      <c r="R385" s="80"/>
      <c r="S385" s="9">
        <f>M385+O385+P385+Q385+R385</f>
        <v>100000</v>
      </c>
      <c r="T385" s="9">
        <f>N385+R385</f>
        <v>100000</v>
      </c>
      <c r="U385" s="80"/>
      <c r="V385" s="80"/>
      <c r="W385" s="80"/>
      <c r="X385" s="80"/>
      <c r="Y385" s="9">
        <f>S385+U385+V385+W385+X385</f>
        <v>100000</v>
      </c>
      <c r="Z385" s="9">
        <f>T385+X385</f>
        <v>100000</v>
      </c>
      <c r="AA385" s="80"/>
      <c r="AB385" s="80"/>
      <c r="AC385" s="80"/>
      <c r="AD385" s="80"/>
      <c r="AE385" s="9">
        <f>Y385+AA385+AB385+AC385+AD385</f>
        <v>100000</v>
      </c>
      <c r="AF385" s="9">
        <f>Z385+AD385</f>
        <v>100000</v>
      </c>
      <c r="AG385" s="80"/>
      <c r="AH385" s="80"/>
      <c r="AI385" s="80"/>
      <c r="AJ385" s="80"/>
      <c r="AK385" s="9">
        <f>AE385+AG385+AH385+AI385+AJ385</f>
        <v>100000</v>
      </c>
      <c r="AL385" s="9">
        <f>AF385+AJ385</f>
        <v>100000</v>
      </c>
      <c r="AM385" s="80"/>
      <c r="AN385" s="80"/>
      <c r="AO385" s="80"/>
      <c r="AP385" s="80"/>
      <c r="AQ385" s="9">
        <f>AK385+AM385+AN385+AO385+AP385</f>
        <v>100000</v>
      </c>
      <c r="AR385" s="9">
        <f>AL385+AP385</f>
        <v>100000</v>
      </c>
      <c r="AS385" s="80"/>
      <c r="AT385" s="80"/>
      <c r="AU385" s="80"/>
      <c r="AV385" s="80"/>
      <c r="AW385" s="9">
        <f>AQ385+AS385+AT385+AU385+AV385</f>
        <v>100000</v>
      </c>
      <c r="AX385" s="9">
        <f>AR385+AV385</f>
        <v>100000</v>
      </c>
      <c r="AY385" s="9">
        <v>44000</v>
      </c>
      <c r="AZ385" s="9">
        <v>44000</v>
      </c>
      <c r="BA385" s="92">
        <f t="shared" si="618"/>
        <v>44</v>
      </c>
      <c r="BB385" s="92">
        <f t="shared" si="633"/>
        <v>44</v>
      </c>
    </row>
    <row r="386" spans="1:54" hidden="1">
      <c r="A386" s="24"/>
      <c r="B386" s="25"/>
      <c r="C386" s="25"/>
      <c r="D386" s="25"/>
      <c r="E386" s="25"/>
      <c r="F386" s="25"/>
      <c r="G386" s="9"/>
      <c r="H386" s="10"/>
      <c r="I386" s="79"/>
      <c r="J386" s="79"/>
      <c r="K386" s="79"/>
      <c r="L386" s="79"/>
      <c r="M386" s="79"/>
      <c r="N386" s="79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79"/>
      <c r="AZ386" s="79"/>
      <c r="BA386" s="92"/>
      <c r="BB386" s="92"/>
    </row>
    <row r="387" spans="1:54" ht="18.75" hidden="1">
      <c r="A387" s="38" t="s">
        <v>320</v>
      </c>
      <c r="B387" s="23">
        <f>B377</f>
        <v>909</v>
      </c>
      <c r="C387" s="23" t="s">
        <v>28</v>
      </c>
      <c r="D387" s="23" t="s">
        <v>117</v>
      </c>
      <c r="E387" s="23"/>
      <c r="F387" s="23"/>
      <c r="G387" s="13">
        <f t="shared" ref="G387" si="696">G388+G393</f>
        <v>528425</v>
      </c>
      <c r="H387" s="13">
        <f t="shared" ref="H387:N387" si="697">H388+H393</f>
        <v>0</v>
      </c>
      <c r="I387" s="13">
        <f t="shared" si="697"/>
        <v>0</v>
      </c>
      <c r="J387" s="13">
        <f t="shared" si="697"/>
        <v>0</v>
      </c>
      <c r="K387" s="13">
        <f t="shared" si="697"/>
        <v>0</v>
      </c>
      <c r="L387" s="13">
        <f t="shared" si="697"/>
        <v>0</v>
      </c>
      <c r="M387" s="13">
        <f t="shared" si="697"/>
        <v>528425</v>
      </c>
      <c r="N387" s="13">
        <f t="shared" si="697"/>
        <v>0</v>
      </c>
      <c r="O387" s="13">
        <f t="shared" ref="O387:T387" si="698">O388+O393</f>
        <v>0</v>
      </c>
      <c r="P387" s="13">
        <f t="shared" si="698"/>
        <v>0</v>
      </c>
      <c r="Q387" s="13">
        <f t="shared" si="698"/>
        <v>0</v>
      </c>
      <c r="R387" s="13">
        <f t="shared" si="698"/>
        <v>0</v>
      </c>
      <c r="S387" s="13">
        <f t="shared" si="698"/>
        <v>528425</v>
      </c>
      <c r="T387" s="13">
        <f t="shared" si="698"/>
        <v>0</v>
      </c>
      <c r="U387" s="13">
        <f t="shared" ref="U387:Z387" si="699">U388+U393</f>
        <v>0</v>
      </c>
      <c r="V387" s="13">
        <f t="shared" si="699"/>
        <v>0</v>
      </c>
      <c r="W387" s="13">
        <f t="shared" si="699"/>
        <v>0</v>
      </c>
      <c r="X387" s="13">
        <f t="shared" si="699"/>
        <v>1000000</v>
      </c>
      <c r="Y387" s="13">
        <f t="shared" si="699"/>
        <v>1528425</v>
      </c>
      <c r="Z387" s="13">
        <f t="shared" si="699"/>
        <v>1000000</v>
      </c>
      <c r="AA387" s="13">
        <f t="shared" ref="AA387:AF387" si="700">AA388+AA393</f>
        <v>0</v>
      </c>
      <c r="AB387" s="13">
        <f t="shared" si="700"/>
        <v>6004</v>
      </c>
      <c r="AC387" s="13">
        <f t="shared" si="700"/>
        <v>0</v>
      </c>
      <c r="AD387" s="13">
        <f t="shared" si="700"/>
        <v>0</v>
      </c>
      <c r="AE387" s="13">
        <f t="shared" si="700"/>
        <v>1534429</v>
      </c>
      <c r="AF387" s="13">
        <f t="shared" si="700"/>
        <v>1000000</v>
      </c>
      <c r="AG387" s="13">
        <f t="shared" ref="AG387:AL387" si="701">AG388+AG393</f>
        <v>0</v>
      </c>
      <c r="AH387" s="13">
        <f t="shared" si="701"/>
        <v>0</v>
      </c>
      <c r="AI387" s="13">
        <f t="shared" si="701"/>
        <v>0</v>
      </c>
      <c r="AJ387" s="13">
        <f t="shared" si="701"/>
        <v>0</v>
      </c>
      <c r="AK387" s="13">
        <f t="shared" si="701"/>
        <v>1534429</v>
      </c>
      <c r="AL387" s="13">
        <f t="shared" si="701"/>
        <v>1000000</v>
      </c>
      <c r="AM387" s="13">
        <f t="shared" ref="AM387:AR387" si="702">AM388+AM393</f>
        <v>0</v>
      </c>
      <c r="AN387" s="13">
        <f t="shared" si="702"/>
        <v>0</v>
      </c>
      <c r="AO387" s="13">
        <f t="shared" si="702"/>
        <v>0</v>
      </c>
      <c r="AP387" s="13">
        <f t="shared" si="702"/>
        <v>0</v>
      </c>
      <c r="AQ387" s="13">
        <f t="shared" si="702"/>
        <v>1534429</v>
      </c>
      <c r="AR387" s="13">
        <f t="shared" si="702"/>
        <v>1000000</v>
      </c>
      <c r="AS387" s="13">
        <f t="shared" ref="AS387:AX387" si="703">AS388+AS393</f>
        <v>0</v>
      </c>
      <c r="AT387" s="13">
        <f t="shared" si="703"/>
        <v>17387</v>
      </c>
      <c r="AU387" s="13">
        <f t="shared" si="703"/>
        <v>-870</v>
      </c>
      <c r="AV387" s="13">
        <f t="shared" si="703"/>
        <v>0</v>
      </c>
      <c r="AW387" s="13">
        <f t="shared" si="703"/>
        <v>1550946</v>
      </c>
      <c r="AX387" s="13">
        <f t="shared" si="703"/>
        <v>1000000</v>
      </c>
      <c r="AY387" s="13">
        <f t="shared" ref="AY387:AZ387" si="704">AY388+AY393</f>
        <v>281832</v>
      </c>
      <c r="AZ387" s="13">
        <f t="shared" si="704"/>
        <v>40664</v>
      </c>
      <c r="BA387" s="93">
        <f t="shared" si="618"/>
        <v>18.17161912793869</v>
      </c>
      <c r="BB387" s="93">
        <f t="shared" si="633"/>
        <v>4.0663999999999998</v>
      </c>
    </row>
    <row r="388" spans="1:54" ht="82.5" hidden="1">
      <c r="A388" s="27" t="s">
        <v>33</v>
      </c>
      <c r="B388" s="25">
        <f>B373</f>
        <v>909</v>
      </c>
      <c r="C388" s="25" t="s">
        <v>28</v>
      </c>
      <c r="D388" s="25" t="s">
        <v>117</v>
      </c>
      <c r="E388" s="25" t="s">
        <v>54</v>
      </c>
      <c r="F388" s="25"/>
      <c r="G388" s="11">
        <f t="shared" ref="G388:V391" si="705">G389</f>
        <v>835</v>
      </c>
      <c r="H388" s="11">
        <f t="shared" si="705"/>
        <v>0</v>
      </c>
      <c r="I388" s="11">
        <f t="shared" si="705"/>
        <v>0</v>
      </c>
      <c r="J388" s="11">
        <f t="shared" si="705"/>
        <v>0</v>
      </c>
      <c r="K388" s="11">
        <f t="shared" si="705"/>
        <v>0</v>
      </c>
      <c r="L388" s="11">
        <f t="shared" si="705"/>
        <v>0</v>
      </c>
      <c r="M388" s="11">
        <f t="shared" si="705"/>
        <v>835</v>
      </c>
      <c r="N388" s="11">
        <f t="shared" si="705"/>
        <v>0</v>
      </c>
      <c r="O388" s="11">
        <f t="shared" si="705"/>
        <v>0</v>
      </c>
      <c r="P388" s="11">
        <f t="shared" si="705"/>
        <v>0</v>
      </c>
      <c r="Q388" s="11">
        <f t="shared" si="705"/>
        <v>0</v>
      </c>
      <c r="R388" s="11">
        <f t="shared" si="705"/>
        <v>0</v>
      </c>
      <c r="S388" s="11">
        <f t="shared" si="705"/>
        <v>835</v>
      </c>
      <c r="T388" s="11">
        <f t="shared" si="705"/>
        <v>0</v>
      </c>
      <c r="U388" s="11">
        <f t="shared" si="705"/>
        <v>0</v>
      </c>
      <c r="V388" s="11">
        <f t="shared" si="705"/>
        <v>0</v>
      </c>
      <c r="W388" s="11">
        <f t="shared" ref="U388:AJ391" si="706">W389</f>
        <v>0</v>
      </c>
      <c r="X388" s="11">
        <f t="shared" si="706"/>
        <v>0</v>
      </c>
      <c r="Y388" s="11">
        <f t="shared" si="706"/>
        <v>835</v>
      </c>
      <c r="Z388" s="11">
        <f t="shared" si="706"/>
        <v>0</v>
      </c>
      <c r="AA388" s="11">
        <f t="shared" si="706"/>
        <v>0</v>
      </c>
      <c r="AB388" s="11">
        <f t="shared" si="706"/>
        <v>0</v>
      </c>
      <c r="AC388" s="11">
        <f t="shared" si="706"/>
        <v>0</v>
      </c>
      <c r="AD388" s="11">
        <f t="shared" si="706"/>
        <v>0</v>
      </c>
      <c r="AE388" s="11">
        <f t="shared" si="706"/>
        <v>835</v>
      </c>
      <c r="AF388" s="11">
        <f t="shared" si="706"/>
        <v>0</v>
      </c>
      <c r="AG388" s="11">
        <f t="shared" si="706"/>
        <v>0</v>
      </c>
      <c r="AH388" s="11">
        <f t="shared" si="706"/>
        <v>0</v>
      </c>
      <c r="AI388" s="11">
        <f t="shared" si="706"/>
        <v>0</v>
      </c>
      <c r="AJ388" s="11">
        <f t="shared" si="706"/>
        <v>0</v>
      </c>
      <c r="AK388" s="11">
        <f t="shared" ref="AG388:AV391" si="707">AK389</f>
        <v>835</v>
      </c>
      <c r="AL388" s="11">
        <f t="shared" si="707"/>
        <v>0</v>
      </c>
      <c r="AM388" s="11">
        <f t="shared" si="707"/>
        <v>0</v>
      </c>
      <c r="AN388" s="11">
        <f t="shared" si="707"/>
        <v>0</v>
      </c>
      <c r="AO388" s="11">
        <f t="shared" si="707"/>
        <v>0</v>
      </c>
      <c r="AP388" s="11">
        <f t="shared" si="707"/>
        <v>0</v>
      </c>
      <c r="AQ388" s="11">
        <f t="shared" si="707"/>
        <v>835</v>
      </c>
      <c r="AR388" s="11">
        <f t="shared" si="707"/>
        <v>0</v>
      </c>
      <c r="AS388" s="11">
        <f t="shared" si="707"/>
        <v>0</v>
      </c>
      <c r="AT388" s="11">
        <f t="shared" si="707"/>
        <v>0</v>
      </c>
      <c r="AU388" s="11">
        <f t="shared" si="707"/>
        <v>-102</v>
      </c>
      <c r="AV388" s="11">
        <f t="shared" si="707"/>
        <v>0</v>
      </c>
      <c r="AW388" s="11">
        <f t="shared" ref="AS388:AZ391" si="708">AW389</f>
        <v>733</v>
      </c>
      <c r="AX388" s="11">
        <f t="shared" si="708"/>
        <v>0</v>
      </c>
      <c r="AY388" s="11">
        <f t="shared" si="708"/>
        <v>0</v>
      </c>
      <c r="AZ388" s="11">
        <f t="shared" si="708"/>
        <v>0</v>
      </c>
      <c r="BA388" s="92">
        <f t="shared" si="618"/>
        <v>0</v>
      </c>
      <c r="BB388" s="92"/>
    </row>
    <row r="389" spans="1:54" ht="20.100000000000001" hidden="1" customHeight="1">
      <c r="A389" s="27" t="s">
        <v>14</v>
      </c>
      <c r="B389" s="25">
        <f>B374</f>
        <v>909</v>
      </c>
      <c r="C389" s="25" t="s">
        <v>343</v>
      </c>
      <c r="D389" s="25" t="s">
        <v>117</v>
      </c>
      <c r="E389" s="25" t="s">
        <v>55</v>
      </c>
      <c r="F389" s="25"/>
      <c r="G389" s="9">
        <f t="shared" si="705"/>
        <v>835</v>
      </c>
      <c r="H389" s="9">
        <f t="shared" si="705"/>
        <v>0</v>
      </c>
      <c r="I389" s="9">
        <f t="shared" si="705"/>
        <v>0</v>
      </c>
      <c r="J389" s="9">
        <f t="shared" si="705"/>
        <v>0</v>
      </c>
      <c r="K389" s="9">
        <f t="shared" si="705"/>
        <v>0</v>
      </c>
      <c r="L389" s="9">
        <f t="shared" si="705"/>
        <v>0</v>
      </c>
      <c r="M389" s="9">
        <f t="shared" si="705"/>
        <v>835</v>
      </c>
      <c r="N389" s="9">
        <f t="shared" si="705"/>
        <v>0</v>
      </c>
      <c r="O389" s="9">
        <f t="shared" si="705"/>
        <v>0</v>
      </c>
      <c r="P389" s="9">
        <f t="shared" si="705"/>
        <v>0</v>
      </c>
      <c r="Q389" s="9">
        <f t="shared" si="705"/>
        <v>0</v>
      </c>
      <c r="R389" s="9">
        <f t="shared" si="705"/>
        <v>0</v>
      </c>
      <c r="S389" s="9">
        <f t="shared" si="705"/>
        <v>835</v>
      </c>
      <c r="T389" s="9">
        <f t="shared" si="705"/>
        <v>0</v>
      </c>
      <c r="U389" s="9">
        <f t="shared" si="706"/>
        <v>0</v>
      </c>
      <c r="V389" s="9">
        <f t="shared" si="706"/>
        <v>0</v>
      </c>
      <c r="W389" s="9">
        <f t="shared" si="706"/>
        <v>0</v>
      </c>
      <c r="X389" s="9">
        <f t="shared" si="706"/>
        <v>0</v>
      </c>
      <c r="Y389" s="9">
        <f t="shared" si="706"/>
        <v>835</v>
      </c>
      <c r="Z389" s="9">
        <f t="shared" si="706"/>
        <v>0</v>
      </c>
      <c r="AA389" s="9">
        <f t="shared" si="706"/>
        <v>0</v>
      </c>
      <c r="AB389" s="9">
        <f t="shared" si="706"/>
        <v>0</v>
      </c>
      <c r="AC389" s="9">
        <f t="shared" si="706"/>
        <v>0</v>
      </c>
      <c r="AD389" s="9">
        <f t="shared" si="706"/>
        <v>0</v>
      </c>
      <c r="AE389" s="9">
        <f t="shared" si="706"/>
        <v>835</v>
      </c>
      <c r="AF389" s="9">
        <f t="shared" si="706"/>
        <v>0</v>
      </c>
      <c r="AG389" s="9">
        <f t="shared" si="707"/>
        <v>0</v>
      </c>
      <c r="AH389" s="9">
        <f t="shared" si="707"/>
        <v>0</v>
      </c>
      <c r="AI389" s="9">
        <f t="shared" si="707"/>
        <v>0</v>
      </c>
      <c r="AJ389" s="9">
        <f t="shared" si="707"/>
        <v>0</v>
      </c>
      <c r="AK389" s="9">
        <f t="shared" si="707"/>
        <v>835</v>
      </c>
      <c r="AL389" s="9">
        <f t="shared" si="707"/>
        <v>0</v>
      </c>
      <c r="AM389" s="9">
        <f t="shared" si="707"/>
        <v>0</v>
      </c>
      <c r="AN389" s="9">
        <f t="shared" si="707"/>
        <v>0</v>
      </c>
      <c r="AO389" s="9">
        <f t="shared" si="707"/>
        <v>0</v>
      </c>
      <c r="AP389" s="9">
        <f t="shared" si="707"/>
        <v>0</v>
      </c>
      <c r="AQ389" s="9">
        <f t="shared" si="707"/>
        <v>835</v>
      </c>
      <c r="AR389" s="9">
        <f t="shared" si="707"/>
        <v>0</v>
      </c>
      <c r="AS389" s="9">
        <f t="shared" si="708"/>
        <v>0</v>
      </c>
      <c r="AT389" s="9">
        <f t="shared" si="708"/>
        <v>0</v>
      </c>
      <c r="AU389" s="9">
        <f t="shared" si="708"/>
        <v>-102</v>
      </c>
      <c r="AV389" s="9">
        <f t="shared" si="708"/>
        <v>0</v>
      </c>
      <c r="AW389" s="9">
        <f t="shared" si="708"/>
        <v>733</v>
      </c>
      <c r="AX389" s="9">
        <f t="shared" si="708"/>
        <v>0</v>
      </c>
      <c r="AY389" s="9">
        <f t="shared" si="708"/>
        <v>0</v>
      </c>
      <c r="AZ389" s="9">
        <f t="shared" si="708"/>
        <v>0</v>
      </c>
      <c r="BA389" s="92">
        <f t="shared" si="618"/>
        <v>0</v>
      </c>
      <c r="BB389" s="92"/>
    </row>
    <row r="390" spans="1:54" ht="20.100000000000001" hidden="1" customHeight="1">
      <c r="A390" s="27" t="s">
        <v>321</v>
      </c>
      <c r="B390" s="25">
        <f>B376</f>
        <v>909</v>
      </c>
      <c r="C390" s="25" t="s">
        <v>28</v>
      </c>
      <c r="D390" s="25" t="s">
        <v>117</v>
      </c>
      <c r="E390" s="25" t="s">
        <v>345</v>
      </c>
      <c r="F390" s="25"/>
      <c r="G390" s="9">
        <f t="shared" si="705"/>
        <v>835</v>
      </c>
      <c r="H390" s="9">
        <f t="shared" si="705"/>
        <v>0</v>
      </c>
      <c r="I390" s="9">
        <f t="shared" si="705"/>
        <v>0</v>
      </c>
      <c r="J390" s="9">
        <f t="shared" si="705"/>
        <v>0</v>
      </c>
      <c r="K390" s="9">
        <f t="shared" si="705"/>
        <v>0</v>
      </c>
      <c r="L390" s="9">
        <f t="shared" si="705"/>
        <v>0</v>
      </c>
      <c r="M390" s="9">
        <f t="shared" si="705"/>
        <v>835</v>
      </c>
      <c r="N390" s="9">
        <f t="shared" si="705"/>
        <v>0</v>
      </c>
      <c r="O390" s="9">
        <f t="shared" si="705"/>
        <v>0</v>
      </c>
      <c r="P390" s="9">
        <f t="shared" si="705"/>
        <v>0</v>
      </c>
      <c r="Q390" s="9">
        <f t="shared" si="705"/>
        <v>0</v>
      </c>
      <c r="R390" s="9">
        <f t="shared" si="705"/>
        <v>0</v>
      </c>
      <c r="S390" s="9">
        <f t="shared" si="705"/>
        <v>835</v>
      </c>
      <c r="T390" s="9">
        <f t="shared" si="705"/>
        <v>0</v>
      </c>
      <c r="U390" s="9">
        <f t="shared" si="706"/>
        <v>0</v>
      </c>
      <c r="V390" s="9">
        <f t="shared" si="706"/>
        <v>0</v>
      </c>
      <c r="W390" s="9">
        <f t="shared" si="706"/>
        <v>0</v>
      </c>
      <c r="X390" s="9">
        <f t="shared" si="706"/>
        <v>0</v>
      </c>
      <c r="Y390" s="9">
        <f t="shared" si="706"/>
        <v>835</v>
      </c>
      <c r="Z390" s="9">
        <f t="shared" si="706"/>
        <v>0</v>
      </c>
      <c r="AA390" s="9">
        <f t="shared" si="706"/>
        <v>0</v>
      </c>
      <c r="AB390" s="9">
        <f t="shared" si="706"/>
        <v>0</v>
      </c>
      <c r="AC390" s="9">
        <f t="shared" si="706"/>
        <v>0</v>
      </c>
      <c r="AD390" s="9">
        <f t="shared" si="706"/>
        <v>0</v>
      </c>
      <c r="AE390" s="9">
        <f t="shared" si="706"/>
        <v>835</v>
      </c>
      <c r="AF390" s="9">
        <f t="shared" si="706"/>
        <v>0</v>
      </c>
      <c r="AG390" s="9">
        <f t="shared" si="707"/>
        <v>0</v>
      </c>
      <c r="AH390" s="9">
        <f t="shared" si="707"/>
        <v>0</v>
      </c>
      <c r="AI390" s="9">
        <f t="shared" si="707"/>
        <v>0</v>
      </c>
      <c r="AJ390" s="9">
        <f t="shared" si="707"/>
        <v>0</v>
      </c>
      <c r="AK390" s="9">
        <f t="shared" si="707"/>
        <v>835</v>
      </c>
      <c r="AL390" s="9">
        <f t="shared" si="707"/>
        <v>0</v>
      </c>
      <c r="AM390" s="9">
        <f t="shared" si="707"/>
        <v>0</v>
      </c>
      <c r="AN390" s="9">
        <f t="shared" si="707"/>
        <v>0</v>
      </c>
      <c r="AO390" s="9">
        <f t="shared" si="707"/>
        <v>0</v>
      </c>
      <c r="AP390" s="9">
        <f t="shared" si="707"/>
        <v>0</v>
      </c>
      <c r="AQ390" s="9">
        <f t="shared" si="707"/>
        <v>835</v>
      </c>
      <c r="AR390" s="9">
        <f t="shared" si="707"/>
        <v>0</v>
      </c>
      <c r="AS390" s="9">
        <f t="shared" si="708"/>
        <v>0</v>
      </c>
      <c r="AT390" s="9">
        <f t="shared" si="708"/>
        <v>0</v>
      </c>
      <c r="AU390" s="9">
        <f t="shared" si="708"/>
        <v>-102</v>
      </c>
      <c r="AV390" s="9">
        <f t="shared" si="708"/>
        <v>0</v>
      </c>
      <c r="AW390" s="9">
        <f t="shared" si="708"/>
        <v>733</v>
      </c>
      <c r="AX390" s="9">
        <f t="shared" si="708"/>
        <v>0</v>
      </c>
      <c r="AY390" s="9">
        <f t="shared" si="708"/>
        <v>0</v>
      </c>
      <c r="AZ390" s="9">
        <f t="shared" si="708"/>
        <v>0</v>
      </c>
      <c r="BA390" s="92">
        <f t="shared" si="618"/>
        <v>0</v>
      </c>
      <c r="BB390" s="92"/>
    </row>
    <row r="391" spans="1:54" ht="33" hidden="1">
      <c r="A391" s="24" t="s">
        <v>242</v>
      </c>
      <c r="B391" s="25">
        <f>B377</f>
        <v>909</v>
      </c>
      <c r="C391" s="25" t="s">
        <v>28</v>
      </c>
      <c r="D391" s="25" t="s">
        <v>117</v>
      </c>
      <c r="E391" s="25" t="s">
        <v>345</v>
      </c>
      <c r="F391" s="25" t="s">
        <v>30</v>
      </c>
      <c r="G391" s="11">
        <f t="shared" si="705"/>
        <v>835</v>
      </c>
      <c r="H391" s="11">
        <f t="shared" si="705"/>
        <v>0</v>
      </c>
      <c r="I391" s="11">
        <f t="shared" si="705"/>
        <v>0</v>
      </c>
      <c r="J391" s="11">
        <f t="shared" si="705"/>
        <v>0</v>
      </c>
      <c r="K391" s="11">
        <f t="shared" si="705"/>
        <v>0</v>
      </c>
      <c r="L391" s="11">
        <f t="shared" si="705"/>
        <v>0</v>
      </c>
      <c r="M391" s="11">
        <f t="shared" si="705"/>
        <v>835</v>
      </c>
      <c r="N391" s="11">
        <f t="shared" si="705"/>
        <v>0</v>
      </c>
      <c r="O391" s="11">
        <f t="shared" si="705"/>
        <v>0</v>
      </c>
      <c r="P391" s="11">
        <f t="shared" si="705"/>
        <v>0</v>
      </c>
      <c r="Q391" s="11">
        <f t="shared" si="705"/>
        <v>0</v>
      </c>
      <c r="R391" s="11">
        <f t="shared" si="705"/>
        <v>0</v>
      </c>
      <c r="S391" s="11">
        <f t="shared" si="705"/>
        <v>835</v>
      </c>
      <c r="T391" s="11">
        <f t="shared" si="705"/>
        <v>0</v>
      </c>
      <c r="U391" s="11">
        <f t="shared" si="706"/>
        <v>0</v>
      </c>
      <c r="V391" s="11">
        <f t="shared" si="706"/>
        <v>0</v>
      </c>
      <c r="W391" s="11">
        <f t="shared" si="706"/>
        <v>0</v>
      </c>
      <c r="X391" s="11">
        <f t="shared" si="706"/>
        <v>0</v>
      </c>
      <c r="Y391" s="11">
        <f t="shared" si="706"/>
        <v>835</v>
      </c>
      <c r="Z391" s="11">
        <f t="shared" si="706"/>
        <v>0</v>
      </c>
      <c r="AA391" s="11">
        <f t="shared" si="706"/>
        <v>0</v>
      </c>
      <c r="AB391" s="11">
        <f t="shared" si="706"/>
        <v>0</v>
      </c>
      <c r="AC391" s="11">
        <f t="shared" si="706"/>
        <v>0</v>
      </c>
      <c r="AD391" s="11">
        <f t="shared" si="706"/>
        <v>0</v>
      </c>
      <c r="AE391" s="11">
        <f t="shared" si="706"/>
        <v>835</v>
      </c>
      <c r="AF391" s="11">
        <f t="shared" si="706"/>
        <v>0</v>
      </c>
      <c r="AG391" s="11">
        <f t="shared" si="707"/>
        <v>0</v>
      </c>
      <c r="AH391" s="11">
        <f t="shared" si="707"/>
        <v>0</v>
      </c>
      <c r="AI391" s="11">
        <f t="shared" si="707"/>
        <v>0</v>
      </c>
      <c r="AJ391" s="11">
        <f t="shared" si="707"/>
        <v>0</v>
      </c>
      <c r="AK391" s="11">
        <f t="shared" si="707"/>
        <v>835</v>
      </c>
      <c r="AL391" s="11">
        <f t="shared" si="707"/>
        <v>0</v>
      </c>
      <c r="AM391" s="11">
        <f t="shared" si="707"/>
        <v>0</v>
      </c>
      <c r="AN391" s="11">
        <f t="shared" si="707"/>
        <v>0</v>
      </c>
      <c r="AO391" s="11">
        <f t="shared" si="707"/>
        <v>0</v>
      </c>
      <c r="AP391" s="11">
        <f t="shared" si="707"/>
        <v>0</v>
      </c>
      <c r="AQ391" s="11">
        <f t="shared" si="707"/>
        <v>835</v>
      </c>
      <c r="AR391" s="11">
        <f t="shared" si="707"/>
        <v>0</v>
      </c>
      <c r="AS391" s="11">
        <f t="shared" si="708"/>
        <v>0</v>
      </c>
      <c r="AT391" s="11">
        <f t="shared" si="708"/>
        <v>0</v>
      </c>
      <c r="AU391" s="11">
        <f t="shared" si="708"/>
        <v>-102</v>
      </c>
      <c r="AV391" s="11">
        <f t="shared" si="708"/>
        <v>0</v>
      </c>
      <c r="AW391" s="11">
        <f t="shared" si="708"/>
        <v>733</v>
      </c>
      <c r="AX391" s="11">
        <f t="shared" si="708"/>
        <v>0</v>
      </c>
      <c r="AY391" s="11">
        <f t="shared" si="708"/>
        <v>0</v>
      </c>
      <c r="AZ391" s="11">
        <f t="shared" si="708"/>
        <v>0</v>
      </c>
      <c r="BA391" s="92">
        <f t="shared" si="618"/>
        <v>0</v>
      </c>
      <c r="BB391" s="92"/>
    </row>
    <row r="392" spans="1:54" ht="33" hidden="1">
      <c r="A392" s="27" t="s">
        <v>36</v>
      </c>
      <c r="B392" s="25">
        <f>B387</f>
        <v>909</v>
      </c>
      <c r="C392" s="25" t="s">
        <v>28</v>
      </c>
      <c r="D392" s="25" t="s">
        <v>117</v>
      </c>
      <c r="E392" s="25" t="s">
        <v>345</v>
      </c>
      <c r="F392" s="25" t="s">
        <v>37</v>
      </c>
      <c r="G392" s="9">
        <v>835</v>
      </c>
      <c r="H392" s="10"/>
      <c r="I392" s="79"/>
      <c r="J392" s="79"/>
      <c r="K392" s="79"/>
      <c r="L392" s="79"/>
      <c r="M392" s="9">
        <f>G392+I392+J392+K392+L392</f>
        <v>835</v>
      </c>
      <c r="N392" s="9">
        <f>H392+L392</f>
        <v>0</v>
      </c>
      <c r="O392" s="80"/>
      <c r="P392" s="80"/>
      <c r="Q392" s="80"/>
      <c r="R392" s="80"/>
      <c r="S392" s="9">
        <f>M392+O392+P392+Q392+R392</f>
        <v>835</v>
      </c>
      <c r="T392" s="9">
        <f>N392+R392</f>
        <v>0</v>
      </c>
      <c r="U392" s="80"/>
      <c r="V392" s="80"/>
      <c r="W392" s="80"/>
      <c r="X392" s="80"/>
      <c r="Y392" s="9">
        <f>S392+U392+V392+W392+X392</f>
        <v>835</v>
      </c>
      <c r="Z392" s="9">
        <f>T392+X392</f>
        <v>0</v>
      </c>
      <c r="AA392" s="80"/>
      <c r="AB392" s="80"/>
      <c r="AC392" s="80"/>
      <c r="AD392" s="80"/>
      <c r="AE392" s="9">
        <f>Y392+AA392+AB392+AC392+AD392</f>
        <v>835</v>
      </c>
      <c r="AF392" s="9">
        <f>Z392+AD392</f>
        <v>0</v>
      </c>
      <c r="AG392" s="80"/>
      <c r="AH392" s="80"/>
      <c r="AI392" s="80"/>
      <c r="AJ392" s="80"/>
      <c r="AK392" s="9">
        <f>AE392+AG392+AH392+AI392+AJ392</f>
        <v>835</v>
      </c>
      <c r="AL392" s="9">
        <f>AF392+AJ392</f>
        <v>0</v>
      </c>
      <c r="AM392" s="80"/>
      <c r="AN392" s="80"/>
      <c r="AO392" s="80"/>
      <c r="AP392" s="80"/>
      <c r="AQ392" s="9">
        <f>AK392+AM392+AN392+AO392+AP392</f>
        <v>835</v>
      </c>
      <c r="AR392" s="9">
        <f>AL392+AP392</f>
        <v>0</v>
      </c>
      <c r="AS392" s="80"/>
      <c r="AT392" s="80"/>
      <c r="AU392" s="11">
        <v>-102</v>
      </c>
      <c r="AV392" s="80"/>
      <c r="AW392" s="9">
        <f>AQ392+AS392+AT392+AU392+AV392</f>
        <v>733</v>
      </c>
      <c r="AX392" s="9">
        <f>AR392+AV392</f>
        <v>0</v>
      </c>
      <c r="AY392" s="79"/>
      <c r="AZ392" s="79"/>
      <c r="BA392" s="92">
        <f t="shared" si="618"/>
        <v>0</v>
      </c>
      <c r="BB392" s="92"/>
    </row>
    <row r="393" spans="1:54" ht="49.5" hidden="1">
      <c r="A393" s="27" t="s">
        <v>562</v>
      </c>
      <c r="B393" s="25">
        <v>909</v>
      </c>
      <c r="C393" s="25" t="s">
        <v>28</v>
      </c>
      <c r="D393" s="25" t="s">
        <v>117</v>
      </c>
      <c r="E393" s="25" t="s">
        <v>171</v>
      </c>
      <c r="F393" s="25"/>
      <c r="G393" s="9">
        <f t="shared" ref="G393:Z393" si="709">G399+G422+G394+G417</f>
        <v>527590</v>
      </c>
      <c r="H393" s="9">
        <f t="shared" si="709"/>
        <v>0</v>
      </c>
      <c r="I393" s="9">
        <f t="shared" si="709"/>
        <v>0</v>
      </c>
      <c r="J393" s="9">
        <f t="shared" si="709"/>
        <v>0</v>
      </c>
      <c r="K393" s="9">
        <f t="shared" si="709"/>
        <v>0</v>
      </c>
      <c r="L393" s="9">
        <f t="shared" si="709"/>
        <v>0</v>
      </c>
      <c r="M393" s="9">
        <f t="shared" si="709"/>
        <v>527590</v>
      </c>
      <c r="N393" s="9">
        <f t="shared" si="709"/>
        <v>0</v>
      </c>
      <c r="O393" s="9">
        <f t="shared" si="709"/>
        <v>0</v>
      </c>
      <c r="P393" s="9">
        <f t="shared" si="709"/>
        <v>0</v>
      </c>
      <c r="Q393" s="9">
        <f t="shared" si="709"/>
        <v>0</v>
      </c>
      <c r="R393" s="9">
        <f t="shared" si="709"/>
        <v>0</v>
      </c>
      <c r="S393" s="9">
        <f t="shared" si="709"/>
        <v>527590</v>
      </c>
      <c r="T393" s="9">
        <f t="shared" si="709"/>
        <v>0</v>
      </c>
      <c r="U393" s="9">
        <f t="shared" si="709"/>
        <v>0</v>
      </c>
      <c r="V393" s="9">
        <f t="shared" si="709"/>
        <v>0</v>
      </c>
      <c r="W393" s="9">
        <f t="shared" si="709"/>
        <v>0</v>
      </c>
      <c r="X393" s="9">
        <f t="shared" si="709"/>
        <v>1000000</v>
      </c>
      <c r="Y393" s="9">
        <f t="shared" si="709"/>
        <v>1527590</v>
      </c>
      <c r="Z393" s="9">
        <f t="shared" si="709"/>
        <v>1000000</v>
      </c>
      <c r="AA393" s="9">
        <f t="shared" ref="AA393:AF393" si="710">AA399+AA422+AA394+AA417</f>
        <v>0</v>
      </c>
      <c r="AB393" s="9">
        <f t="shared" si="710"/>
        <v>6004</v>
      </c>
      <c r="AC393" s="9">
        <f t="shared" si="710"/>
        <v>0</v>
      </c>
      <c r="AD393" s="9">
        <f t="shared" si="710"/>
        <v>0</v>
      </c>
      <c r="AE393" s="9">
        <f t="shared" si="710"/>
        <v>1533594</v>
      </c>
      <c r="AF393" s="9">
        <f t="shared" si="710"/>
        <v>1000000</v>
      </c>
      <c r="AG393" s="9">
        <f t="shared" ref="AG393:AL393" si="711">AG399+AG422+AG394+AG417</f>
        <v>0</v>
      </c>
      <c r="AH393" s="9">
        <f t="shared" si="711"/>
        <v>0</v>
      </c>
      <c r="AI393" s="9">
        <f t="shared" si="711"/>
        <v>0</v>
      </c>
      <c r="AJ393" s="9">
        <f t="shared" si="711"/>
        <v>0</v>
      </c>
      <c r="AK393" s="9">
        <f t="shared" si="711"/>
        <v>1533594</v>
      </c>
      <c r="AL393" s="9">
        <f t="shared" si="711"/>
        <v>1000000</v>
      </c>
      <c r="AM393" s="9">
        <f t="shared" ref="AM393:AR393" si="712">AM399+AM422+AM394+AM417</f>
        <v>0</v>
      </c>
      <c r="AN393" s="9">
        <f t="shared" si="712"/>
        <v>0</v>
      </c>
      <c r="AO393" s="9">
        <f t="shared" si="712"/>
        <v>0</v>
      </c>
      <c r="AP393" s="9">
        <f t="shared" si="712"/>
        <v>0</v>
      </c>
      <c r="AQ393" s="9">
        <f t="shared" si="712"/>
        <v>1533594</v>
      </c>
      <c r="AR393" s="9">
        <f t="shared" si="712"/>
        <v>1000000</v>
      </c>
      <c r="AS393" s="9">
        <f t="shared" ref="AS393:AX393" si="713">AS399+AS422+AS394+AS417</f>
        <v>0</v>
      </c>
      <c r="AT393" s="9">
        <f t="shared" si="713"/>
        <v>17387</v>
      </c>
      <c r="AU393" s="9">
        <f t="shared" si="713"/>
        <v>-768</v>
      </c>
      <c r="AV393" s="9">
        <f t="shared" si="713"/>
        <v>0</v>
      </c>
      <c r="AW393" s="9">
        <f t="shared" si="713"/>
        <v>1550213</v>
      </c>
      <c r="AX393" s="9">
        <f t="shared" si="713"/>
        <v>1000000</v>
      </c>
      <c r="AY393" s="9">
        <f t="shared" ref="AY393:AZ393" si="714">AY399+AY422+AY394+AY417</f>
        <v>281832</v>
      </c>
      <c r="AZ393" s="9">
        <f t="shared" si="714"/>
        <v>40664</v>
      </c>
      <c r="BA393" s="92">
        <f t="shared" si="618"/>
        <v>18.180211364502814</v>
      </c>
      <c r="BB393" s="92">
        <f t="shared" si="633"/>
        <v>4.0663999999999998</v>
      </c>
    </row>
    <row r="394" spans="1:54" ht="33" hidden="1">
      <c r="A394" s="27" t="s">
        <v>459</v>
      </c>
      <c r="B394" s="25">
        <v>909</v>
      </c>
      <c r="C394" s="25" t="s">
        <v>28</v>
      </c>
      <c r="D394" s="25" t="s">
        <v>117</v>
      </c>
      <c r="E394" s="25" t="s">
        <v>451</v>
      </c>
      <c r="F394" s="26"/>
      <c r="G394" s="11">
        <f t="shared" ref="G394:V397" si="715">G395</f>
        <v>368100</v>
      </c>
      <c r="H394" s="11">
        <f t="shared" si="715"/>
        <v>0</v>
      </c>
      <c r="I394" s="11">
        <f t="shared" si="715"/>
        <v>0</v>
      </c>
      <c r="J394" s="11">
        <f t="shared" si="715"/>
        <v>0</v>
      </c>
      <c r="K394" s="11">
        <f t="shared" si="715"/>
        <v>0</v>
      </c>
      <c r="L394" s="11">
        <f t="shared" si="715"/>
        <v>0</v>
      </c>
      <c r="M394" s="11">
        <f t="shared" si="715"/>
        <v>368100</v>
      </c>
      <c r="N394" s="11">
        <f t="shared" si="715"/>
        <v>0</v>
      </c>
      <c r="O394" s="11">
        <f t="shared" si="715"/>
        <v>0</v>
      </c>
      <c r="P394" s="11">
        <f t="shared" si="715"/>
        <v>0</v>
      </c>
      <c r="Q394" s="11">
        <f t="shared" si="715"/>
        <v>0</v>
      </c>
      <c r="R394" s="11">
        <f t="shared" si="715"/>
        <v>0</v>
      </c>
      <c r="S394" s="11">
        <f t="shared" si="715"/>
        <v>368100</v>
      </c>
      <c r="T394" s="11">
        <f t="shared" si="715"/>
        <v>0</v>
      </c>
      <c r="U394" s="11">
        <f t="shared" si="715"/>
        <v>0</v>
      </c>
      <c r="V394" s="11">
        <f t="shared" si="715"/>
        <v>0</v>
      </c>
      <c r="W394" s="11">
        <f t="shared" ref="U394:AJ397" si="716">W395</f>
        <v>0</v>
      </c>
      <c r="X394" s="11">
        <f t="shared" si="716"/>
        <v>0</v>
      </c>
      <c r="Y394" s="11">
        <f t="shared" si="716"/>
        <v>368100</v>
      </c>
      <c r="Z394" s="11">
        <f t="shared" si="716"/>
        <v>0</v>
      </c>
      <c r="AA394" s="11">
        <f t="shared" si="716"/>
        <v>0</v>
      </c>
      <c r="AB394" s="11">
        <f t="shared" si="716"/>
        <v>0</v>
      </c>
      <c r="AC394" s="11">
        <f t="shared" si="716"/>
        <v>0</v>
      </c>
      <c r="AD394" s="11">
        <f t="shared" si="716"/>
        <v>0</v>
      </c>
      <c r="AE394" s="11">
        <f t="shared" si="716"/>
        <v>368100</v>
      </c>
      <c r="AF394" s="11">
        <f t="shared" si="716"/>
        <v>0</v>
      </c>
      <c r="AG394" s="11">
        <f t="shared" si="716"/>
        <v>0</v>
      </c>
      <c r="AH394" s="11">
        <f t="shared" si="716"/>
        <v>0</v>
      </c>
      <c r="AI394" s="11">
        <f t="shared" si="716"/>
        <v>0</v>
      </c>
      <c r="AJ394" s="11">
        <f t="shared" si="716"/>
        <v>0</v>
      </c>
      <c r="AK394" s="11">
        <f t="shared" ref="AG394:AV397" si="717">AK395</f>
        <v>368100</v>
      </c>
      <c r="AL394" s="11">
        <f t="shared" si="717"/>
        <v>0</v>
      </c>
      <c r="AM394" s="11">
        <f t="shared" si="717"/>
        <v>0</v>
      </c>
      <c r="AN394" s="11">
        <f t="shared" si="717"/>
        <v>0</v>
      </c>
      <c r="AO394" s="11">
        <f t="shared" si="717"/>
        <v>0</v>
      </c>
      <c r="AP394" s="11">
        <f t="shared" si="717"/>
        <v>0</v>
      </c>
      <c r="AQ394" s="11">
        <f t="shared" si="717"/>
        <v>368100</v>
      </c>
      <c r="AR394" s="11">
        <f t="shared" si="717"/>
        <v>0</v>
      </c>
      <c r="AS394" s="11">
        <f t="shared" si="717"/>
        <v>3247</v>
      </c>
      <c r="AT394" s="11">
        <f t="shared" si="717"/>
        <v>17387</v>
      </c>
      <c r="AU394" s="11">
        <f t="shared" si="717"/>
        <v>-83</v>
      </c>
      <c r="AV394" s="11">
        <f t="shared" si="717"/>
        <v>0</v>
      </c>
      <c r="AW394" s="11">
        <f t="shared" ref="AS394:AZ397" si="718">AW395</f>
        <v>388651</v>
      </c>
      <c r="AX394" s="11">
        <f t="shared" si="718"/>
        <v>0</v>
      </c>
      <c r="AY394" s="11">
        <f t="shared" si="718"/>
        <v>168254</v>
      </c>
      <c r="AZ394" s="11">
        <f t="shared" si="718"/>
        <v>0</v>
      </c>
      <c r="BA394" s="92">
        <f t="shared" si="618"/>
        <v>43.291796496085176</v>
      </c>
      <c r="BB394" s="92"/>
    </row>
    <row r="395" spans="1:54" ht="20.100000000000001" hidden="1" customHeight="1">
      <c r="A395" s="27" t="s">
        <v>14</v>
      </c>
      <c r="B395" s="25">
        <v>909</v>
      </c>
      <c r="C395" s="25" t="s">
        <v>28</v>
      </c>
      <c r="D395" s="25" t="s">
        <v>117</v>
      </c>
      <c r="E395" s="25" t="s">
        <v>452</v>
      </c>
      <c r="F395" s="25"/>
      <c r="G395" s="9">
        <f t="shared" si="715"/>
        <v>368100</v>
      </c>
      <c r="H395" s="9">
        <f t="shared" si="715"/>
        <v>0</v>
      </c>
      <c r="I395" s="9">
        <f t="shared" si="715"/>
        <v>0</v>
      </c>
      <c r="J395" s="9">
        <f t="shared" si="715"/>
        <v>0</v>
      </c>
      <c r="K395" s="9">
        <f t="shared" si="715"/>
        <v>0</v>
      </c>
      <c r="L395" s="9">
        <f t="shared" si="715"/>
        <v>0</v>
      </c>
      <c r="M395" s="9">
        <f t="shared" si="715"/>
        <v>368100</v>
      </c>
      <c r="N395" s="9">
        <f t="shared" si="715"/>
        <v>0</v>
      </c>
      <c r="O395" s="9">
        <f t="shared" si="715"/>
        <v>0</v>
      </c>
      <c r="P395" s="9">
        <f t="shared" si="715"/>
        <v>0</v>
      </c>
      <c r="Q395" s="9">
        <f t="shared" si="715"/>
        <v>0</v>
      </c>
      <c r="R395" s="9">
        <f t="shared" si="715"/>
        <v>0</v>
      </c>
      <c r="S395" s="9">
        <f t="shared" si="715"/>
        <v>368100</v>
      </c>
      <c r="T395" s="9">
        <f t="shared" si="715"/>
        <v>0</v>
      </c>
      <c r="U395" s="9">
        <f t="shared" si="716"/>
        <v>0</v>
      </c>
      <c r="V395" s="9">
        <f t="shared" si="716"/>
        <v>0</v>
      </c>
      <c r="W395" s="9">
        <f t="shared" si="716"/>
        <v>0</v>
      </c>
      <c r="X395" s="9">
        <f t="shared" si="716"/>
        <v>0</v>
      </c>
      <c r="Y395" s="9">
        <f t="shared" si="716"/>
        <v>368100</v>
      </c>
      <c r="Z395" s="9">
        <f t="shared" si="716"/>
        <v>0</v>
      </c>
      <c r="AA395" s="9">
        <f t="shared" si="716"/>
        <v>0</v>
      </c>
      <c r="AB395" s="9">
        <f t="shared" si="716"/>
        <v>0</v>
      </c>
      <c r="AC395" s="9">
        <f t="shared" si="716"/>
        <v>0</v>
      </c>
      <c r="AD395" s="9">
        <f t="shared" si="716"/>
        <v>0</v>
      </c>
      <c r="AE395" s="9">
        <f t="shared" si="716"/>
        <v>368100</v>
      </c>
      <c r="AF395" s="9">
        <f t="shared" si="716"/>
        <v>0</v>
      </c>
      <c r="AG395" s="9">
        <f t="shared" si="717"/>
        <v>0</v>
      </c>
      <c r="AH395" s="9">
        <f t="shared" si="717"/>
        <v>0</v>
      </c>
      <c r="AI395" s="9">
        <f t="shared" si="717"/>
        <v>0</v>
      </c>
      <c r="AJ395" s="9">
        <f t="shared" si="717"/>
        <v>0</v>
      </c>
      <c r="AK395" s="9">
        <f t="shared" si="717"/>
        <v>368100</v>
      </c>
      <c r="AL395" s="9">
        <f t="shared" si="717"/>
        <v>0</v>
      </c>
      <c r="AM395" s="9">
        <f t="shared" si="717"/>
        <v>0</v>
      </c>
      <c r="AN395" s="9">
        <f t="shared" si="717"/>
        <v>0</v>
      </c>
      <c r="AO395" s="9">
        <f t="shared" si="717"/>
        <v>0</v>
      </c>
      <c r="AP395" s="9">
        <f t="shared" si="717"/>
        <v>0</v>
      </c>
      <c r="AQ395" s="9">
        <f t="shared" si="717"/>
        <v>368100</v>
      </c>
      <c r="AR395" s="9">
        <f t="shared" si="717"/>
        <v>0</v>
      </c>
      <c r="AS395" s="9">
        <f t="shared" si="718"/>
        <v>3247</v>
      </c>
      <c r="AT395" s="9">
        <f t="shared" si="718"/>
        <v>17387</v>
      </c>
      <c r="AU395" s="9">
        <f t="shared" si="718"/>
        <v>-83</v>
      </c>
      <c r="AV395" s="9">
        <f t="shared" si="718"/>
        <v>0</v>
      </c>
      <c r="AW395" s="9">
        <f t="shared" si="718"/>
        <v>388651</v>
      </c>
      <c r="AX395" s="9">
        <f t="shared" si="718"/>
        <v>0</v>
      </c>
      <c r="AY395" s="9">
        <f t="shared" si="718"/>
        <v>168254</v>
      </c>
      <c r="AZ395" s="9">
        <f t="shared" si="718"/>
        <v>0</v>
      </c>
      <c r="BA395" s="92">
        <f t="shared" si="618"/>
        <v>43.291796496085176</v>
      </c>
      <c r="BB395" s="92"/>
    </row>
    <row r="396" spans="1:54" ht="20.100000000000001" hidden="1" customHeight="1">
      <c r="A396" s="27" t="s">
        <v>321</v>
      </c>
      <c r="B396" s="25">
        <v>909</v>
      </c>
      <c r="C396" s="25" t="s">
        <v>28</v>
      </c>
      <c r="D396" s="25" t="s">
        <v>117</v>
      </c>
      <c r="E396" s="25" t="s">
        <v>453</v>
      </c>
      <c r="F396" s="25"/>
      <c r="G396" s="9">
        <f t="shared" si="715"/>
        <v>368100</v>
      </c>
      <c r="H396" s="9">
        <f t="shared" si="715"/>
        <v>0</v>
      </c>
      <c r="I396" s="9">
        <f t="shared" si="715"/>
        <v>0</v>
      </c>
      <c r="J396" s="9">
        <f t="shared" si="715"/>
        <v>0</v>
      </c>
      <c r="K396" s="9">
        <f t="shared" si="715"/>
        <v>0</v>
      </c>
      <c r="L396" s="9">
        <f t="shared" si="715"/>
        <v>0</v>
      </c>
      <c r="M396" s="9">
        <f t="shared" si="715"/>
        <v>368100</v>
      </c>
      <c r="N396" s="9">
        <f t="shared" si="715"/>
        <v>0</v>
      </c>
      <c r="O396" s="9">
        <f t="shared" si="715"/>
        <v>0</v>
      </c>
      <c r="P396" s="9">
        <f t="shared" si="715"/>
        <v>0</v>
      </c>
      <c r="Q396" s="9">
        <f t="shared" si="715"/>
        <v>0</v>
      </c>
      <c r="R396" s="9">
        <f t="shared" si="715"/>
        <v>0</v>
      </c>
      <c r="S396" s="9">
        <f t="shared" si="715"/>
        <v>368100</v>
      </c>
      <c r="T396" s="9">
        <f t="shared" si="715"/>
        <v>0</v>
      </c>
      <c r="U396" s="9">
        <f t="shared" si="716"/>
        <v>0</v>
      </c>
      <c r="V396" s="9">
        <f t="shared" si="716"/>
        <v>0</v>
      </c>
      <c r="W396" s="9">
        <f t="shared" si="716"/>
        <v>0</v>
      </c>
      <c r="X396" s="9">
        <f t="shared" si="716"/>
        <v>0</v>
      </c>
      <c r="Y396" s="9">
        <f t="shared" si="716"/>
        <v>368100</v>
      </c>
      <c r="Z396" s="9">
        <f t="shared" si="716"/>
        <v>0</v>
      </c>
      <c r="AA396" s="9">
        <f t="shared" si="716"/>
        <v>0</v>
      </c>
      <c r="AB396" s="9">
        <f t="shared" si="716"/>
        <v>0</v>
      </c>
      <c r="AC396" s="9">
        <f t="shared" si="716"/>
        <v>0</v>
      </c>
      <c r="AD396" s="9">
        <f t="shared" si="716"/>
        <v>0</v>
      </c>
      <c r="AE396" s="9">
        <f t="shared" si="716"/>
        <v>368100</v>
      </c>
      <c r="AF396" s="9">
        <f t="shared" si="716"/>
        <v>0</v>
      </c>
      <c r="AG396" s="9">
        <f t="shared" si="717"/>
        <v>0</v>
      </c>
      <c r="AH396" s="9">
        <f t="shared" si="717"/>
        <v>0</v>
      </c>
      <c r="AI396" s="9">
        <f t="shared" si="717"/>
        <v>0</v>
      </c>
      <c r="AJ396" s="9">
        <f t="shared" si="717"/>
        <v>0</v>
      </c>
      <c r="AK396" s="9">
        <f t="shared" si="717"/>
        <v>368100</v>
      </c>
      <c r="AL396" s="9">
        <f t="shared" si="717"/>
        <v>0</v>
      </c>
      <c r="AM396" s="9">
        <f t="shared" si="717"/>
        <v>0</v>
      </c>
      <c r="AN396" s="9">
        <f t="shared" si="717"/>
        <v>0</v>
      </c>
      <c r="AO396" s="9">
        <f t="shared" si="717"/>
        <v>0</v>
      </c>
      <c r="AP396" s="9">
        <f t="shared" si="717"/>
        <v>0</v>
      </c>
      <c r="AQ396" s="9">
        <f t="shared" si="717"/>
        <v>368100</v>
      </c>
      <c r="AR396" s="9">
        <f t="shared" si="717"/>
        <v>0</v>
      </c>
      <c r="AS396" s="9">
        <f t="shared" si="718"/>
        <v>3247</v>
      </c>
      <c r="AT396" s="9">
        <f t="shared" si="718"/>
        <v>17387</v>
      </c>
      <c r="AU396" s="9">
        <f t="shared" si="718"/>
        <v>-83</v>
      </c>
      <c r="AV396" s="9">
        <f t="shared" si="718"/>
        <v>0</v>
      </c>
      <c r="AW396" s="9">
        <f t="shared" si="718"/>
        <v>388651</v>
      </c>
      <c r="AX396" s="9">
        <f t="shared" si="718"/>
        <v>0</v>
      </c>
      <c r="AY396" s="9">
        <f t="shared" si="718"/>
        <v>168254</v>
      </c>
      <c r="AZ396" s="9">
        <f t="shared" si="718"/>
        <v>0</v>
      </c>
      <c r="BA396" s="92">
        <f t="shared" si="618"/>
        <v>43.291796496085176</v>
      </c>
      <c r="BB396" s="92"/>
    </row>
    <row r="397" spans="1:54" ht="33" hidden="1">
      <c r="A397" s="24" t="s">
        <v>242</v>
      </c>
      <c r="B397" s="25">
        <v>909</v>
      </c>
      <c r="C397" s="25" t="s">
        <v>28</v>
      </c>
      <c r="D397" s="25" t="s">
        <v>117</v>
      </c>
      <c r="E397" s="25" t="s">
        <v>453</v>
      </c>
      <c r="F397" s="25" t="s">
        <v>30</v>
      </c>
      <c r="G397" s="11">
        <f t="shared" si="715"/>
        <v>368100</v>
      </c>
      <c r="H397" s="11">
        <f t="shared" si="715"/>
        <v>0</v>
      </c>
      <c r="I397" s="11">
        <f t="shared" si="715"/>
        <v>0</v>
      </c>
      <c r="J397" s="11">
        <f t="shared" si="715"/>
        <v>0</v>
      </c>
      <c r="K397" s="11">
        <f t="shared" si="715"/>
        <v>0</v>
      </c>
      <c r="L397" s="11">
        <f t="shared" si="715"/>
        <v>0</v>
      </c>
      <c r="M397" s="11">
        <f t="shared" si="715"/>
        <v>368100</v>
      </c>
      <c r="N397" s="11">
        <f t="shared" si="715"/>
        <v>0</v>
      </c>
      <c r="O397" s="11">
        <f t="shared" si="715"/>
        <v>0</v>
      </c>
      <c r="P397" s="11">
        <f t="shared" si="715"/>
        <v>0</v>
      </c>
      <c r="Q397" s="11">
        <f t="shared" si="715"/>
        <v>0</v>
      </c>
      <c r="R397" s="11">
        <f t="shared" si="715"/>
        <v>0</v>
      </c>
      <c r="S397" s="11">
        <f t="shared" si="715"/>
        <v>368100</v>
      </c>
      <c r="T397" s="11">
        <f t="shared" si="715"/>
        <v>0</v>
      </c>
      <c r="U397" s="11">
        <f t="shared" si="716"/>
        <v>0</v>
      </c>
      <c r="V397" s="11">
        <f t="shared" si="716"/>
        <v>0</v>
      </c>
      <c r="W397" s="11">
        <f t="shared" si="716"/>
        <v>0</v>
      </c>
      <c r="X397" s="11">
        <f t="shared" si="716"/>
        <v>0</v>
      </c>
      <c r="Y397" s="11">
        <f t="shared" si="716"/>
        <v>368100</v>
      </c>
      <c r="Z397" s="11">
        <f t="shared" si="716"/>
        <v>0</v>
      </c>
      <c r="AA397" s="11">
        <f t="shared" si="716"/>
        <v>0</v>
      </c>
      <c r="AB397" s="11">
        <f t="shared" si="716"/>
        <v>0</v>
      </c>
      <c r="AC397" s="11">
        <f t="shared" si="716"/>
        <v>0</v>
      </c>
      <c r="AD397" s="11">
        <f t="shared" si="716"/>
        <v>0</v>
      </c>
      <c r="AE397" s="11">
        <f t="shared" si="716"/>
        <v>368100</v>
      </c>
      <c r="AF397" s="11">
        <f t="shared" si="716"/>
        <v>0</v>
      </c>
      <c r="AG397" s="11">
        <f t="shared" si="717"/>
        <v>0</v>
      </c>
      <c r="AH397" s="11">
        <f t="shared" si="717"/>
        <v>0</v>
      </c>
      <c r="AI397" s="11">
        <f t="shared" si="717"/>
        <v>0</v>
      </c>
      <c r="AJ397" s="11">
        <f t="shared" si="717"/>
        <v>0</v>
      </c>
      <c r="AK397" s="11">
        <f t="shared" si="717"/>
        <v>368100</v>
      </c>
      <c r="AL397" s="11">
        <f t="shared" si="717"/>
        <v>0</v>
      </c>
      <c r="AM397" s="11">
        <f t="shared" si="717"/>
        <v>0</v>
      </c>
      <c r="AN397" s="11">
        <f t="shared" si="717"/>
        <v>0</v>
      </c>
      <c r="AO397" s="11">
        <f t="shared" si="717"/>
        <v>0</v>
      </c>
      <c r="AP397" s="11">
        <f t="shared" si="717"/>
        <v>0</v>
      </c>
      <c r="AQ397" s="11">
        <f t="shared" si="717"/>
        <v>368100</v>
      </c>
      <c r="AR397" s="11">
        <f t="shared" si="717"/>
        <v>0</v>
      </c>
      <c r="AS397" s="11">
        <f t="shared" si="718"/>
        <v>3247</v>
      </c>
      <c r="AT397" s="11">
        <f t="shared" si="718"/>
        <v>17387</v>
      </c>
      <c r="AU397" s="11">
        <f t="shared" si="718"/>
        <v>-83</v>
      </c>
      <c r="AV397" s="11">
        <f t="shared" si="718"/>
        <v>0</v>
      </c>
      <c r="AW397" s="11">
        <f t="shared" si="718"/>
        <v>388651</v>
      </c>
      <c r="AX397" s="11">
        <f t="shared" si="718"/>
        <v>0</v>
      </c>
      <c r="AY397" s="11">
        <f t="shared" si="718"/>
        <v>168254</v>
      </c>
      <c r="AZ397" s="11">
        <f t="shared" si="718"/>
        <v>0</v>
      </c>
      <c r="BA397" s="92">
        <f t="shared" si="618"/>
        <v>43.291796496085176</v>
      </c>
      <c r="BB397" s="92"/>
    </row>
    <row r="398" spans="1:54" ht="33" hidden="1">
      <c r="A398" s="24" t="s">
        <v>36</v>
      </c>
      <c r="B398" s="25">
        <v>909</v>
      </c>
      <c r="C398" s="25" t="s">
        <v>28</v>
      </c>
      <c r="D398" s="25" t="s">
        <v>117</v>
      </c>
      <c r="E398" s="25" t="s">
        <v>453</v>
      </c>
      <c r="F398" s="25" t="s">
        <v>37</v>
      </c>
      <c r="G398" s="9">
        <v>368100</v>
      </c>
      <c r="H398" s="10"/>
      <c r="I398" s="79"/>
      <c r="J398" s="79"/>
      <c r="K398" s="79"/>
      <c r="L398" s="79"/>
      <c r="M398" s="9">
        <f>G398+I398+J398+K398+L398</f>
        <v>368100</v>
      </c>
      <c r="N398" s="9">
        <f>H398+L398</f>
        <v>0</v>
      </c>
      <c r="O398" s="80"/>
      <c r="P398" s="80"/>
      <c r="Q398" s="80"/>
      <c r="R398" s="80"/>
      <c r="S398" s="9">
        <f>M398+O398+P398+Q398+R398</f>
        <v>368100</v>
      </c>
      <c r="T398" s="9">
        <f>N398+R398</f>
        <v>0</v>
      </c>
      <c r="U398" s="80"/>
      <c r="V398" s="80"/>
      <c r="W398" s="80"/>
      <c r="X398" s="80"/>
      <c r="Y398" s="9">
        <f>S398+U398+V398+W398+X398</f>
        <v>368100</v>
      </c>
      <c r="Z398" s="9">
        <f>T398+X398</f>
        <v>0</v>
      </c>
      <c r="AA398" s="80"/>
      <c r="AB398" s="80"/>
      <c r="AC398" s="80"/>
      <c r="AD398" s="80"/>
      <c r="AE398" s="9">
        <f>Y398+AA398+AB398+AC398+AD398</f>
        <v>368100</v>
      </c>
      <c r="AF398" s="9">
        <f>Z398+AD398</f>
        <v>0</v>
      </c>
      <c r="AG398" s="80"/>
      <c r="AH398" s="80"/>
      <c r="AI398" s="80"/>
      <c r="AJ398" s="80"/>
      <c r="AK398" s="9">
        <f>AE398+AG398+AH398+AI398+AJ398</f>
        <v>368100</v>
      </c>
      <c r="AL398" s="9">
        <f>AF398+AJ398</f>
        <v>0</v>
      </c>
      <c r="AM398" s="80"/>
      <c r="AN398" s="80"/>
      <c r="AO398" s="80"/>
      <c r="AP398" s="80"/>
      <c r="AQ398" s="9">
        <f>AK398+AM398+AN398+AO398+AP398</f>
        <v>368100</v>
      </c>
      <c r="AR398" s="9">
        <f>AL398+AP398</f>
        <v>0</v>
      </c>
      <c r="AS398" s="11">
        <v>3247</v>
      </c>
      <c r="AT398" s="9">
        <v>17387</v>
      </c>
      <c r="AU398" s="9">
        <v>-83</v>
      </c>
      <c r="AV398" s="80"/>
      <c r="AW398" s="9">
        <f>AQ398+AS398+AT398+AU398+AV398</f>
        <v>388651</v>
      </c>
      <c r="AX398" s="9">
        <f>AR398+AV398</f>
        <v>0</v>
      </c>
      <c r="AY398" s="11">
        <v>168254</v>
      </c>
      <c r="AZ398" s="79"/>
      <c r="BA398" s="92">
        <f t="shared" si="618"/>
        <v>43.291796496085176</v>
      </c>
      <c r="BB398" s="92"/>
    </row>
    <row r="399" spans="1:54" ht="49.5" hidden="1">
      <c r="A399" s="27" t="s">
        <v>565</v>
      </c>
      <c r="B399" s="25">
        <v>909</v>
      </c>
      <c r="C399" s="25" t="s">
        <v>343</v>
      </c>
      <c r="D399" s="25" t="s">
        <v>117</v>
      </c>
      <c r="E399" s="25" t="s">
        <v>172</v>
      </c>
      <c r="F399" s="25"/>
      <c r="G399" s="9">
        <f t="shared" ref="G399" si="719">G400+G407</f>
        <v>54720</v>
      </c>
      <c r="H399" s="9">
        <f t="shared" ref="H399:L399" si="720">H400+H407</f>
        <v>0</v>
      </c>
      <c r="I399" s="9">
        <f t="shared" si="720"/>
        <v>0</v>
      </c>
      <c r="J399" s="9">
        <f t="shared" si="720"/>
        <v>0</v>
      </c>
      <c r="K399" s="9">
        <f t="shared" si="720"/>
        <v>0</v>
      </c>
      <c r="L399" s="9">
        <f t="shared" si="720"/>
        <v>0</v>
      </c>
      <c r="M399" s="9">
        <f t="shared" ref="M399:R399" si="721">M400+M407</f>
        <v>54720</v>
      </c>
      <c r="N399" s="9">
        <f t="shared" si="721"/>
        <v>0</v>
      </c>
      <c r="O399" s="9">
        <f t="shared" si="721"/>
        <v>0</v>
      </c>
      <c r="P399" s="9">
        <f t="shared" si="721"/>
        <v>0</v>
      </c>
      <c r="Q399" s="9">
        <f t="shared" si="721"/>
        <v>0</v>
      </c>
      <c r="R399" s="9">
        <f t="shared" si="721"/>
        <v>0</v>
      </c>
      <c r="S399" s="9">
        <f t="shared" ref="S399:T399" si="722">S400+S407</f>
        <v>54720</v>
      </c>
      <c r="T399" s="9">
        <f t="shared" si="722"/>
        <v>0</v>
      </c>
      <c r="U399" s="9">
        <f>U400+U407+U412</f>
        <v>0</v>
      </c>
      <c r="V399" s="9">
        <f t="shared" ref="V399:Z399" si="723">V400+V407+V412</f>
        <v>0</v>
      </c>
      <c r="W399" s="9">
        <f t="shared" si="723"/>
        <v>0</v>
      </c>
      <c r="X399" s="9">
        <f t="shared" si="723"/>
        <v>1000000</v>
      </c>
      <c r="Y399" s="9">
        <f t="shared" si="723"/>
        <v>1054720</v>
      </c>
      <c r="Z399" s="9">
        <f t="shared" si="723"/>
        <v>1000000</v>
      </c>
      <c r="AA399" s="9">
        <f>AA400+AA407+AA412</f>
        <v>0</v>
      </c>
      <c r="AB399" s="9">
        <f t="shared" ref="AB399:AF399" si="724">AB400+AB407+AB412</f>
        <v>6004</v>
      </c>
      <c r="AC399" s="9">
        <f t="shared" si="724"/>
        <v>0</v>
      </c>
      <c r="AD399" s="9">
        <f t="shared" si="724"/>
        <v>0</v>
      </c>
      <c r="AE399" s="9">
        <f t="shared" si="724"/>
        <v>1060724</v>
      </c>
      <c r="AF399" s="9">
        <f t="shared" si="724"/>
        <v>1000000</v>
      </c>
      <c r="AG399" s="9">
        <f>AG400+AG407+AG412</f>
        <v>0</v>
      </c>
      <c r="AH399" s="9">
        <f t="shared" ref="AH399:AL399" si="725">AH400+AH407+AH412</f>
        <v>0</v>
      </c>
      <c r="AI399" s="9">
        <f t="shared" si="725"/>
        <v>0</v>
      </c>
      <c r="AJ399" s="9">
        <f t="shared" si="725"/>
        <v>0</v>
      </c>
      <c r="AK399" s="9">
        <f t="shared" si="725"/>
        <v>1060724</v>
      </c>
      <c r="AL399" s="9">
        <f t="shared" si="725"/>
        <v>1000000</v>
      </c>
      <c r="AM399" s="9">
        <f>AM400+AM407+AM412</f>
        <v>0</v>
      </c>
      <c r="AN399" s="9">
        <f t="shared" ref="AN399:AR399" si="726">AN400+AN407+AN412</f>
        <v>0</v>
      </c>
      <c r="AO399" s="9">
        <f t="shared" si="726"/>
        <v>0</v>
      </c>
      <c r="AP399" s="9">
        <f t="shared" si="726"/>
        <v>0</v>
      </c>
      <c r="AQ399" s="9">
        <f t="shared" si="726"/>
        <v>1060724</v>
      </c>
      <c r="AR399" s="9">
        <f t="shared" si="726"/>
        <v>1000000</v>
      </c>
      <c r="AS399" s="9">
        <f>AS400+AS407+AS412</f>
        <v>0</v>
      </c>
      <c r="AT399" s="9">
        <f t="shared" ref="AT399:AX399" si="727">AT400+AT407+AT412</f>
        <v>0</v>
      </c>
      <c r="AU399" s="9">
        <f t="shared" si="727"/>
        <v>0</v>
      </c>
      <c r="AV399" s="9">
        <f t="shared" si="727"/>
        <v>0</v>
      </c>
      <c r="AW399" s="9">
        <f t="shared" si="727"/>
        <v>1060724</v>
      </c>
      <c r="AX399" s="9">
        <f t="shared" si="727"/>
        <v>1000000</v>
      </c>
      <c r="AY399" s="9">
        <f t="shared" ref="AY399:AZ399" si="728">AY400+AY407+AY412</f>
        <v>43045</v>
      </c>
      <c r="AZ399" s="9">
        <f t="shared" si="728"/>
        <v>40664</v>
      </c>
      <c r="BA399" s="92">
        <f t="shared" ref="BA399:BA462" si="729">AY399/AW399*100</f>
        <v>4.0580773132313404</v>
      </c>
      <c r="BB399" s="92">
        <f t="shared" ref="BB399:BB455" si="730">AZ399/AX399*100</f>
        <v>4.0663999999999998</v>
      </c>
    </row>
    <row r="400" spans="1:54" ht="20.100000000000001" hidden="1" customHeight="1">
      <c r="A400" s="27" t="s">
        <v>14</v>
      </c>
      <c r="B400" s="25">
        <v>909</v>
      </c>
      <c r="C400" s="25" t="s">
        <v>343</v>
      </c>
      <c r="D400" s="25" t="s">
        <v>117</v>
      </c>
      <c r="E400" s="25" t="s">
        <v>173</v>
      </c>
      <c r="F400" s="25"/>
      <c r="G400" s="9">
        <f t="shared" ref="G400" si="731">G401+G404</f>
        <v>4300</v>
      </c>
      <c r="H400" s="9">
        <f t="shared" ref="H400:L400" si="732">H401+H404</f>
        <v>0</v>
      </c>
      <c r="I400" s="9">
        <f t="shared" si="732"/>
        <v>0</v>
      </c>
      <c r="J400" s="9">
        <f t="shared" si="732"/>
        <v>0</v>
      </c>
      <c r="K400" s="9">
        <f t="shared" si="732"/>
        <v>0</v>
      </c>
      <c r="L400" s="9">
        <f t="shared" si="732"/>
        <v>0</v>
      </c>
      <c r="M400" s="9">
        <f t="shared" ref="M400:R400" si="733">M401+M404</f>
        <v>4300</v>
      </c>
      <c r="N400" s="9">
        <f t="shared" si="733"/>
        <v>0</v>
      </c>
      <c r="O400" s="9">
        <f t="shared" si="733"/>
        <v>0</v>
      </c>
      <c r="P400" s="9">
        <f t="shared" si="733"/>
        <v>0</v>
      </c>
      <c r="Q400" s="9">
        <f t="shared" si="733"/>
        <v>0</v>
      </c>
      <c r="R400" s="9">
        <f t="shared" si="733"/>
        <v>0</v>
      </c>
      <c r="S400" s="9">
        <f t="shared" ref="S400:X400" si="734">S401+S404</f>
        <v>4300</v>
      </c>
      <c r="T400" s="9">
        <f t="shared" si="734"/>
        <v>0</v>
      </c>
      <c r="U400" s="9">
        <f t="shared" si="734"/>
        <v>0</v>
      </c>
      <c r="V400" s="9">
        <f t="shared" si="734"/>
        <v>0</v>
      </c>
      <c r="W400" s="9">
        <f t="shared" si="734"/>
        <v>0</v>
      </c>
      <c r="X400" s="9">
        <f t="shared" si="734"/>
        <v>0</v>
      </c>
      <c r="Y400" s="9">
        <f t="shared" ref="Y400:AD400" si="735">Y401+Y404</f>
        <v>4300</v>
      </c>
      <c r="Z400" s="9">
        <f t="shared" si="735"/>
        <v>0</v>
      </c>
      <c r="AA400" s="9">
        <f t="shared" si="735"/>
        <v>0</v>
      </c>
      <c r="AB400" s="9">
        <f t="shared" si="735"/>
        <v>6004</v>
      </c>
      <c r="AC400" s="9">
        <f t="shared" si="735"/>
        <v>0</v>
      </c>
      <c r="AD400" s="9">
        <f t="shared" si="735"/>
        <v>0</v>
      </c>
      <c r="AE400" s="9">
        <f t="shared" ref="AE400:AJ400" si="736">AE401+AE404</f>
        <v>10304</v>
      </c>
      <c r="AF400" s="9">
        <f t="shared" si="736"/>
        <v>0</v>
      </c>
      <c r="AG400" s="9">
        <f t="shared" si="736"/>
        <v>0</v>
      </c>
      <c r="AH400" s="9">
        <f t="shared" si="736"/>
        <v>0</v>
      </c>
      <c r="AI400" s="9">
        <f t="shared" si="736"/>
        <v>0</v>
      </c>
      <c r="AJ400" s="9">
        <f t="shared" si="736"/>
        <v>0</v>
      </c>
      <c r="AK400" s="9">
        <f t="shared" ref="AK400:AP400" si="737">AK401+AK404</f>
        <v>10304</v>
      </c>
      <c r="AL400" s="9">
        <f t="shared" si="737"/>
        <v>0</v>
      </c>
      <c r="AM400" s="9">
        <f t="shared" si="737"/>
        <v>0</v>
      </c>
      <c r="AN400" s="9">
        <f t="shared" si="737"/>
        <v>0</v>
      </c>
      <c r="AO400" s="9">
        <f t="shared" si="737"/>
        <v>0</v>
      </c>
      <c r="AP400" s="9">
        <f t="shared" si="737"/>
        <v>0</v>
      </c>
      <c r="AQ400" s="9">
        <f t="shared" ref="AQ400:AV400" si="738">AQ401+AQ404</f>
        <v>10304</v>
      </c>
      <c r="AR400" s="9">
        <f t="shared" si="738"/>
        <v>0</v>
      </c>
      <c r="AS400" s="9">
        <f t="shared" si="738"/>
        <v>0</v>
      </c>
      <c r="AT400" s="9">
        <f t="shared" si="738"/>
        <v>0</v>
      </c>
      <c r="AU400" s="9">
        <f t="shared" si="738"/>
        <v>0</v>
      </c>
      <c r="AV400" s="9">
        <f t="shared" si="738"/>
        <v>0</v>
      </c>
      <c r="AW400" s="9">
        <f t="shared" ref="AW400:AX400" si="739">AW401+AW404</f>
        <v>10304</v>
      </c>
      <c r="AX400" s="9">
        <f t="shared" si="739"/>
        <v>0</v>
      </c>
      <c r="AY400" s="9">
        <f t="shared" ref="AY400:AZ400" si="740">AY401+AY404</f>
        <v>331</v>
      </c>
      <c r="AZ400" s="9">
        <f t="shared" si="740"/>
        <v>0</v>
      </c>
      <c r="BA400" s="92">
        <f t="shared" si="729"/>
        <v>3.2123447204968945</v>
      </c>
      <c r="BB400" s="92"/>
    </row>
    <row r="401" spans="1:54" ht="20.100000000000001" hidden="1" customHeight="1">
      <c r="A401" s="27" t="s">
        <v>167</v>
      </c>
      <c r="B401" s="25">
        <v>909</v>
      </c>
      <c r="C401" s="25" t="s">
        <v>343</v>
      </c>
      <c r="D401" s="25" t="s">
        <v>117</v>
      </c>
      <c r="E401" s="25" t="s">
        <v>363</v>
      </c>
      <c r="F401" s="25"/>
      <c r="G401" s="9">
        <f t="shared" ref="G401:V402" si="741">G402</f>
        <v>3573</v>
      </c>
      <c r="H401" s="9">
        <f t="shared" si="741"/>
        <v>0</v>
      </c>
      <c r="I401" s="9">
        <f t="shared" si="741"/>
        <v>0</v>
      </c>
      <c r="J401" s="9">
        <f t="shared" si="741"/>
        <v>0</v>
      </c>
      <c r="K401" s="9">
        <f t="shared" si="741"/>
        <v>0</v>
      </c>
      <c r="L401" s="9">
        <f t="shared" si="741"/>
        <v>0</v>
      </c>
      <c r="M401" s="9">
        <f t="shared" si="741"/>
        <v>3573</v>
      </c>
      <c r="N401" s="9">
        <f t="shared" si="741"/>
        <v>0</v>
      </c>
      <c r="O401" s="9">
        <f t="shared" si="741"/>
        <v>0</v>
      </c>
      <c r="P401" s="9">
        <f t="shared" si="741"/>
        <v>0</v>
      </c>
      <c r="Q401" s="9">
        <f t="shared" si="741"/>
        <v>0</v>
      </c>
      <c r="R401" s="9">
        <f t="shared" si="741"/>
        <v>0</v>
      </c>
      <c r="S401" s="9">
        <f t="shared" si="741"/>
        <v>3573</v>
      </c>
      <c r="T401" s="9">
        <f t="shared" si="741"/>
        <v>0</v>
      </c>
      <c r="U401" s="9">
        <f t="shared" si="741"/>
        <v>0</v>
      </c>
      <c r="V401" s="9">
        <f t="shared" si="741"/>
        <v>0</v>
      </c>
      <c r="W401" s="9">
        <f t="shared" ref="U401:AJ402" si="742">W402</f>
        <v>0</v>
      </c>
      <c r="X401" s="9">
        <f t="shared" si="742"/>
        <v>0</v>
      </c>
      <c r="Y401" s="9">
        <f t="shared" si="742"/>
        <v>3573</v>
      </c>
      <c r="Z401" s="9">
        <f t="shared" si="742"/>
        <v>0</v>
      </c>
      <c r="AA401" s="9">
        <f t="shared" si="742"/>
        <v>0</v>
      </c>
      <c r="AB401" s="9">
        <f t="shared" si="742"/>
        <v>1170</v>
      </c>
      <c r="AC401" s="9">
        <f t="shared" si="742"/>
        <v>0</v>
      </c>
      <c r="AD401" s="9">
        <f t="shared" si="742"/>
        <v>0</v>
      </c>
      <c r="AE401" s="9">
        <f t="shared" si="742"/>
        <v>4743</v>
      </c>
      <c r="AF401" s="9">
        <f t="shared" si="742"/>
        <v>0</v>
      </c>
      <c r="AG401" s="9">
        <f t="shared" si="742"/>
        <v>0</v>
      </c>
      <c r="AH401" s="9">
        <f t="shared" si="742"/>
        <v>0</v>
      </c>
      <c r="AI401" s="9">
        <f t="shared" si="742"/>
        <v>0</v>
      </c>
      <c r="AJ401" s="9">
        <f t="shared" si="742"/>
        <v>0</v>
      </c>
      <c r="AK401" s="9">
        <f t="shared" ref="AG401:AV402" si="743">AK402</f>
        <v>4743</v>
      </c>
      <c r="AL401" s="9">
        <f t="shared" si="743"/>
        <v>0</v>
      </c>
      <c r="AM401" s="9">
        <f t="shared" si="743"/>
        <v>0</v>
      </c>
      <c r="AN401" s="9">
        <f t="shared" si="743"/>
        <v>0</v>
      </c>
      <c r="AO401" s="9">
        <f t="shared" si="743"/>
        <v>0</v>
      </c>
      <c r="AP401" s="9">
        <f t="shared" si="743"/>
        <v>0</v>
      </c>
      <c r="AQ401" s="9">
        <f t="shared" si="743"/>
        <v>4743</v>
      </c>
      <c r="AR401" s="9">
        <f t="shared" si="743"/>
        <v>0</v>
      </c>
      <c r="AS401" s="9">
        <f t="shared" si="743"/>
        <v>0</v>
      </c>
      <c r="AT401" s="9">
        <f t="shared" si="743"/>
        <v>0</v>
      </c>
      <c r="AU401" s="9">
        <f t="shared" si="743"/>
        <v>0</v>
      </c>
      <c r="AV401" s="9">
        <f t="shared" si="743"/>
        <v>0</v>
      </c>
      <c r="AW401" s="9">
        <f t="shared" ref="AS401:AZ402" si="744">AW402</f>
        <v>4743</v>
      </c>
      <c r="AX401" s="9">
        <f t="shared" si="744"/>
        <v>0</v>
      </c>
      <c r="AY401" s="9">
        <f t="shared" si="744"/>
        <v>0</v>
      </c>
      <c r="AZ401" s="9">
        <f t="shared" si="744"/>
        <v>0</v>
      </c>
      <c r="BA401" s="92">
        <f t="shared" si="729"/>
        <v>0</v>
      </c>
      <c r="BB401" s="92"/>
    </row>
    <row r="402" spans="1:54" ht="33" hidden="1">
      <c r="A402" s="27" t="s">
        <v>179</v>
      </c>
      <c r="B402" s="25">
        <v>909</v>
      </c>
      <c r="C402" s="25" t="s">
        <v>343</v>
      </c>
      <c r="D402" s="25" t="s">
        <v>117</v>
      </c>
      <c r="E402" s="25" t="s">
        <v>363</v>
      </c>
      <c r="F402" s="25" t="s">
        <v>180</v>
      </c>
      <c r="G402" s="9">
        <f t="shared" si="741"/>
        <v>3573</v>
      </c>
      <c r="H402" s="9">
        <f t="shared" si="741"/>
        <v>0</v>
      </c>
      <c r="I402" s="9">
        <f t="shared" si="741"/>
        <v>0</v>
      </c>
      <c r="J402" s="9">
        <f t="shared" si="741"/>
        <v>0</v>
      </c>
      <c r="K402" s="9">
        <f t="shared" si="741"/>
        <v>0</v>
      </c>
      <c r="L402" s="9">
        <f t="shared" si="741"/>
        <v>0</v>
      </c>
      <c r="M402" s="9">
        <f t="shared" si="741"/>
        <v>3573</v>
      </c>
      <c r="N402" s="9">
        <f t="shared" si="741"/>
        <v>0</v>
      </c>
      <c r="O402" s="9">
        <f t="shared" si="741"/>
        <v>0</v>
      </c>
      <c r="P402" s="9">
        <f t="shared" si="741"/>
        <v>0</v>
      </c>
      <c r="Q402" s="9">
        <f t="shared" si="741"/>
        <v>0</v>
      </c>
      <c r="R402" s="9">
        <f t="shared" si="741"/>
        <v>0</v>
      </c>
      <c r="S402" s="9">
        <f t="shared" si="741"/>
        <v>3573</v>
      </c>
      <c r="T402" s="9">
        <f t="shared" si="741"/>
        <v>0</v>
      </c>
      <c r="U402" s="9">
        <f t="shared" si="742"/>
        <v>0</v>
      </c>
      <c r="V402" s="9">
        <f t="shared" si="742"/>
        <v>0</v>
      </c>
      <c r="W402" s="9">
        <f t="shared" si="742"/>
        <v>0</v>
      </c>
      <c r="X402" s="9">
        <f t="shared" si="742"/>
        <v>0</v>
      </c>
      <c r="Y402" s="9">
        <f t="shared" si="742"/>
        <v>3573</v>
      </c>
      <c r="Z402" s="9">
        <f t="shared" si="742"/>
        <v>0</v>
      </c>
      <c r="AA402" s="9">
        <f t="shared" si="742"/>
        <v>0</v>
      </c>
      <c r="AB402" s="9">
        <f t="shared" si="742"/>
        <v>1170</v>
      </c>
      <c r="AC402" s="9">
        <f t="shared" si="742"/>
        <v>0</v>
      </c>
      <c r="AD402" s="9">
        <f t="shared" si="742"/>
        <v>0</v>
      </c>
      <c r="AE402" s="9">
        <f t="shared" si="742"/>
        <v>4743</v>
      </c>
      <c r="AF402" s="9">
        <f t="shared" si="742"/>
        <v>0</v>
      </c>
      <c r="AG402" s="9">
        <f t="shared" si="743"/>
        <v>0</v>
      </c>
      <c r="AH402" s="9">
        <f t="shared" si="743"/>
        <v>0</v>
      </c>
      <c r="AI402" s="9">
        <f t="shared" si="743"/>
        <v>0</v>
      </c>
      <c r="AJ402" s="9">
        <f t="shared" si="743"/>
        <v>0</v>
      </c>
      <c r="AK402" s="9">
        <f t="shared" si="743"/>
        <v>4743</v>
      </c>
      <c r="AL402" s="9">
        <f t="shared" si="743"/>
        <v>0</v>
      </c>
      <c r="AM402" s="9">
        <f t="shared" si="743"/>
        <v>0</v>
      </c>
      <c r="AN402" s="9">
        <f t="shared" si="743"/>
        <v>0</v>
      </c>
      <c r="AO402" s="9">
        <f t="shared" si="743"/>
        <v>0</v>
      </c>
      <c r="AP402" s="9">
        <f t="shared" si="743"/>
        <v>0</v>
      </c>
      <c r="AQ402" s="9">
        <f t="shared" si="743"/>
        <v>4743</v>
      </c>
      <c r="AR402" s="9">
        <f t="shared" si="743"/>
        <v>0</v>
      </c>
      <c r="AS402" s="9">
        <f t="shared" si="744"/>
        <v>0</v>
      </c>
      <c r="AT402" s="9">
        <f t="shared" si="744"/>
        <v>0</v>
      </c>
      <c r="AU402" s="9">
        <f t="shared" si="744"/>
        <v>0</v>
      </c>
      <c r="AV402" s="9">
        <f t="shared" si="744"/>
        <v>0</v>
      </c>
      <c r="AW402" s="9">
        <f t="shared" si="744"/>
        <v>4743</v>
      </c>
      <c r="AX402" s="9">
        <f t="shared" si="744"/>
        <v>0</v>
      </c>
      <c r="AY402" s="9">
        <f t="shared" si="744"/>
        <v>0</v>
      </c>
      <c r="AZ402" s="9">
        <f t="shared" si="744"/>
        <v>0</v>
      </c>
      <c r="BA402" s="92">
        <f t="shared" si="729"/>
        <v>0</v>
      </c>
      <c r="BB402" s="92"/>
    </row>
    <row r="403" spans="1:54" ht="20.100000000000001" hidden="1" customHeight="1">
      <c r="A403" s="27" t="s">
        <v>167</v>
      </c>
      <c r="B403" s="25">
        <v>909</v>
      </c>
      <c r="C403" s="25" t="s">
        <v>343</v>
      </c>
      <c r="D403" s="25" t="s">
        <v>117</v>
      </c>
      <c r="E403" s="25" t="s">
        <v>363</v>
      </c>
      <c r="F403" s="25" t="s">
        <v>181</v>
      </c>
      <c r="G403" s="9">
        <f>3500+73</f>
        <v>3573</v>
      </c>
      <c r="H403" s="9"/>
      <c r="I403" s="79"/>
      <c r="J403" s="79"/>
      <c r="K403" s="79"/>
      <c r="L403" s="79"/>
      <c r="M403" s="9">
        <f>G403+I403+J403+K403+L403</f>
        <v>3573</v>
      </c>
      <c r="N403" s="9">
        <f>H403+L403</f>
        <v>0</v>
      </c>
      <c r="O403" s="80"/>
      <c r="P403" s="80"/>
      <c r="Q403" s="80"/>
      <c r="R403" s="80"/>
      <c r="S403" s="9">
        <f>M403+O403+P403+Q403+R403</f>
        <v>3573</v>
      </c>
      <c r="T403" s="9">
        <f>N403+R403</f>
        <v>0</v>
      </c>
      <c r="U403" s="80"/>
      <c r="V403" s="80"/>
      <c r="W403" s="80"/>
      <c r="X403" s="80"/>
      <c r="Y403" s="9">
        <f>S403+U403+V403+W403+X403</f>
        <v>3573</v>
      </c>
      <c r="Z403" s="9">
        <f>T403+X403</f>
        <v>0</v>
      </c>
      <c r="AA403" s="80"/>
      <c r="AB403" s="9">
        <v>1170</v>
      </c>
      <c r="AC403" s="80"/>
      <c r="AD403" s="80"/>
      <c r="AE403" s="9">
        <f>Y403+AA403+AB403+AC403+AD403</f>
        <v>4743</v>
      </c>
      <c r="AF403" s="9">
        <f>Z403+AD403</f>
        <v>0</v>
      </c>
      <c r="AG403" s="80"/>
      <c r="AH403" s="9"/>
      <c r="AI403" s="80"/>
      <c r="AJ403" s="80"/>
      <c r="AK403" s="9">
        <f>AE403+AG403+AH403+AI403+AJ403</f>
        <v>4743</v>
      </c>
      <c r="AL403" s="9">
        <f>AF403+AJ403</f>
        <v>0</v>
      </c>
      <c r="AM403" s="80"/>
      <c r="AN403" s="9"/>
      <c r="AO403" s="80"/>
      <c r="AP403" s="80"/>
      <c r="AQ403" s="9">
        <f>AK403+AM403+AN403+AO403+AP403</f>
        <v>4743</v>
      </c>
      <c r="AR403" s="9">
        <f>AL403+AP403</f>
        <v>0</v>
      </c>
      <c r="AS403" s="80"/>
      <c r="AT403" s="9"/>
      <c r="AU403" s="80"/>
      <c r="AV403" s="80"/>
      <c r="AW403" s="9">
        <f>AQ403+AS403+AT403+AU403+AV403</f>
        <v>4743</v>
      </c>
      <c r="AX403" s="9">
        <f>AR403+AV403</f>
        <v>0</v>
      </c>
      <c r="AY403" s="79"/>
      <c r="AZ403" s="79"/>
      <c r="BA403" s="92">
        <f t="shared" si="729"/>
        <v>0</v>
      </c>
      <c r="BB403" s="92"/>
    </row>
    <row r="404" spans="1:54" ht="20.100000000000001" hidden="1" customHeight="1">
      <c r="A404" s="27" t="s">
        <v>321</v>
      </c>
      <c r="B404" s="25">
        <v>909</v>
      </c>
      <c r="C404" s="25" t="s">
        <v>343</v>
      </c>
      <c r="D404" s="25" t="s">
        <v>117</v>
      </c>
      <c r="E404" s="25" t="s">
        <v>364</v>
      </c>
      <c r="F404" s="25"/>
      <c r="G404" s="9">
        <f t="shared" ref="G404:V405" si="745">G405</f>
        <v>727</v>
      </c>
      <c r="H404" s="9">
        <f t="shared" si="745"/>
        <v>0</v>
      </c>
      <c r="I404" s="9">
        <f t="shared" si="745"/>
        <v>0</v>
      </c>
      <c r="J404" s="9">
        <f t="shared" si="745"/>
        <v>0</v>
      </c>
      <c r="K404" s="9">
        <f t="shared" si="745"/>
        <v>0</v>
      </c>
      <c r="L404" s="9">
        <f t="shared" si="745"/>
        <v>0</v>
      </c>
      <c r="M404" s="9">
        <f t="shared" si="745"/>
        <v>727</v>
      </c>
      <c r="N404" s="9">
        <f t="shared" si="745"/>
        <v>0</v>
      </c>
      <c r="O404" s="9">
        <f t="shared" si="745"/>
        <v>0</v>
      </c>
      <c r="P404" s="9">
        <f t="shared" si="745"/>
        <v>0</v>
      </c>
      <c r="Q404" s="9">
        <f t="shared" si="745"/>
        <v>0</v>
      </c>
      <c r="R404" s="9">
        <f t="shared" si="745"/>
        <v>0</v>
      </c>
      <c r="S404" s="9">
        <f t="shared" si="745"/>
        <v>727</v>
      </c>
      <c r="T404" s="9">
        <f t="shared" si="745"/>
        <v>0</v>
      </c>
      <c r="U404" s="9">
        <f t="shared" si="745"/>
        <v>0</v>
      </c>
      <c r="V404" s="9">
        <f t="shared" si="745"/>
        <v>0</v>
      </c>
      <c r="W404" s="9">
        <f t="shared" ref="U404:AJ405" si="746">W405</f>
        <v>0</v>
      </c>
      <c r="X404" s="9">
        <f t="shared" si="746"/>
        <v>0</v>
      </c>
      <c r="Y404" s="9">
        <f t="shared" si="746"/>
        <v>727</v>
      </c>
      <c r="Z404" s="9">
        <f t="shared" si="746"/>
        <v>0</v>
      </c>
      <c r="AA404" s="9">
        <f t="shared" si="746"/>
        <v>0</v>
      </c>
      <c r="AB404" s="9">
        <f t="shared" si="746"/>
        <v>4834</v>
      </c>
      <c r="AC404" s="9">
        <f t="shared" si="746"/>
        <v>0</v>
      </c>
      <c r="AD404" s="9">
        <f t="shared" si="746"/>
        <v>0</v>
      </c>
      <c r="AE404" s="9">
        <f t="shared" si="746"/>
        <v>5561</v>
      </c>
      <c r="AF404" s="9">
        <f t="shared" si="746"/>
        <v>0</v>
      </c>
      <c r="AG404" s="9">
        <f t="shared" si="746"/>
        <v>0</v>
      </c>
      <c r="AH404" s="9">
        <f t="shared" si="746"/>
        <v>0</v>
      </c>
      <c r="AI404" s="9">
        <f t="shared" si="746"/>
        <v>0</v>
      </c>
      <c r="AJ404" s="9">
        <f t="shared" si="746"/>
        <v>0</v>
      </c>
      <c r="AK404" s="9">
        <f t="shared" ref="AG404:AV405" si="747">AK405</f>
        <v>5561</v>
      </c>
      <c r="AL404" s="9">
        <f t="shared" si="747"/>
        <v>0</v>
      </c>
      <c r="AM404" s="9">
        <f t="shared" si="747"/>
        <v>0</v>
      </c>
      <c r="AN404" s="9">
        <f t="shared" si="747"/>
        <v>0</v>
      </c>
      <c r="AO404" s="9">
        <f t="shared" si="747"/>
        <v>0</v>
      </c>
      <c r="AP404" s="9">
        <f t="shared" si="747"/>
        <v>0</v>
      </c>
      <c r="AQ404" s="9">
        <f t="shared" si="747"/>
        <v>5561</v>
      </c>
      <c r="AR404" s="9">
        <f t="shared" si="747"/>
        <v>0</v>
      </c>
      <c r="AS404" s="9">
        <f t="shared" si="747"/>
        <v>0</v>
      </c>
      <c r="AT404" s="9">
        <f t="shared" si="747"/>
        <v>0</v>
      </c>
      <c r="AU404" s="9">
        <f t="shared" si="747"/>
        <v>0</v>
      </c>
      <c r="AV404" s="9">
        <f t="shared" si="747"/>
        <v>0</v>
      </c>
      <c r="AW404" s="9">
        <f t="shared" ref="AS404:AZ405" si="748">AW405</f>
        <v>5561</v>
      </c>
      <c r="AX404" s="9">
        <f t="shared" si="748"/>
        <v>0</v>
      </c>
      <c r="AY404" s="9">
        <f t="shared" si="748"/>
        <v>331</v>
      </c>
      <c r="AZ404" s="9">
        <f t="shared" si="748"/>
        <v>0</v>
      </c>
      <c r="BA404" s="92">
        <f t="shared" si="729"/>
        <v>5.9521668764610682</v>
      </c>
      <c r="BB404" s="92"/>
    </row>
    <row r="405" spans="1:54" ht="33" hidden="1">
      <c r="A405" s="24" t="s">
        <v>242</v>
      </c>
      <c r="B405" s="25">
        <v>909</v>
      </c>
      <c r="C405" s="25" t="s">
        <v>343</v>
      </c>
      <c r="D405" s="25" t="s">
        <v>117</v>
      </c>
      <c r="E405" s="25" t="s">
        <v>364</v>
      </c>
      <c r="F405" s="25" t="s">
        <v>30</v>
      </c>
      <c r="G405" s="9">
        <f t="shared" si="745"/>
        <v>727</v>
      </c>
      <c r="H405" s="9">
        <f t="shared" si="745"/>
        <v>0</v>
      </c>
      <c r="I405" s="9">
        <f t="shared" si="745"/>
        <v>0</v>
      </c>
      <c r="J405" s="9">
        <f t="shared" si="745"/>
        <v>0</v>
      </c>
      <c r="K405" s="9">
        <f t="shared" si="745"/>
        <v>0</v>
      </c>
      <c r="L405" s="9">
        <f t="shared" si="745"/>
        <v>0</v>
      </c>
      <c r="M405" s="9">
        <f t="shared" ref="M405" si="749">G405+K405</f>
        <v>727</v>
      </c>
      <c r="N405" s="9">
        <f t="shared" si="745"/>
        <v>0</v>
      </c>
      <c r="O405" s="9">
        <f t="shared" si="745"/>
        <v>0</v>
      </c>
      <c r="P405" s="9">
        <f t="shared" si="745"/>
        <v>0</v>
      </c>
      <c r="Q405" s="9">
        <f t="shared" si="745"/>
        <v>0</v>
      </c>
      <c r="R405" s="9">
        <f t="shared" si="745"/>
        <v>0</v>
      </c>
      <c r="S405" s="9">
        <f t="shared" ref="S405" si="750">M405+Q405</f>
        <v>727</v>
      </c>
      <c r="T405" s="9">
        <f t="shared" si="745"/>
        <v>0</v>
      </c>
      <c r="U405" s="9">
        <f t="shared" si="746"/>
        <v>0</v>
      </c>
      <c r="V405" s="9">
        <f t="shared" si="746"/>
        <v>0</v>
      </c>
      <c r="W405" s="9">
        <f t="shared" si="746"/>
        <v>0</v>
      </c>
      <c r="X405" s="9">
        <f t="shared" si="746"/>
        <v>0</v>
      </c>
      <c r="Y405" s="9">
        <f t="shared" ref="Y405" si="751">S405+W405</f>
        <v>727</v>
      </c>
      <c r="Z405" s="9">
        <f t="shared" si="746"/>
        <v>0</v>
      </c>
      <c r="AA405" s="9">
        <f t="shared" si="746"/>
        <v>0</v>
      </c>
      <c r="AB405" s="9">
        <f t="shared" si="746"/>
        <v>4834</v>
      </c>
      <c r="AC405" s="9">
        <f t="shared" si="746"/>
        <v>0</v>
      </c>
      <c r="AD405" s="9">
        <f t="shared" si="746"/>
        <v>0</v>
      </c>
      <c r="AE405" s="9">
        <f t="shared" si="746"/>
        <v>5561</v>
      </c>
      <c r="AF405" s="9">
        <f t="shared" si="746"/>
        <v>0</v>
      </c>
      <c r="AG405" s="9">
        <f t="shared" si="747"/>
        <v>0</v>
      </c>
      <c r="AH405" s="9">
        <f t="shared" si="747"/>
        <v>0</v>
      </c>
      <c r="AI405" s="9">
        <f t="shared" si="747"/>
        <v>0</v>
      </c>
      <c r="AJ405" s="9">
        <f t="shared" si="747"/>
        <v>0</v>
      </c>
      <c r="AK405" s="9">
        <f t="shared" si="747"/>
        <v>5561</v>
      </c>
      <c r="AL405" s="9">
        <f t="shared" si="747"/>
        <v>0</v>
      </c>
      <c r="AM405" s="9">
        <f t="shared" si="747"/>
        <v>0</v>
      </c>
      <c r="AN405" s="9">
        <f t="shared" si="747"/>
        <v>0</v>
      </c>
      <c r="AO405" s="9">
        <f t="shared" si="747"/>
        <v>0</v>
      </c>
      <c r="AP405" s="9">
        <f t="shared" si="747"/>
        <v>0</v>
      </c>
      <c r="AQ405" s="9">
        <f t="shared" si="747"/>
        <v>5561</v>
      </c>
      <c r="AR405" s="9">
        <f t="shared" si="747"/>
        <v>0</v>
      </c>
      <c r="AS405" s="9">
        <f t="shared" si="748"/>
        <v>0</v>
      </c>
      <c r="AT405" s="9">
        <f t="shared" si="748"/>
        <v>0</v>
      </c>
      <c r="AU405" s="9">
        <f t="shared" si="748"/>
        <v>0</v>
      </c>
      <c r="AV405" s="9">
        <f t="shared" si="748"/>
        <v>0</v>
      </c>
      <c r="AW405" s="9">
        <f t="shared" si="748"/>
        <v>5561</v>
      </c>
      <c r="AX405" s="9">
        <f t="shared" si="748"/>
        <v>0</v>
      </c>
      <c r="AY405" s="9">
        <f t="shared" si="748"/>
        <v>331</v>
      </c>
      <c r="AZ405" s="9">
        <f t="shared" si="748"/>
        <v>0</v>
      </c>
      <c r="BA405" s="92">
        <f t="shared" si="729"/>
        <v>5.9521668764610682</v>
      </c>
      <c r="BB405" s="92"/>
    </row>
    <row r="406" spans="1:54" ht="33" hidden="1">
      <c r="A406" s="27" t="s">
        <v>36</v>
      </c>
      <c r="B406" s="25">
        <v>909</v>
      </c>
      <c r="C406" s="25" t="s">
        <v>343</v>
      </c>
      <c r="D406" s="25" t="s">
        <v>117</v>
      </c>
      <c r="E406" s="25" t="s">
        <v>364</v>
      </c>
      <c r="F406" s="25" t="s">
        <v>37</v>
      </c>
      <c r="G406" s="9">
        <f>353+374</f>
        <v>727</v>
      </c>
      <c r="H406" s="10"/>
      <c r="I406" s="79"/>
      <c r="J406" s="79"/>
      <c r="K406" s="79"/>
      <c r="L406" s="9"/>
      <c r="M406" s="9">
        <f>G406+I406+J406+K406+L406</f>
        <v>727</v>
      </c>
      <c r="N406" s="9">
        <f>H406+L406</f>
        <v>0</v>
      </c>
      <c r="O406" s="80"/>
      <c r="P406" s="80"/>
      <c r="Q406" s="80"/>
      <c r="R406" s="9"/>
      <c r="S406" s="9">
        <f>M406+O406+P406+Q406+R406</f>
        <v>727</v>
      </c>
      <c r="T406" s="9">
        <f>N406+R406</f>
        <v>0</v>
      </c>
      <c r="U406" s="80"/>
      <c r="V406" s="80"/>
      <c r="W406" s="80"/>
      <c r="X406" s="9"/>
      <c r="Y406" s="9">
        <f>S406+U406+V406+W406+X406</f>
        <v>727</v>
      </c>
      <c r="Z406" s="9">
        <f>T406+X406</f>
        <v>0</v>
      </c>
      <c r="AA406" s="80"/>
      <c r="AB406" s="9">
        <v>4834</v>
      </c>
      <c r="AC406" s="80"/>
      <c r="AD406" s="9"/>
      <c r="AE406" s="9">
        <f>Y406+AA406+AB406+AC406+AD406</f>
        <v>5561</v>
      </c>
      <c r="AF406" s="9">
        <f>Z406+AD406</f>
        <v>0</v>
      </c>
      <c r="AG406" s="80"/>
      <c r="AH406" s="9"/>
      <c r="AI406" s="80"/>
      <c r="AJ406" s="9"/>
      <c r="AK406" s="9">
        <f>AE406+AG406+AH406+AI406+AJ406</f>
        <v>5561</v>
      </c>
      <c r="AL406" s="9">
        <f>AF406+AJ406</f>
        <v>0</v>
      </c>
      <c r="AM406" s="80"/>
      <c r="AN406" s="9"/>
      <c r="AO406" s="80"/>
      <c r="AP406" s="9"/>
      <c r="AQ406" s="9">
        <f>AK406+AM406+AN406+AO406+AP406</f>
        <v>5561</v>
      </c>
      <c r="AR406" s="9">
        <f>AL406+AP406</f>
        <v>0</v>
      </c>
      <c r="AS406" s="80"/>
      <c r="AT406" s="9"/>
      <c r="AU406" s="80"/>
      <c r="AV406" s="9"/>
      <c r="AW406" s="9">
        <f>AQ406+AS406+AT406+AU406+AV406</f>
        <v>5561</v>
      </c>
      <c r="AX406" s="9">
        <f>AR406+AV406</f>
        <v>0</v>
      </c>
      <c r="AY406" s="9">
        <v>331</v>
      </c>
      <c r="AZ406" s="79"/>
      <c r="BA406" s="92">
        <f t="shared" si="729"/>
        <v>5.9521668764610682</v>
      </c>
      <c r="BB406" s="92"/>
    </row>
    <row r="407" spans="1:54" ht="102" hidden="1">
      <c r="A407" s="24" t="s">
        <v>564</v>
      </c>
      <c r="B407" s="25">
        <v>909</v>
      </c>
      <c r="C407" s="25" t="s">
        <v>343</v>
      </c>
      <c r="D407" s="25" t="s">
        <v>117</v>
      </c>
      <c r="E407" s="44" t="s">
        <v>514</v>
      </c>
      <c r="F407" s="25"/>
      <c r="G407" s="9">
        <f>G408+G410</f>
        <v>50420</v>
      </c>
      <c r="H407" s="9">
        <f t="shared" ref="H407:N407" si="752">H408+H410</f>
        <v>0</v>
      </c>
      <c r="I407" s="9">
        <f t="shared" si="752"/>
        <v>0</v>
      </c>
      <c r="J407" s="9">
        <f t="shared" si="752"/>
        <v>0</v>
      </c>
      <c r="K407" s="9">
        <f t="shared" si="752"/>
        <v>0</v>
      </c>
      <c r="L407" s="9">
        <f t="shared" si="752"/>
        <v>0</v>
      </c>
      <c r="M407" s="9">
        <f t="shared" si="752"/>
        <v>50420</v>
      </c>
      <c r="N407" s="9">
        <f t="shared" si="752"/>
        <v>0</v>
      </c>
      <c r="O407" s="9">
        <f t="shared" ref="O407:T407" si="753">O408+O410</f>
        <v>0</v>
      </c>
      <c r="P407" s="9">
        <f t="shared" si="753"/>
        <v>0</v>
      </c>
      <c r="Q407" s="9">
        <f t="shared" si="753"/>
        <v>0</v>
      </c>
      <c r="R407" s="9">
        <f t="shared" si="753"/>
        <v>0</v>
      </c>
      <c r="S407" s="9">
        <f t="shared" si="753"/>
        <v>50420</v>
      </c>
      <c r="T407" s="9">
        <f t="shared" si="753"/>
        <v>0</v>
      </c>
      <c r="U407" s="9">
        <f t="shared" ref="U407:Z407" si="754">U408+U410</f>
        <v>-34306</v>
      </c>
      <c r="V407" s="9">
        <f t="shared" si="754"/>
        <v>0</v>
      </c>
      <c r="W407" s="9">
        <f t="shared" si="754"/>
        <v>0</v>
      </c>
      <c r="X407" s="9">
        <f t="shared" si="754"/>
        <v>319600</v>
      </c>
      <c r="Y407" s="9">
        <f t="shared" si="754"/>
        <v>335714</v>
      </c>
      <c r="Z407" s="9">
        <f t="shared" si="754"/>
        <v>319600</v>
      </c>
      <c r="AA407" s="9">
        <f t="shared" ref="AA407:AF407" si="755">AA408+AA410</f>
        <v>0</v>
      </c>
      <c r="AB407" s="9">
        <f t="shared" si="755"/>
        <v>0</v>
      </c>
      <c r="AC407" s="9">
        <f t="shared" si="755"/>
        <v>0</v>
      </c>
      <c r="AD407" s="9">
        <f t="shared" si="755"/>
        <v>0</v>
      </c>
      <c r="AE407" s="9">
        <f t="shared" si="755"/>
        <v>335714</v>
      </c>
      <c r="AF407" s="9">
        <f t="shared" si="755"/>
        <v>319600</v>
      </c>
      <c r="AG407" s="9">
        <f t="shared" ref="AG407:AL407" si="756">AG408+AG410</f>
        <v>0</v>
      </c>
      <c r="AH407" s="9">
        <f t="shared" si="756"/>
        <v>0</v>
      </c>
      <c r="AI407" s="9">
        <f t="shared" si="756"/>
        <v>0</v>
      </c>
      <c r="AJ407" s="9">
        <f t="shared" si="756"/>
        <v>0</v>
      </c>
      <c r="AK407" s="9">
        <f t="shared" si="756"/>
        <v>335714</v>
      </c>
      <c r="AL407" s="9">
        <f t="shared" si="756"/>
        <v>319600</v>
      </c>
      <c r="AM407" s="9">
        <f t="shared" ref="AM407:AR407" si="757">AM408+AM410</f>
        <v>0</v>
      </c>
      <c r="AN407" s="9">
        <f t="shared" si="757"/>
        <v>0</v>
      </c>
      <c r="AO407" s="9">
        <f t="shared" si="757"/>
        <v>0</v>
      </c>
      <c r="AP407" s="9">
        <f t="shared" si="757"/>
        <v>0</v>
      </c>
      <c r="AQ407" s="9">
        <f t="shared" si="757"/>
        <v>335714</v>
      </c>
      <c r="AR407" s="9">
        <f t="shared" si="757"/>
        <v>319600</v>
      </c>
      <c r="AS407" s="9">
        <f t="shared" ref="AS407:AX407" si="758">AS408+AS410</f>
        <v>-1694</v>
      </c>
      <c r="AT407" s="9">
        <f t="shared" si="758"/>
        <v>0</v>
      </c>
      <c r="AU407" s="9">
        <f t="shared" si="758"/>
        <v>0</v>
      </c>
      <c r="AV407" s="9">
        <f t="shared" si="758"/>
        <v>-33600</v>
      </c>
      <c r="AW407" s="9">
        <f t="shared" si="758"/>
        <v>300420</v>
      </c>
      <c r="AX407" s="9">
        <f t="shared" si="758"/>
        <v>286000</v>
      </c>
      <c r="AY407" s="9">
        <f t="shared" ref="AY407:AZ407" si="759">AY408+AY410</f>
        <v>0</v>
      </c>
      <c r="AZ407" s="9">
        <f t="shared" si="759"/>
        <v>0</v>
      </c>
      <c r="BA407" s="92">
        <f t="shared" si="729"/>
        <v>0</v>
      </c>
      <c r="BB407" s="92">
        <f t="shared" si="730"/>
        <v>0</v>
      </c>
    </row>
    <row r="408" spans="1:54" ht="33" hidden="1">
      <c r="A408" s="24" t="s">
        <v>242</v>
      </c>
      <c r="B408" s="25">
        <v>909</v>
      </c>
      <c r="C408" s="25" t="s">
        <v>343</v>
      </c>
      <c r="D408" s="25" t="s">
        <v>117</v>
      </c>
      <c r="E408" s="44" t="s">
        <v>514</v>
      </c>
      <c r="F408" s="25" t="s">
        <v>30</v>
      </c>
      <c r="G408" s="9">
        <f t="shared" ref="G408:AZ408" si="760">G409</f>
        <v>48020</v>
      </c>
      <c r="H408" s="9">
        <f t="shared" si="760"/>
        <v>0</v>
      </c>
      <c r="I408" s="9">
        <f t="shared" si="760"/>
        <v>0</v>
      </c>
      <c r="J408" s="9">
        <f t="shared" si="760"/>
        <v>0</v>
      </c>
      <c r="K408" s="9">
        <f t="shared" si="760"/>
        <v>0</v>
      </c>
      <c r="L408" s="9">
        <f t="shared" si="760"/>
        <v>0</v>
      </c>
      <c r="M408" s="9">
        <f t="shared" si="760"/>
        <v>48020</v>
      </c>
      <c r="N408" s="9">
        <f t="shared" si="760"/>
        <v>0</v>
      </c>
      <c r="O408" s="9">
        <f t="shared" si="760"/>
        <v>0</v>
      </c>
      <c r="P408" s="9">
        <f t="shared" si="760"/>
        <v>0</v>
      </c>
      <c r="Q408" s="9">
        <f t="shared" si="760"/>
        <v>0</v>
      </c>
      <c r="R408" s="9">
        <f t="shared" si="760"/>
        <v>0</v>
      </c>
      <c r="S408" s="9">
        <f t="shared" si="760"/>
        <v>48020</v>
      </c>
      <c r="T408" s="9">
        <f t="shared" si="760"/>
        <v>0</v>
      </c>
      <c r="U408" s="9">
        <f t="shared" si="760"/>
        <v>-33600</v>
      </c>
      <c r="V408" s="9">
        <f t="shared" si="760"/>
        <v>0</v>
      </c>
      <c r="W408" s="9">
        <f t="shared" si="760"/>
        <v>0</v>
      </c>
      <c r="X408" s="9">
        <f t="shared" si="760"/>
        <v>286000</v>
      </c>
      <c r="Y408" s="9">
        <f t="shared" si="760"/>
        <v>300420</v>
      </c>
      <c r="Z408" s="9">
        <f t="shared" si="760"/>
        <v>286000</v>
      </c>
      <c r="AA408" s="9">
        <f t="shared" si="760"/>
        <v>0</v>
      </c>
      <c r="AB408" s="9">
        <f t="shared" si="760"/>
        <v>0</v>
      </c>
      <c r="AC408" s="9">
        <f t="shared" si="760"/>
        <v>0</v>
      </c>
      <c r="AD408" s="9">
        <f t="shared" si="760"/>
        <v>0</v>
      </c>
      <c r="AE408" s="9">
        <f t="shared" si="760"/>
        <v>300420</v>
      </c>
      <c r="AF408" s="9">
        <f t="shared" si="760"/>
        <v>286000</v>
      </c>
      <c r="AG408" s="9">
        <f t="shared" si="760"/>
        <v>0</v>
      </c>
      <c r="AH408" s="9">
        <f t="shared" si="760"/>
        <v>0</v>
      </c>
      <c r="AI408" s="9">
        <f t="shared" si="760"/>
        <v>0</v>
      </c>
      <c r="AJ408" s="9">
        <f t="shared" si="760"/>
        <v>0</v>
      </c>
      <c r="AK408" s="9">
        <f t="shared" si="760"/>
        <v>300420</v>
      </c>
      <c r="AL408" s="9">
        <f t="shared" si="760"/>
        <v>286000</v>
      </c>
      <c r="AM408" s="9">
        <f t="shared" si="760"/>
        <v>0</v>
      </c>
      <c r="AN408" s="9">
        <f t="shared" si="760"/>
        <v>0</v>
      </c>
      <c r="AO408" s="9">
        <f t="shared" si="760"/>
        <v>0</v>
      </c>
      <c r="AP408" s="9">
        <f t="shared" si="760"/>
        <v>0</v>
      </c>
      <c r="AQ408" s="9">
        <f t="shared" si="760"/>
        <v>300420</v>
      </c>
      <c r="AR408" s="9">
        <f t="shared" si="760"/>
        <v>286000</v>
      </c>
      <c r="AS408" s="9">
        <f t="shared" si="760"/>
        <v>0</v>
      </c>
      <c r="AT408" s="9">
        <f t="shared" si="760"/>
        <v>0</v>
      </c>
      <c r="AU408" s="9">
        <f t="shared" si="760"/>
        <v>0</v>
      </c>
      <c r="AV408" s="9">
        <f t="shared" si="760"/>
        <v>0</v>
      </c>
      <c r="AW408" s="9">
        <f t="shared" si="760"/>
        <v>300420</v>
      </c>
      <c r="AX408" s="9">
        <f t="shared" si="760"/>
        <v>286000</v>
      </c>
      <c r="AY408" s="9">
        <f t="shared" si="760"/>
        <v>0</v>
      </c>
      <c r="AZ408" s="9">
        <f t="shared" si="760"/>
        <v>0</v>
      </c>
      <c r="BA408" s="92">
        <f t="shared" si="729"/>
        <v>0</v>
      </c>
      <c r="BB408" s="92">
        <f t="shared" si="730"/>
        <v>0</v>
      </c>
    </row>
    <row r="409" spans="1:54" ht="33" hidden="1">
      <c r="A409" s="24" t="s">
        <v>36</v>
      </c>
      <c r="B409" s="25">
        <v>909</v>
      </c>
      <c r="C409" s="25" t="s">
        <v>343</v>
      </c>
      <c r="D409" s="25" t="s">
        <v>117</v>
      </c>
      <c r="E409" s="44" t="s">
        <v>514</v>
      </c>
      <c r="F409" s="25" t="s">
        <v>37</v>
      </c>
      <c r="G409" s="9">
        <f>40178+7842</f>
        <v>48020</v>
      </c>
      <c r="H409" s="9"/>
      <c r="I409" s="79"/>
      <c r="J409" s="79"/>
      <c r="K409" s="79"/>
      <c r="L409" s="79"/>
      <c r="M409" s="9">
        <f>G409+I409+J409+K409+L409</f>
        <v>48020</v>
      </c>
      <c r="N409" s="9">
        <f>H409+L409</f>
        <v>0</v>
      </c>
      <c r="O409" s="80"/>
      <c r="P409" s="80"/>
      <c r="Q409" s="80"/>
      <c r="R409" s="80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  <c r="AG409" s="9"/>
      <c r="AH409" s="9"/>
      <c r="AI409" s="9"/>
      <c r="AJ409" s="9"/>
      <c r="AK409" s="9">
        <f>AE409+AG409+AH409+AI409+AJ409</f>
        <v>300420</v>
      </c>
      <c r="AL409" s="9">
        <f>AF409+AJ409</f>
        <v>286000</v>
      </c>
      <c r="AM409" s="9"/>
      <c r="AN409" s="9"/>
      <c r="AO409" s="9"/>
      <c r="AP409" s="9"/>
      <c r="AQ409" s="9">
        <f>AK409+AM409+AN409+AO409+AP409</f>
        <v>300420</v>
      </c>
      <c r="AR409" s="9">
        <f>AL409+AP409</f>
        <v>286000</v>
      </c>
      <c r="AS409" s="9"/>
      <c r="AT409" s="9"/>
      <c r="AU409" s="9"/>
      <c r="AV409" s="9"/>
      <c r="AW409" s="9">
        <f>AQ409+AS409+AT409+AU409+AV409</f>
        <v>300420</v>
      </c>
      <c r="AX409" s="9">
        <f>AR409+AV409</f>
        <v>286000</v>
      </c>
      <c r="AY409" s="79"/>
      <c r="AZ409" s="79"/>
      <c r="BA409" s="92">
        <f t="shared" si="729"/>
        <v>0</v>
      </c>
      <c r="BB409" s="92">
        <f t="shared" si="730"/>
        <v>0</v>
      </c>
    </row>
    <row r="410" spans="1:54" ht="33" hidden="1">
      <c r="A410" s="27" t="s">
        <v>179</v>
      </c>
      <c r="B410" s="25">
        <v>909</v>
      </c>
      <c r="C410" s="25" t="s">
        <v>343</v>
      </c>
      <c r="D410" s="25" t="s">
        <v>117</v>
      </c>
      <c r="E410" s="44" t="s">
        <v>514</v>
      </c>
      <c r="F410" s="25" t="s">
        <v>180</v>
      </c>
      <c r="G410" s="9">
        <f>G411</f>
        <v>2400</v>
      </c>
      <c r="H410" s="9">
        <f t="shared" ref="H410:AX410" si="761">H411</f>
        <v>0</v>
      </c>
      <c r="I410" s="9">
        <f t="shared" si="761"/>
        <v>0</v>
      </c>
      <c r="J410" s="9">
        <f t="shared" si="761"/>
        <v>0</v>
      </c>
      <c r="K410" s="9">
        <f t="shared" si="761"/>
        <v>0</v>
      </c>
      <c r="L410" s="9">
        <f t="shared" si="761"/>
        <v>0</v>
      </c>
      <c r="M410" s="9">
        <f t="shared" si="761"/>
        <v>2400</v>
      </c>
      <c r="N410" s="9">
        <f t="shared" si="761"/>
        <v>0</v>
      </c>
      <c r="O410" s="9">
        <f t="shared" si="761"/>
        <v>0</v>
      </c>
      <c r="P410" s="9">
        <f t="shared" si="761"/>
        <v>0</v>
      </c>
      <c r="Q410" s="9">
        <f t="shared" si="761"/>
        <v>0</v>
      </c>
      <c r="R410" s="9">
        <f t="shared" si="761"/>
        <v>0</v>
      </c>
      <c r="S410" s="9">
        <f t="shared" si="761"/>
        <v>2400</v>
      </c>
      <c r="T410" s="9">
        <f t="shared" si="761"/>
        <v>0</v>
      </c>
      <c r="U410" s="9">
        <f t="shared" si="761"/>
        <v>-706</v>
      </c>
      <c r="V410" s="9">
        <f t="shared" si="761"/>
        <v>0</v>
      </c>
      <c r="W410" s="9">
        <f t="shared" si="761"/>
        <v>0</v>
      </c>
      <c r="X410" s="9">
        <f t="shared" si="761"/>
        <v>33600</v>
      </c>
      <c r="Y410" s="9">
        <f t="shared" si="761"/>
        <v>35294</v>
      </c>
      <c r="Z410" s="9">
        <f t="shared" si="761"/>
        <v>33600</v>
      </c>
      <c r="AA410" s="9">
        <f t="shared" si="761"/>
        <v>0</v>
      </c>
      <c r="AB410" s="9">
        <f t="shared" si="761"/>
        <v>0</v>
      </c>
      <c r="AC410" s="9">
        <f t="shared" si="761"/>
        <v>0</v>
      </c>
      <c r="AD410" s="9">
        <f t="shared" si="761"/>
        <v>0</v>
      </c>
      <c r="AE410" s="9">
        <f t="shared" si="761"/>
        <v>35294</v>
      </c>
      <c r="AF410" s="9">
        <f t="shared" si="761"/>
        <v>33600</v>
      </c>
      <c r="AG410" s="9">
        <f t="shared" si="761"/>
        <v>0</v>
      </c>
      <c r="AH410" s="9">
        <f t="shared" si="761"/>
        <v>0</v>
      </c>
      <c r="AI410" s="9">
        <f t="shared" si="761"/>
        <v>0</v>
      </c>
      <c r="AJ410" s="9">
        <f t="shared" si="761"/>
        <v>0</v>
      </c>
      <c r="AK410" s="9">
        <f t="shared" si="761"/>
        <v>35294</v>
      </c>
      <c r="AL410" s="9">
        <f t="shared" si="761"/>
        <v>33600</v>
      </c>
      <c r="AM410" s="9">
        <f t="shared" si="761"/>
        <v>0</v>
      </c>
      <c r="AN410" s="9">
        <f t="shared" si="761"/>
        <v>0</v>
      </c>
      <c r="AO410" s="9">
        <f t="shared" si="761"/>
        <v>0</v>
      </c>
      <c r="AP410" s="9">
        <f t="shared" si="761"/>
        <v>0</v>
      </c>
      <c r="AQ410" s="9">
        <f t="shared" si="761"/>
        <v>35294</v>
      </c>
      <c r="AR410" s="9">
        <f t="shared" si="761"/>
        <v>33600</v>
      </c>
      <c r="AS410" s="9">
        <f t="shared" si="761"/>
        <v>-1694</v>
      </c>
      <c r="AT410" s="9">
        <f t="shared" si="761"/>
        <v>0</v>
      </c>
      <c r="AU410" s="9">
        <f t="shared" si="761"/>
        <v>0</v>
      </c>
      <c r="AV410" s="9">
        <f t="shared" si="761"/>
        <v>-33600</v>
      </c>
      <c r="AW410" s="9">
        <f t="shared" si="761"/>
        <v>0</v>
      </c>
      <c r="AX410" s="9">
        <f t="shared" si="761"/>
        <v>0</v>
      </c>
      <c r="AY410" s="79"/>
      <c r="AZ410" s="79"/>
      <c r="BA410" s="92" t="e">
        <f t="shared" si="729"/>
        <v>#DIV/0!</v>
      </c>
      <c r="BB410" s="92" t="e">
        <f t="shared" si="730"/>
        <v>#DIV/0!</v>
      </c>
    </row>
    <row r="411" spans="1:54" ht="27" hidden="1" customHeight="1">
      <c r="A411" s="27" t="s">
        <v>167</v>
      </c>
      <c r="B411" s="25">
        <v>909</v>
      </c>
      <c r="C411" s="25" t="s">
        <v>343</v>
      </c>
      <c r="D411" s="25" t="s">
        <v>117</v>
      </c>
      <c r="E411" s="44" t="s">
        <v>514</v>
      </c>
      <c r="F411" s="25" t="s">
        <v>181</v>
      </c>
      <c r="G411" s="9">
        <f>10315-7915</f>
        <v>2400</v>
      </c>
      <c r="H411" s="9"/>
      <c r="I411" s="79"/>
      <c r="J411" s="79"/>
      <c r="K411" s="79"/>
      <c r="L411" s="79"/>
      <c r="M411" s="9">
        <f>G411+I411+J411+K411+L411</f>
        <v>2400</v>
      </c>
      <c r="N411" s="9">
        <f>H411+L411</f>
        <v>0</v>
      </c>
      <c r="O411" s="80"/>
      <c r="P411" s="80"/>
      <c r="Q411" s="80"/>
      <c r="R411" s="80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  <c r="AG411" s="9"/>
      <c r="AH411" s="9"/>
      <c r="AI411" s="9"/>
      <c r="AJ411" s="9"/>
      <c r="AK411" s="9">
        <f>AE411+AG411+AH411+AI411+AJ411</f>
        <v>35294</v>
      </c>
      <c r="AL411" s="9">
        <f>AF411+AJ411</f>
        <v>33600</v>
      </c>
      <c r="AM411" s="9"/>
      <c r="AN411" s="9"/>
      <c r="AO411" s="9"/>
      <c r="AP411" s="9"/>
      <c r="AQ411" s="9">
        <f>AK411+AM411+AN411+AO411+AP411</f>
        <v>35294</v>
      </c>
      <c r="AR411" s="9">
        <f>AL411+AP411</f>
        <v>33600</v>
      </c>
      <c r="AS411" s="9">
        <v>-1694</v>
      </c>
      <c r="AT411" s="9"/>
      <c r="AU411" s="9"/>
      <c r="AV411" s="9">
        <v>-33600</v>
      </c>
      <c r="AW411" s="9">
        <f>AQ411+AS411+AT411+AU411+AV411</f>
        <v>0</v>
      </c>
      <c r="AX411" s="9">
        <f>AR411+AV411</f>
        <v>0</v>
      </c>
      <c r="AY411" s="79"/>
      <c r="AZ411" s="79"/>
      <c r="BA411" s="92" t="e">
        <f t="shared" si="729"/>
        <v>#DIV/0!</v>
      </c>
      <c r="BB411" s="92" t="e">
        <f t="shared" si="730"/>
        <v>#DIV/0!</v>
      </c>
    </row>
    <row r="412" spans="1:54" ht="54.75" hidden="1" customHeight="1">
      <c r="A412" s="27" t="s">
        <v>763</v>
      </c>
      <c r="B412" s="25">
        <v>909</v>
      </c>
      <c r="C412" s="25" t="s">
        <v>343</v>
      </c>
      <c r="D412" s="25" t="s">
        <v>117</v>
      </c>
      <c r="E412" s="44" t="s">
        <v>764</v>
      </c>
      <c r="F412" s="25"/>
      <c r="G412" s="9"/>
      <c r="H412" s="9"/>
      <c r="I412" s="79"/>
      <c r="J412" s="79"/>
      <c r="K412" s="79"/>
      <c r="L412" s="79"/>
      <c r="M412" s="9"/>
      <c r="N412" s="9"/>
      <c r="O412" s="80"/>
      <c r="P412" s="80"/>
      <c r="Q412" s="80"/>
      <c r="R412" s="80"/>
      <c r="S412" s="9"/>
      <c r="T412" s="9"/>
      <c r="U412" s="9">
        <f>U413+U415</f>
        <v>34306</v>
      </c>
      <c r="V412" s="9">
        <f t="shared" ref="V412:Z412" si="762">V413+V415</f>
        <v>0</v>
      </c>
      <c r="W412" s="9">
        <f t="shared" si="762"/>
        <v>0</v>
      </c>
      <c r="X412" s="9">
        <f t="shared" si="762"/>
        <v>680400</v>
      </c>
      <c r="Y412" s="9">
        <f t="shared" si="762"/>
        <v>714706</v>
      </c>
      <c r="Z412" s="9">
        <f t="shared" si="762"/>
        <v>680400</v>
      </c>
      <c r="AA412" s="9">
        <f>AA413+AA415</f>
        <v>0</v>
      </c>
      <c r="AB412" s="9">
        <f t="shared" ref="AB412:AF412" si="763">AB413+AB415</f>
        <v>0</v>
      </c>
      <c r="AC412" s="9">
        <f t="shared" si="763"/>
        <v>0</v>
      </c>
      <c r="AD412" s="9">
        <f t="shared" si="763"/>
        <v>0</v>
      </c>
      <c r="AE412" s="9">
        <f t="shared" si="763"/>
        <v>714706</v>
      </c>
      <c r="AF412" s="9">
        <f t="shared" si="763"/>
        <v>680400</v>
      </c>
      <c r="AG412" s="9">
        <f>AG413+AG415</f>
        <v>0</v>
      </c>
      <c r="AH412" s="9">
        <f t="shared" ref="AH412:AL412" si="764">AH413+AH415</f>
        <v>0</v>
      </c>
      <c r="AI412" s="9">
        <f t="shared" si="764"/>
        <v>0</v>
      </c>
      <c r="AJ412" s="9">
        <f t="shared" si="764"/>
        <v>0</v>
      </c>
      <c r="AK412" s="9">
        <f t="shared" si="764"/>
        <v>714706</v>
      </c>
      <c r="AL412" s="9">
        <f t="shared" si="764"/>
        <v>680400</v>
      </c>
      <c r="AM412" s="9">
        <f>AM413+AM415</f>
        <v>0</v>
      </c>
      <c r="AN412" s="9">
        <f t="shared" ref="AN412:AR412" si="765">AN413+AN415</f>
        <v>0</v>
      </c>
      <c r="AO412" s="9">
        <f t="shared" si="765"/>
        <v>0</v>
      </c>
      <c r="AP412" s="9">
        <f t="shared" si="765"/>
        <v>0</v>
      </c>
      <c r="AQ412" s="9">
        <f t="shared" si="765"/>
        <v>714706</v>
      </c>
      <c r="AR412" s="9">
        <f t="shared" si="765"/>
        <v>680400</v>
      </c>
      <c r="AS412" s="9">
        <f>AS413+AS415</f>
        <v>1694</v>
      </c>
      <c r="AT412" s="9">
        <f t="shared" ref="AT412:AX412" si="766">AT413+AT415</f>
        <v>0</v>
      </c>
      <c r="AU412" s="9">
        <f t="shared" si="766"/>
        <v>0</v>
      </c>
      <c r="AV412" s="9">
        <f t="shared" si="766"/>
        <v>33600</v>
      </c>
      <c r="AW412" s="9">
        <f t="shared" si="766"/>
        <v>750000</v>
      </c>
      <c r="AX412" s="9">
        <f t="shared" si="766"/>
        <v>714000</v>
      </c>
      <c r="AY412" s="9">
        <f t="shared" ref="AY412:AZ412" si="767">AY413+AY415</f>
        <v>42714</v>
      </c>
      <c r="AZ412" s="9">
        <f t="shared" si="767"/>
        <v>40664</v>
      </c>
      <c r="BA412" s="92">
        <f t="shared" si="729"/>
        <v>5.6951999999999998</v>
      </c>
      <c r="BB412" s="92">
        <f t="shared" si="730"/>
        <v>5.6952380952380954</v>
      </c>
    </row>
    <row r="413" spans="1:54" ht="33" hidden="1">
      <c r="A413" s="24" t="s">
        <v>242</v>
      </c>
      <c r="B413" s="25">
        <v>909</v>
      </c>
      <c r="C413" s="25" t="s">
        <v>343</v>
      </c>
      <c r="D413" s="25" t="s">
        <v>117</v>
      </c>
      <c r="E413" s="44" t="s">
        <v>764</v>
      </c>
      <c r="F413" s="25" t="s">
        <v>30</v>
      </c>
      <c r="G413" s="9"/>
      <c r="H413" s="9"/>
      <c r="I413" s="79"/>
      <c r="J413" s="79"/>
      <c r="K413" s="79"/>
      <c r="L413" s="79"/>
      <c r="M413" s="9"/>
      <c r="N413" s="9"/>
      <c r="O413" s="80"/>
      <c r="P413" s="80"/>
      <c r="Q413" s="80"/>
      <c r="R413" s="80"/>
      <c r="S413" s="9"/>
      <c r="T413" s="9"/>
      <c r="U413" s="9">
        <f>U414</f>
        <v>33600</v>
      </c>
      <c r="V413" s="9">
        <f t="shared" ref="V413:AZ413" si="768">V414</f>
        <v>0</v>
      </c>
      <c r="W413" s="9">
        <f t="shared" si="768"/>
        <v>0</v>
      </c>
      <c r="X413" s="9">
        <f t="shared" si="768"/>
        <v>666400</v>
      </c>
      <c r="Y413" s="9">
        <f t="shared" si="768"/>
        <v>700000</v>
      </c>
      <c r="Z413" s="9">
        <f t="shared" si="768"/>
        <v>666400</v>
      </c>
      <c r="AA413" s="9">
        <f>AA414</f>
        <v>0</v>
      </c>
      <c r="AB413" s="9">
        <f t="shared" si="768"/>
        <v>0</v>
      </c>
      <c r="AC413" s="9">
        <f t="shared" si="768"/>
        <v>0</v>
      </c>
      <c r="AD413" s="9">
        <f t="shared" si="768"/>
        <v>0</v>
      </c>
      <c r="AE413" s="9">
        <f t="shared" si="768"/>
        <v>700000</v>
      </c>
      <c r="AF413" s="9">
        <f t="shared" si="768"/>
        <v>666400</v>
      </c>
      <c r="AG413" s="9">
        <f>AG414</f>
        <v>0</v>
      </c>
      <c r="AH413" s="9">
        <f t="shared" si="768"/>
        <v>0</v>
      </c>
      <c r="AI413" s="9">
        <f t="shared" si="768"/>
        <v>0</v>
      </c>
      <c r="AJ413" s="9">
        <f t="shared" si="768"/>
        <v>0</v>
      </c>
      <c r="AK413" s="9">
        <f t="shared" si="768"/>
        <v>700000</v>
      </c>
      <c r="AL413" s="9">
        <f t="shared" si="768"/>
        <v>666400</v>
      </c>
      <c r="AM413" s="9">
        <f>AM414</f>
        <v>0</v>
      </c>
      <c r="AN413" s="9">
        <f t="shared" si="768"/>
        <v>0</v>
      </c>
      <c r="AO413" s="9">
        <f t="shared" si="768"/>
        <v>0</v>
      </c>
      <c r="AP413" s="9">
        <f t="shared" si="768"/>
        <v>0</v>
      </c>
      <c r="AQ413" s="9">
        <f t="shared" si="768"/>
        <v>700000</v>
      </c>
      <c r="AR413" s="9">
        <f t="shared" si="768"/>
        <v>666400</v>
      </c>
      <c r="AS413" s="9">
        <f>AS414</f>
        <v>0</v>
      </c>
      <c r="AT413" s="9">
        <f t="shared" si="768"/>
        <v>0</v>
      </c>
      <c r="AU413" s="9">
        <f t="shared" si="768"/>
        <v>0</v>
      </c>
      <c r="AV413" s="9">
        <f t="shared" si="768"/>
        <v>0</v>
      </c>
      <c r="AW413" s="9">
        <f t="shared" si="768"/>
        <v>700000</v>
      </c>
      <c r="AX413" s="9">
        <f t="shared" si="768"/>
        <v>666400</v>
      </c>
      <c r="AY413" s="9">
        <f t="shared" si="768"/>
        <v>42714</v>
      </c>
      <c r="AZ413" s="9">
        <f t="shared" si="768"/>
        <v>40664</v>
      </c>
      <c r="BA413" s="92">
        <f t="shared" si="729"/>
        <v>6.1019999999999994</v>
      </c>
      <c r="BB413" s="92">
        <f t="shared" si="730"/>
        <v>6.1020408163265305</v>
      </c>
    </row>
    <row r="414" spans="1:54" ht="33" hidden="1">
      <c r="A414" s="24" t="s">
        <v>36</v>
      </c>
      <c r="B414" s="25">
        <v>909</v>
      </c>
      <c r="C414" s="25" t="s">
        <v>343</v>
      </c>
      <c r="D414" s="25" t="s">
        <v>117</v>
      </c>
      <c r="E414" s="44" t="s">
        <v>764</v>
      </c>
      <c r="F414" s="25" t="s">
        <v>37</v>
      </c>
      <c r="G414" s="9"/>
      <c r="H414" s="9"/>
      <c r="I414" s="79"/>
      <c r="J414" s="79"/>
      <c r="K414" s="79"/>
      <c r="L414" s="79"/>
      <c r="M414" s="9"/>
      <c r="N414" s="9"/>
      <c r="O414" s="80"/>
      <c r="P414" s="80"/>
      <c r="Q414" s="80"/>
      <c r="R414" s="80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  <c r="AG414" s="9"/>
      <c r="AH414" s="9"/>
      <c r="AI414" s="9"/>
      <c r="AJ414" s="9"/>
      <c r="AK414" s="9">
        <f>AE414+AG414+AH414+AI414+AJ414</f>
        <v>700000</v>
      </c>
      <c r="AL414" s="9">
        <f>AF414+AJ414</f>
        <v>666400</v>
      </c>
      <c r="AM414" s="9"/>
      <c r="AN414" s="9"/>
      <c r="AO414" s="9"/>
      <c r="AP414" s="9"/>
      <c r="AQ414" s="9">
        <f>AK414+AM414+AN414+AO414+AP414</f>
        <v>700000</v>
      </c>
      <c r="AR414" s="9">
        <f>AL414+AP414</f>
        <v>666400</v>
      </c>
      <c r="AS414" s="9"/>
      <c r="AT414" s="9"/>
      <c r="AU414" s="9"/>
      <c r="AV414" s="9"/>
      <c r="AW414" s="9">
        <f>AQ414+AS414+AT414+AU414+AV414</f>
        <v>700000</v>
      </c>
      <c r="AX414" s="9">
        <f>AR414+AV414</f>
        <v>666400</v>
      </c>
      <c r="AY414" s="9">
        <v>42714</v>
      </c>
      <c r="AZ414" s="9">
        <v>40664</v>
      </c>
      <c r="BA414" s="92">
        <f t="shared" si="729"/>
        <v>6.1019999999999994</v>
      </c>
      <c r="BB414" s="92">
        <f t="shared" si="730"/>
        <v>6.1020408163265305</v>
      </c>
    </row>
    <row r="415" spans="1:54" ht="33" hidden="1">
      <c r="A415" s="27" t="s">
        <v>179</v>
      </c>
      <c r="B415" s="25">
        <v>909</v>
      </c>
      <c r="C415" s="25" t="s">
        <v>343</v>
      </c>
      <c r="D415" s="25" t="s">
        <v>117</v>
      </c>
      <c r="E415" s="44" t="s">
        <v>764</v>
      </c>
      <c r="F415" s="25" t="s">
        <v>180</v>
      </c>
      <c r="G415" s="9"/>
      <c r="H415" s="9"/>
      <c r="I415" s="79"/>
      <c r="J415" s="79"/>
      <c r="K415" s="79"/>
      <c r="L415" s="79"/>
      <c r="M415" s="9"/>
      <c r="N415" s="9"/>
      <c r="O415" s="80"/>
      <c r="P415" s="80"/>
      <c r="Q415" s="80"/>
      <c r="R415" s="80"/>
      <c r="S415" s="9"/>
      <c r="T415" s="9"/>
      <c r="U415" s="9">
        <f>U416</f>
        <v>706</v>
      </c>
      <c r="V415" s="9">
        <f t="shared" ref="V415:AZ415" si="769">V416</f>
        <v>0</v>
      </c>
      <c r="W415" s="9">
        <f t="shared" si="769"/>
        <v>0</v>
      </c>
      <c r="X415" s="9">
        <f t="shared" si="769"/>
        <v>14000</v>
      </c>
      <c r="Y415" s="9">
        <f t="shared" si="769"/>
        <v>14706</v>
      </c>
      <c r="Z415" s="9">
        <f t="shared" si="769"/>
        <v>14000</v>
      </c>
      <c r="AA415" s="9">
        <f>AA416</f>
        <v>0</v>
      </c>
      <c r="AB415" s="9">
        <f t="shared" si="769"/>
        <v>0</v>
      </c>
      <c r="AC415" s="9">
        <f t="shared" si="769"/>
        <v>0</v>
      </c>
      <c r="AD415" s="9">
        <f t="shared" si="769"/>
        <v>0</v>
      </c>
      <c r="AE415" s="9">
        <f t="shared" si="769"/>
        <v>14706</v>
      </c>
      <c r="AF415" s="9">
        <f t="shared" si="769"/>
        <v>14000</v>
      </c>
      <c r="AG415" s="9">
        <f>AG416</f>
        <v>0</v>
      </c>
      <c r="AH415" s="9">
        <f t="shared" si="769"/>
        <v>0</v>
      </c>
      <c r="AI415" s="9">
        <f t="shared" si="769"/>
        <v>0</v>
      </c>
      <c r="AJ415" s="9">
        <f t="shared" si="769"/>
        <v>0</v>
      </c>
      <c r="AK415" s="9">
        <f t="shared" si="769"/>
        <v>14706</v>
      </c>
      <c r="AL415" s="9">
        <f t="shared" si="769"/>
        <v>14000</v>
      </c>
      <c r="AM415" s="9">
        <f>AM416</f>
        <v>0</v>
      </c>
      <c r="AN415" s="9">
        <f t="shared" si="769"/>
        <v>0</v>
      </c>
      <c r="AO415" s="9">
        <f t="shared" si="769"/>
        <v>0</v>
      </c>
      <c r="AP415" s="9">
        <f t="shared" si="769"/>
        <v>0</v>
      </c>
      <c r="AQ415" s="9">
        <f t="shared" si="769"/>
        <v>14706</v>
      </c>
      <c r="AR415" s="9">
        <f t="shared" si="769"/>
        <v>14000</v>
      </c>
      <c r="AS415" s="9">
        <f>AS416</f>
        <v>1694</v>
      </c>
      <c r="AT415" s="9">
        <f t="shared" si="769"/>
        <v>0</v>
      </c>
      <c r="AU415" s="9">
        <f t="shared" si="769"/>
        <v>0</v>
      </c>
      <c r="AV415" s="9">
        <f t="shared" si="769"/>
        <v>33600</v>
      </c>
      <c r="AW415" s="9">
        <f t="shared" si="769"/>
        <v>50000</v>
      </c>
      <c r="AX415" s="9">
        <f t="shared" si="769"/>
        <v>47600</v>
      </c>
      <c r="AY415" s="9">
        <f t="shared" si="769"/>
        <v>0</v>
      </c>
      <c r="AZ415" s="9">
        <f t="shared" si="769"/>
        <v>0</v>
      </c>
      <c r="BA415" s="92">
        <f t="shared" si="729"/>
        <v>0</v>
      </c>
      <c r="BB415" s="92">
        <f t="shared" si="730"/>
        <v>0</v>
      </c>
    </row>
    <row r="416" spans="1:54" ht="27" hidden="1" customHeight="1">
      <c r="A416" s="27" t="s">
        <v>167</v>
      </c>
      <c r="B416" s="25">
        <v>909</v>
      </c>
      <c r="C416" s="25" t="s">
        <v>343</v>
      </c>
      <c r="D416" s="25" t="s">
        <v>117</v>
      </c>
      <c r="E416" s="44" t="s">
        <v>764</v>
      </c>
      <c r="F416" s="25" t="s">
        <v>181</v>
      </c>
      <c r="G416" s="9"/>
      <c r="H416" s="9"/>
      <c r="I416" s="79"/>
      <c r="J416" s="79"/>
      <c r="K416" s="79"/>
      <c r="L416" s="79"/>
      <c r="M416" s="9"/>
      <c r="N416" s="9"/>
      <c r="O416" s="80"/>
      <c r="P416" s="80"/>
      <c r="Q416" s="80"/>
      <c r="R416" s="80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  <c r="AG416" s="9"/>
      <c r="AH416" s="9"/>
      <c r="AI416" s="9"/>
      <c r="AJ416" s="9"/>
      <c r="AK416" s="9">
        <f>AE416+AG416+AH416+AI416+AJ416</f>
        <v>14706</v>
      </c>
      <c r="AL416" s="9">
        <f>AF416+AJ416</f>
        <v>14000</v>
      </c>
      <c r="AM416" s="9"/>
      <c r="AN416" s="9"/>
      <c r="AO416" s="9"/>
      <c r="AP416" s="9"/>
      <c r="AQ416" s="9">
        <f>AK416+AM416+AN416+AO416+AP416</f>
        <v>14706</v>
      </c>
      <c r="AR416" s="9">
        <f>AL416+AP416</f>
        <v>14000</v>
      </c>
      <c r="AS416" s="9">
        <v>1694</v>
      </c>
      <c r="AT416" s="9"/>
      <c r="AU416" s="9"/>
      <c r="AV416" s="9">
        <v>33600</v>
      </c>
      <c r="AW416" s="9">
        <f>AQ416+AS416+AT416+AU416+AV416</f>
        <v>50000</v>
      </c>
      <c r="AX416" s="9">
        <f>AR416+AV416</f>
        <v>47600</v>
      </c>
      <c r="AY416" s="79"/>
      <c r="AZ416" s="79"/>
      <c r="BA416" s="92">
        <f t="shared" si="729"/>
        <v>0</v>
      </c>
      <c r="BB416" s="92">
        <f t="shared" si="730"/>
        <v>0</v>
      </c>
    </row>
    <row r="417" spans="1:54" ht="49.5" hidden="1">
      <c r="A417" s="24" t="s">
        <v>676</v>
      </c>
      <c r="B417" s="25">
        <f>B405</f>
        <v>909</v>
      </c>
      <c r="C417" s="25" t="s">
        <v>343</v>
      </c>
      <c r="D417" s="25" t="s">
        <v>117</v>
      </c>
      <c r="E417" s="44" t="s">
        <v>677</v>
      </c>
      <c r="F417" s="25"/>
      <c r="G417" s="9">
        <f t="shared" ref="G417:H420" si="770">G418</f>
        <v>0</v>
      </c>
      <c r="H417" s="9">
        <f t="shared" si="770"/>
        <v>0</v>
      </c>
      <c r="I417" s="79"/>
      <c r="J417" s="79"/>
      <c r="K417" s="79"/>
      <c r="L417" s="79"/>
      <c r="M417" s="79"/>
      <c r="N417" s="79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79"/>
      <c r="AZ417" s="79"/>
      <c r="BA417" s="92" t="e">
        <f t="shared" si="729"/>
        <v>#DIV/0!</v>
      </c>
      <c r="BB417" s="92" t="e">
        <f t="shared" si="730"/>
        <v>#DIV/0!</v>
      </c>
    </row>
    <row r="418" spans="1:54" ht="20.100000000000001" hidden="1" customHeight="1">
      <c r="A418" s="27" t="s">
        <v>14</v>
      </c>
      <c r="B418" s="25">
        <f>B406</f>
        <v>909</v>
      </c>
      <c r="C418" s="25" t="s">
        <v>343</v>
      </c>
      <c r="D418" s="25" t="s">
        <v>117</v>
      </c>
      <c r="E418" s="25" t="s">
        <v>678</v>
      </c>
      <c r="F418" s="25"/>
      <c r="G418" s="9">
        <f t="shared" si="770"/>
        <v>0</v>
      </c>
      <c r="H418" s="9">
        <f t="shared" si="770"/>
        <v>0</v>
      </c>
      <c r="I418" s="79"/>
      <c r="J418" s="79"/>
      <c r="K418" s="79"/>
      <c r="L418" s="79"/>
      <c r="M418" s="79"/>
      <c r="N418" s="79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79"/>
      <c r="AZ418" s="79"/>
      <c r="BA418" s="92" t="e">
        <f t="shared" si="729"/>
        <v>#DIV/0!</v>
      </c>
      <c r="BB418" s="92" t="e">
        <f t="shared" si="730"/>
        <v>#DIV/0!</v>
      </c>
    </row>
    <row r="419" spans="1:54" ht="20.100000000000001" hidden="1" customHeight="1">
      <c r="A419" s="27" t="s">
        <v>321</v>
      </c>
      <c r="B419" s="25">
        <f>B417</f>
        <v>909</v>
      </c>
      <c r="C419" s="25" t="s">
        <v>343</v>
      </c>
      <c r="D419" s="25" t="s">
        <v>117</v>
      </c>
      <c r="E419" s="25" t="s">
        <v>679</v>
      </c>
      <c r="F419" s="25"/>
      <c r="G419" s="9">
        <f t="shared" si="770"/>
        <v>0</v>
      </c>
      <c r="H419" s="9">
        <f t="shared" si="770"/>
        <v>0</v>
      </c>
      <c r="I419" s="79"/>
      <c r="J419" s="79"/>
      <c r="K419" s="79"/>
      <c r="L419" s="79"/>
      <c r="M419" s="79"/>
      <c r="N419" s="79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79"/>
      <c r="AZ419" s="79"/>
      <c r="BA419" s="92" t="e">
        <f t="shared" si="729"/>
        <v>#DIV/0!</v>
      </c>
      <c r="BB419" s="92" t="e">
        <f t="shared" si="730"/>
        <v>#DIV/0!</v>
      </c>
    </row>
    <row r="420" spans="1:54" ht="33" hidden="1">
      <c r="A420" s="24" t="s">
        <v>680</v>
      </c>
      <c r="B420" s="25">
        <f>B418</f>
        <v>909</v>
      </c>
      <c r="C420" s="25" t="s">
        <v>343</v>
      </c>
      <c r="D420" s="25" t="s">
        <v>117</v>
      </c>
      <c r="E420" s="44" t="s">
        <v>679</v>
      </c>
      <c r="F420" s="25" t="s">
        <v>30</v>
      </c>
      <c r="G420" s="9">
        <f t="shared" si="770"/>
        <v>0</v>
      </c>
      <c r="H420" s="9">
        <f t="shared" si="770"/>
        <v>0</v>
      </c>
      <c r="I420" s="79"/>
      <c r="J420" s="79"/>
      <c r="K420" s="79"/>
      <c r="L420" s="79"/>
      <c r="M420" s="79"/>
      <c r="N420" s="79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79"/>
      <c r="AZ420" s="79"/>
      <c r="BA420" s="92" t="e">
        <f t="shared" si="729"/>
        <v>#DIV/0!</v>
      </c>
      <c r="BB420" s="92" t="e">
        <f t="shared" si="730"/>
        <v>#DIV/0!</v>
      </c>
    </row>
    <row r="421" spans="1:54" ht="33" hidden="1">
      <c r="A421" s="24" t="s">
        <v>36</v>
      </c>
      <c r="B421" s="25">
        <f>B419</f>
        <v>909</v>
      </c>
      <c r="C421" s="25" t="s">
        <v>343</v>
      </c>
      <c r="D421" s="25" t="s">
        <v>117</v>
      </c>
      <c r="E421" s="44" t="s">
        <v>679</v>
      </c>
      <c r="F421" s="25" t="s">
        <v>37</v>
      </c>
      <c r="G421" s="9"/>
      <c r="H421" s="9"/>
      <c r="I421" s="79"/>
      <c r="J421" s="79"/>
      <c r="K421" s="79"/>
      <c r="L421" s="79"/>
      <c r="M421" s="79"/>
      <c r="N421" s="79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79"/>
      <c r="AZ421" s="79"/>
      <c r="BA421" s="92" t="e">
        <f t="shared" si="729"/>
        <v>#DIV/0!</v>
      </c>
      <c r="BB421" s="92" t="e">
        <f t="shared" si="730"/>
        <v>#DIV/0!</v>
      </c>
    </row>
    <row r="422" spans="1:54" ht="33" hidden="1">
      <c r="A422" s="27" t="s">
        <v>566</v>
      </c>
      <c r="B422" s="25">
        <v>909</v>
      </c>
      <c r="C422" s="25" t="s">
        <v>343</v>
      </c>
      <c r="D422" s="25" t="s">
        <v>117</v>
      </c>
      <c r="E422" s="25" t="s">
        <v>365</v>
      </c>
      <c r="F422" s="25"/>
      <c r="G422" s="11">
        <f t="shared" ref="G422" si="771">G423+G427</f>
        <v>104770</v>
      </c>
      <c r="H422" s="11">
        <f t="shared" ref="H422:N422" si="772">H423+H427</f>
        <v>0</v>
      </c>
      <c r="I422" s="11">
        <f t="shared" si="772"/>
        <v>0</v>
      </c>
      <c r="J422" s="11">
        <f t="shared" si="772"/>
        <v>0</v>
      </c>
      <c r="K422" s="11">
        <f t="shared" si="772"/>
        <v>0</v>
      </c>
      <c r="L422" s="11">
        <f t="shared" si="772"/>
        <v>0</v>
      </c>
      <c r="M422" s="11">
        <f t="shared" si="772"/>
        <v>104770</v>
      </c>
      <c r="N422" s="11">
        <f t="shared" si="772"/>
        <v>0</v>
      </c>
      <c r="O422" s="11">
        <f t="shared" ref="O422:T422" si="773">O423+O427</f>
        <v>0</v>
      </c>
      <c r="P422" s="11">
        <f t="shared" si="773"/>
        <v>0</v>
      </c>
      <c r="Q422" s="11">
        <f t="shared" si="773"/>
        <v>0</v>
      </c>
      <c r="R422" s="11">
        <f t="shared" si="773"/>
        <v>0</v>
      </c>
      <c r="S422" s="11">
        <f t="shared" si="773"/>
        <v>104770</v>
      </c>
      <c r="T422" s="11">
        <f t="shared" si="773"/>
        <v>0</v>
      </c>
      <c r="U422" s="11">
        <f t="shared" ref="U422:Z422" si="774">U423+U427</f>
        <v>0</v>
      </c>
      <c r="V422" s="11">
        <f t="shared" si="774"/>
        <v>0</v>
      </c>
      <c r="W422" s="11">
        <f t="shared" si="774"/>
        <v>0</v>
      </c>
      <c r="X422" s="11">
        <f t="shared" si="774"/>
        <v>0</v>
      </c>
      <c r="Y422" s="11">
        <f t="shared" si="774"/>
        <v>104770</v>
      </c>
      <c r="Z422" s="11">
        <f t="shared" si="774"/>
        <v>0</v>
      </c>
      <c r="AA422" s="11">
        <f t="shared" ref="AA422:AF422" si="775">AA423+AA427</f>
        <v>0</v>
      </c>
      <c r="AB422" s="11">
        <f t="shared" si="775"/>
        <v>0</v>
      </c>
      <c r="AC422" s="11">
        <f t="shared" si="775"/>
        <v>0</v>
      </c>
      <c r="AD422" s="11">
        <f t="shared" si="775"/>
        <v>0</v>
      </c>
      <c r="AE422" s="11">
        <f t="shared" si="775"/>
        <v>104770</v>
      </c>
      <c r="AF422" s="11">
        <f t="shared" si="775"/>
        <v>0</v>
      </c>
      <c r="AG422" s="11">
        <f t="shared" ref="AG422:AL422" si="776">AG423+AG427</f>
        <v>0</v>
      </c>
      <c r="AH422" s="11">
        <f t="shared" si="776"/>
        <v>0</v>
      </c>
      <c r="AI422" s="11">
        <f t="shared" si="776"/>
        <v>0</v>
      </c>
      <c r="AJ422" s="11">
        <f t="shared" si="776"/>
        <v>0</v>
      </c>
      <c r="AK422" s="11">
        <f t="shared" si="776"/>
        <v>104770</v>
      </c>
      <c r="AL422" s="11">
        <f t="shared" si="776"/>
        <v>0</v>
      </c>
      <c r="AM422" s="11">
        <f t="shared" ref="AM422:AR422" si="777">AM423+AM427</f>
        <v>0</v>
      </c>
      <c r="AN422" s="11">
        <f t="shared" si="777"/>
        <v>0</v>
      </c>
      <c r="AO422" s="11">
        <f t="shared" si="777"/>
        <v>0</v>
      </c>
      <c r="AP422" s="11">
        <f t="shared" si="777"/>
        <v>0</v>
      </c>
      <c r="AQ422" s="11">
        <f t="shared" si="777"/>
        <v>104770</v>
      </c>
      <c r="AR422" s="11">
        <f t="shared" si="777"/>
        <v>0</v>
      </c>
      <c r="AS422" s="11">
        <f t="shared" ref="AS422:AW422" si="778">AS423+AS427</f>
        <v>-3247</v>
      </c>
      <c r="AT422" s="11">
        <f t="shared" si="778"/>
        <v>0</v>
      </c>
      <c r="AU422" s="11">
        <f t="shared" si="778"/>
        <v>-685</v>
      </c>
      <c r="AV422" s="11">
        <f t="shared" si="778"/>
        <v>0</v>
      </c>
      <c r="AW422" s="11">
        <f t="shared" si="778"/>
        <v>100838</v>
      </c>
      <c r="AX422" s="11">
        <f t="shared" ref="AX422:AZ422" si="779">AX423+AX427</f>
        <v>0</v>
      </c>
      <c r="AY422" s="11">
        <f t="shared" si="779"/>
        <v>70533</v>
      </c>
      <c r="AZ422" s="11">
        <f t="shared" si="779"/>
        <v>0</v>
      </c>
      <c r="BA422" s="92">
        <f t="shared" si="729"/>
        <v>69.946845435252584</v>
      </c>
      <c r="BB422" s="92"/>
    </row>
    <row r="423" spans="1:54" ht="20.100000000000001" hidden="1" customHeight="1">
      <c r="A423" s="27" t="s">
        <v>14</v>
      </c>
      <c r="B423" s="25" t="s">
        <v>443</v>
      </c>
      <c r="C423" s="25" t="s">
        <v>343</v>
      </c>
      <c r="D423" s="25" t="s">
        <v>117</v>
      </c>
      <c r="E423" s="25" t="s">
        <v>366</v>
      </c>
      <c r="F423" s="25"/>
      <c r="G423" s="9">
        <f t="shared" ref="G423:V425" si="780">G424</f>
        <v>21947</v>
      </c>
      <c r="H423" s="9">
        <f t="shared" si="780"/>
        <v>0</v>
      </c>
      <c r="I423" s="9">
        <f t="shared" si="780"/>
        <v>0</v>
      </c>
      <c r="J423" s="9">
        <f t="shared" si="780"/>
        <v>0</v>
      </c>
      <c r="K423" s="9">
        <f t="shared" si="780"/>
        <v>0</v>
      </c>
      <c r="L423" s="9">
        <f t="shared" si="780"/>
        <v>0</v>
      </c>
      <c r="M423" s="9">
        <f t="shared" si="780"/>
        <v>21947</v>
      </c>
      <c r="N423" s="9">
        <f t="shared" si="780"/>
        <v>0</v>
      </c>
      <c r="O423" s="9">
        <f t="shared" si="780"/>
        <v>0</v>
      </c>
      <c r="P423" s="9">
        <f t="shared" si="780"/>
        <v>0</v>
      </c>
      <c r="Q423" s="9">
        <f t="shared" si="780"/>
        <v>0</v>
      </c>
      <c r="R423" s="9">
        <f t="shared" si="780"/>
        <v>0</v>
      </c>
      <c r="S423" s="9">
        <f t="shared" si="780"/>
        <v>21947</v>
      </c>
      <c r="T423" s="9">
        <f t="shared" si="780"/>
        <v>0</v>
      </c>
      <c r="U423" s="9">
        <f t="shared" si="780"/>
        <v>0</v>
      </c>
      <c r="V423" s="9">
        <f t="shared" si="780"/>
        <v>0</v>
      </c>
      <c r="W423" s="9">
        <f t="shared" ref="U423:AJ425" si="781">W424</f>
        <v>0</v>
      </c>
      <c r="X423" s="9">
        <f t="shared" si="781"/>
        <v>0</v>
      </c>
      <c r="Y423" s="9">
        <f t="shared" si="781"/>
        <v>21947</v>
      </c>
      <c r="Z423" s="9">
        <f t="shared" si="781"/>
        <v>0</v>
      </c>
      <c r="AA423" s="9">
        <f t="shared" si="781"/>
        <v>0</v>
      </c>
      <c r="AB423" s="9">
        <f t="shared" si="781"/>
        <v>0</v>
      </c>
      <c r="AC423" s="9">
        <f t="shared" si="781"/>
        <v>0</v>
      </c>
      <c r="AD423" s="9">
        <f t="shared" si="781"/>
        <v>0</v>
      </c>
      <c r="AE423" s="9">
        <f t="shared" si="781"/>
        <v>21947</v>
      </c>
      <c r="AF423" s="9">
        <f t="shared" si="781"/>
        <v>0</v>
      </c>
      <c r="AG423" s="9">
        <f t="shared" si="781"/>
        <v>0</v>
      </c>
      <c r="AH423" s="9">
        <f t="shared" si="781"/>
        <v>0</v>
      </c>
      <c r="AI423" s="9">
        <f t="shared" si="781"/>
        <v>0</v>
      </c>
      <c r="AJ423" s="9">
        <f t="shared" si="781"/>
        <v>0</v>
      </c>
      <c r="AK423" s="9">
        <f t="shared" ref="AG423:AV425" si="782">AK424</f>
        <v>21947</v>
      </c>
      <c r="AL423" s="9">
        <f t="shared" si="782"/>
        <v>0</v>
      </c>
      <c r="AM423" s="9">
        <f t="shared" si="782"/>
        <v>0</v>
      </c>
      <c r="AN423" s="9">
        <f t="shared" si="782"/>
        <v>0</v>
      </c>
      <c r="AO423" s="9">
        <f t="shared" si="782"/>
        <v>0</v>
      </c>
      <c r="AP423" s="9">
        <f t="shared" si="782"/>
        <v>0</v>
      </c>
      <c r="AQ423" s="9">
        <f t="shared" si="782"/>
        <v>21947</v>
      </c>
      <c r="AR423" s="9">
        <f t="shared" si="782"/>
        <v>0</v>
      </c>
      <c r="AS423" s="9">
        <f t="shared" si="782"/>
        <v>-199</v>
      </c>
      <c r="AT423" s="9">
        <f t="shared" si="782"/>
        <v>0</v>
      </c>
      <c r="AU423" s="9">
        <f t="shared" si="782"/>
        <v>-224</v>
      </c>
      <c r="AV423" s="9">
        <f t="shared" si="782"/>
        <v>0</v>
      </c>
      <c r="AW423" s="9">
        <f t="shared" ref="AS423:AZ425" si="783">AW424</f>
        <v>21524</v>
      </c>
      <c r="AX423" s="9">
        <f t="shared" si="783"/>
        <v>0</v>
      </c>
      <c r="AY423" s="9">
        <f t="shared" si="783"/>
        <v>9292</v>
      </c>
      <c r="AZ423" s="9">
        <f t="shared" si="783"/>
        <v>0</v>
      </c>
      <c r="BA423" s="92">
        <f t="shared" si="729"/>
        <v>43.170414421111317</v>
      </c>
      <c r="BB423" s="92"/>
    </row>
    <row r="424" spans="1:54" ht="20.100000000000001" hidden="1" customHeight="1">
      <c r="A424" s="27" t="s">
        <v>321</v>
      </c>
      <c r="B424" s="25">
        <f t="shared" ref="B424:B433" si="784">B422</f>
        <v>909</v>
      </c>
      <c r="C424" s="25" t="s">
        <v>343</v>
      </c>
      <c r="D424" s="25" t="s">
        <v>117</v>
      </c>
      <c r="E424" s="25" t="s">
        <v>367</v>
      </c>
      <c r="F424" s="25"/>
      <c r="G424" s="9">
        <f t="shared" si="780"/>
        <v>21947</v>
      </c>
      <c r="H424" s="9">
        <f t="shared" si="780"/>
        <v>0</v>
      </c>
      <c r="I424" s="9">
        <f t="shared" si="780"/>
        <v>0</v>
      </c>
      <c r="J424" s="9">
        <f t="shared" si="780"/>
        <v>0</v>
      </c>
      <c r="K424" s="9">
        <f t="shared" si="780"/>
        <v>0</v>
      </c>
      <c r="L424" s="9">
        <f t="shared" si="780"/>
        <v>0</v>
      </c>
      <c r="M424" s="9">
        <f t="shared" si="780"/>
        <v>21947</v>
      </c>
      <c r="N424" s="9">
        <f t="shared" si="780"/>
        <v>0</v>
      </c>
      <c r="O424" s="9">
        <f t="shared" si="780"/>
        <v>0</v>
      </c>
      <c r="P424" s="9">
        <f t="shared" si="780"/>
        <v>0</v>
      </c>
      <c r="Q424" s="9">
        <f t="shared" si="780"/>
        <v>0</v>
      </c>
      <c r="R424" s="9">
        <f t="shared" si="780"/>
        <v>0</v>
      </c>
      <c r="S424" s="9">
        <f t="shared" si="780"/>
        <v>21947</v>
      </c>
      <c r="T424" s="9">
        <f t="shared" si="780"/>
        <v>0</v>
      </c>
      <c r="U424" s="9">
        <f t="shared" si="781"/>
        <v>0</v>
      </c>
      <c r="V424" s="9">
        <f t="shared" si="781"/>
        <v>0</v>
      </c>
      <c r="W424" s="9">
        <f t="shared" si="781"/>
        <v>0</v>
      </c>
      <c r="X424" s="9">
        <f t="shared" si="781"/>
        <v>0</v>
      </c>
      <c r="Y424" s="9">
        <f t="shared" si="781"/>
        <v>21947</v>
      </c>
      <c r="Z424" s="9">
        <f t="shared" si="781"/>
        <v>0</v>
      </c>
      <c r="AA424" s="9">
        <f t="shared" si="781"/>
        <v>0</v>
      </c>
      <c r="AB424" s="9">
        <f t="shared" si="781"/>
        <v>0</v>
      </c>
      <c r="AC424" s="9">
        <f t="shared" si="781"/>
        <v>0</v>
      </c>
      <c r="AD424" s="9">
        <f t="shared" si="781"/>
        <v>0</v>
      </c>
      <c r="AE424" s="9">
        <f t="shared" si="781"/>
        <v>21947</v>
      </c>
      <c r="AF424" s="9">
        <f t="shared" si="781"/>
        <v>0</v>
      </c>
      <c r="AG424" s="9">
        <f t="shared" si="782"/>
        <v>0</v>
      </c>
      <c r="AH424" s="9">
        <f t="shared" si="782"/>
        <v>0</v>
      </c>
      <c r="AI424" s="9">
        <f t="shared" si="782"/>
        <v>0</v>
      </c>
      <c r="AJ424" s="9">
        <f t="shared" si="782"/>
        <v>0</v>
      </c>
      <c r="AK424" s="9">
        <f t="shared" si="782"/>
        <v>21947</v>
      </c>
      <c r="AL424" s="9">
        <f t="shared" si="782"/>
        <v>0</v>
      </c>
      <c r="AM424" s="9">
        <f t="shared" si="782"/>
        <v>0</v>
      </c>
      <c r="AN424" s="9">
        <f t="shared" si="782"/>
        <v>0</v>
      </c>
      <c r="AO424" s="9">
        <f t="shared" si="782"/>
        <v>0</v>
      </c>
      <c r="AP424" s="9">
        <f t="shared" si="782"/>
        <v>0</v>
      </c>
      <c r="AQ424" s="9">
        <f t="shared" si="782"/>
        <v>21947</v>
      </c>
      <c r="AR424" s="9">
        <f t="shared" si="782"/>
        <v>0</v>
      </c>
      <c r="AS424" s="9">
        <f t="shared" si="783"/>
        <v>-199</v>
      </c>
      <c r="AT424" s="9">
        <f t="shared" si="783"/>
        <v>0</v>
      </c>
      <c r="AU424" s="9">
        <f t="shared" si="783"/>
        <v>-224</v>
      </c>
      <c r="AV424" s="9">
        <f t="shared" si="783"/>
        <v>0</v>
      </c>
      <c r="AW424" s="9">
        <f t="shared" si="783"/>
        <v>21524</v>
      </c>
      <c r="AX424" s="9">
        <f t="shared" si="783"/>
        <v>0</v>
      </c>
      <c r="AY424" s="9">
        <f t="shared" si="783"/>
        <v>9292</v>
      </c>
      <c r="AZ424" s="9">
        <f t="shared" si="783"/>
        <v>0</v>
      </c>
      <c r="BA424" s="92">
        <f t="shared" si="729"/>
        <v>43.170414421111317</v>
      </c>
      <c r="BB424" s="92"/>
    </row>
    <row r="425" spans="1:54" ht="33" hidden="1">
      <c r="A425" s="24" t="s">
        <v>242</v>
      </c>
      <c r="B425" s="25" t="str">
        <f t="shared" si="784"/>
        <v>909</v>
      </c>
      <c r="C425" s="25" t="s">
        <v>343</v>
      </c>
      <c r="D425" s="25" t="s">
        <v>117</v>
      </c>
      <c r="E425" s="25" t="s">
        <v>367</v>
      </c>
      <c r="F425" s="25" t="s">
        <v>30</v>
      </c>
      <c r="G425" s="9">
        <f t="shared" si="780"/>
        <v>21947</v>
      </c>
      <c r="H425" s="9">
        <f t="shared" si="780"/>
        <v>0</v>
      </c>
      <c r="I425" s="9">
        <f t="shared" si="780"/>
        <v>0</v>
      </c>
      <c r="J425" s="9">
        <f t="shared" si="780"/>
        <v>0</v>
      </c>
      <c r="K425" s="9">
        <f t="shared" si="780"/>
        <v>0</v>
      </c>
      <c r="L425" s="9">
        <f t="shared" si="780"/>
        <v>0</v>
      </c>
      <c r="M425" s="9">
        <f t="shared" si="780"/>
        <v>21947</v>
      </c>
      <c r="N425" s="9">
        <f t="shared" si="780"/>
        <v>0</v>
      </c>
      <c r="O425" s="9">
        <f t="shared" si="780"/>
        <v>0</v>
      </c>
      <c r="P425" s="9">
        <f t="shared" si="780"/>
        <v>0</v>
      </c>
      <c r="Q425" s="9">
        <f t="shared" si="780"/>
        <v>0</v>
      </c>
      <c r="R425" s="9">
        <f t="shared" si="780"/>
        <v>0</v>
      </c>
      <c r="S425" s="9">
        <f t="shared" si="780"/>
        <v>21947</v>
      </c>
      <c r="T425" s="9">
        <f t="shared" si="780"/>
        <v>0</v>
      </c>
      <c r="U425" s="9">
        <f t="shared" si="781"/>
        <v>0</v>
      </c>
      <c r="V425" s="9">
        <f t="shared" si="781"/>
        <v>0</v>
      </c>
      <c r="W425" s="9">
        <f t="shared" si="781"/>
        <v>0</v>
      </c>
      <c r="X425" s="9">
        <f t="shared" si="781"/>
        <v>0</v>
      </c>
      <c r="Y425" s="9">
        <f t="shared" si="781"/>
        <v>21947</v>
      </c>
      <c r="Z425" s="9">
        <f t="shared" si="781"/>
        <v>0</v>
      </c>
      <c r="AA425" s="9">
        <f t="shared" si="781"/>
        <v>0</v>
      </c>
      <c r="AB425" s="9">
        <f t="shared" si="781"/>
        <v>0</v>
      </c>
      <c r="AC425" s="9">
        <f t="shared" si="781"/>
        <v>0</v>
      </c>
      <c r="AD425" s="9">
        <f t="shared" si="781"/>
        <v>0</v>
      </c>
      <c r="AE425" s="9">
        <f t="shared" si="781"/>
        <v>21947</v>
      </c>
      <c r="AF425" s="9">
        <f t="shared" si="781"/>
        <v>0</v>
      </c>
      <c r="AG425" s="9">
        <f t="shared" si="782"/>
        <v>0</v>
      </c>
      <c r="AH425" s="9">
        <f t="shared" si="782"/>
        <v>0</v>
      </c>
      <c r="AI425" s="9">
        <f t="shared" si="782"/>
        <v>0</v>
      </c>
      <c r="AJ425" s="9">
        <f t="shared" si="782"/>
        <v>0</v>
      </c>
      <c r="AK425" s="9">
        <f t="shared" si="782"/>
        <v>21947</v>
      </c>
      <c r="AL425" s="9">
        <f t="shared" si="782"/>
        <v>0</v>
      </c>
      <c r="AM425" s="9">
        <f t="shared" si="782"/>
        <v>0</v>
      </c>
      <c r="AN425" s="9">
        <f t="shared" si="782"/>
        <v>0</v>
      </c>
      <c r="AO425" s="9">
        <f t="shared" si="782"/>
        <v>0</v>
      </c>
      <c r="AP425" s="9">
        <f t="shared" si="782"/>
        <v>0</v>
      </c>
      <c r="AQ425" s="9">
        <f t="shared" si="782"/>
        <v>21947</v>
      </c>
      <c r="AR425" s="9">
        <f t="shared" si="782"/>
        <v>0</v>
      </c>
      <c r="AS425" s="9">
        <f t="shared" si="783"/>
        <v>-199</v>
      </c>
      <c r="AT425" s="9">
        <f t="shared" si="783"/>
        <v>0</v>
      </c>
      <c r="AU425" s="9">
        <f t="shared" si="783"/>
        <v>-224</v>
      </c>
      <c r="AV425" s="9">
        <f t="shared" si="783"/>
        <v>0</v>
      </c>
      <c r="AW425" s="9">
        <f t="shared" si="783"/>
        <v>21524</v>
      </c>
      <c r="AX425" s="9">
        <f t="shared" si="783"/>
        <v>0</v>
      </c>
      <c r="AY425" s="9">
        <f t="shared" si="783"/>
        <v>9292</v>
      </c>
      <c r="AZ425" s="9">
        <f t="shared" si="783"/>
        <v>0</v>
      </c>
      <c r="BA425" s="92">
        <f t="shared" si="729"/>
        <v>43.170414421111317</v>
      </c>
      <c r="BB425" s="92"/>
    </row>
    <row r="426" spans="1:54" ht="33" hidden="1">
      <c r="A426" s="27" t="s">
        <v>36</v>
      </c>
      <c r="B426" s="25">
        <f t="shared" si="784"/>
        <v>909</v>
      </c>
      <c r="C426" s="25" t="s">
        <v>343</v>
      </c>
      <c r="D426" s="25" t="s">
        <v>117</v>
      </c>
      <c r="E426" s="25" t="s">
        <v>367</v>
      </c>
      <c r="F426" s="25" t="s">
        <v>37</v>
      </c>
      <c r="G426" s="9">
        <f>21169+500+278</f>
        <v>21947</v>
      </c>
      <c r="H426" s="10"/>
      <c r="I426" s="79"/>
      <c r="J426" s="79"/>
      <c r="K426" s="79"/>
      <c r="L426" s="79"/>
      <c r="M426" s="9">
        <f>G426+I426+J426+K426+L426</f>
        <v>21947</v>
      </c>
      <c r="N426" s="9">
        <f>H426+L426</f>
        <v>0</v>
      </c>
      <c r="O426" s="80"/>
      <c r="P426" s="80"/>
      <c r="Q426" s="80"/>
      <c r="R426" s="80"/>
      <c r="S426" s="9">
        <f>M426+O426+P426+Q426+R426</f>
        <v>21947</v>
      </c>
      <c r="T426" s="9">
        <f>N426+R426</f>
        <v>0</v>
      </c>
      <c r="U426" s="80"/>
      <c r="V426" s="80"/>
      <c r="W426" s="80"/>
      <c r="X426" s="80"/>
      <c r="Y426" s="9">
        <f>S426+U426+V426+W426+X426</f>
        <v>21947</v>
      </c>
      <c r="Z426" s="9">
        <f>T426+X426</f>
        <v>0</v>
      </c>
      <c r="AA426" s="80"/>
      <c r="AB426" s="80"/>
      <c r="AC426" s="80"/>
      <c r="AD426" s="80"/>
      <c r="AE426" s="9">
        <f>Y426+AA426+AB426+AC426+AD426</f>
        <v>21947</v>
      </c>
      <c r="AF426" s="9">
        <f>Z426+AD426</f>
        <v>0</v>
      </c>
      <c r="AG426" s="80"/>
      <c r="AH426" s="80"/>
      <c r="AI426" s="80"/>
      <c r="AJ426" s="80"/>
      <c r="AK426" s="9">
        <f>AE426+AG426+AH426+AI426+AJ426</f>
        <v>21947</v>
      </c>
      <c r="AL426" s="9">
        <f>AF426+AJ426</f>
        <v>0</v>
      </c>
      <c r="AM426" s="80"/>
      <c r="AN426" s="80"/>
      <c r="AO426" s="80"/>
      <c r="AP426" s="80"/>
      <c r="AQ426" s="9">
        <f>AK426+AM426+AN426+AO426+AP426</f>
        <v>21947</v>
      </c>
      <c r="AR426" s="9">
        <f>AL426+AP426</f>
        <v>0</v>
      </c>
      <c r="AS426" s="9">
        <v>-199</v>
      </c>
      <c r="AT426" s="80"/>
      <c r="AU426" s="9">
        <v>-224</v>
      </c>
      <c r="AV426" s="80"/>
      <c r="AW426" s="9">
        <f>AQ426+AS426+AT426+AU426+AV426</f>
        <v>21524</v>
      </c>
      <c r="AX426" s="9">
        <f>AR426+AV426</f>
        <v>0</v>
      </c>
      <c r="AY426" s="9">
        <v>9292</v>
      </c>
      <c r="AZ426" s="79"/>
      <c r="BA426" s="92">
        <f t="shared" si="729"/>
        <v>43.170414421111317</v>
      </c>
      <c r="BB426" s="92"/>
    </row>
    <row r="427" spans="1:54" ht="20.100000000000001" hidden="1" customHeight="1">
      <c r="A427" s="27" t="s">
        <v>120</v>
      </c>
      <c r="B427" s="25" t="str">
        <f t="shared" si="784"/>
        <v>909</v>
      </c>
      <c r="C427" s="25" t="s">
        <v>343</v>
      </c>
      <c r="D427" s="25" t="s">
        <v>117</v>
      </c>
      <c r="E427" s="25" t="s">
        <v>368</v>
      </c>
      <c r="F427" s="25"/>
      <c r="G427" s="9">
        <f t="shared" ref="G427:AZ427" si="785">G428</f>
        <v>82823</v>
      </c>
      <c r="H427" s="9">
        <f t="shared" si="785"/>
        <v>0</v>
      </c>
      <c r="I427" s="9">
        <f t="shared" si="785"/>
        <v>0</v>
      </c>
      <c r="J427" s="9">
        <f t="shared" si="785"/>
        <v>0</v>
      </c>
      <c r="K427" s="9">
        <f t="shared" si="785"/>
        <v>0</v>
      </c>
      <c r="L427" s="9">
        <f t="shared" si="785"/>
        <v>0</v>
      </c>
      <c r="M427" s="9">
        <f t="shared" si="785"/>
        <v>82823</v>
      </c>
      <c r="N427" s="9">
        <f t="shared" si="785"/>
        <v>0</v>
      </c>
      <c r="O427" s="9">
        <f t="shared" si="785"/>
        <v>0</v>
      </c>
      <c r="P427" s="9">
        <f t="shared" si="785"/>
        <v>0</v>
      </c>
      <c r="Q427" s="9">
        <f t="shared" si="785"/>
        <v>0</v>
      </c>
      <c r="R427" s="9">
        <f t="shared" si="785"/>
        <v>0</v>
      </c>
      <c r="S427" s="9">
        <f t="shared" si="785"/>
        <v>82823</v>
      </c>
      <c r="T427" s="9">
        <f t="shared" si="785"/>
        <v>0</v>
      </c>
      <c r="U427" s="9">
        <f t="shared" si="785"/>
        <v>0</v>
      </c>
      <c r="V427" s="9">
        <f t="shared" si="785"/>
        <v>0</v>
      </c>
      <c r="W427" s="9">
        <f t="shared" si="785"/>
        <v>0</v>
      </c>
      <c r="X427" s="9">
        <f t="shared" si="785"/>
        <v>0</v>
      </c>
      <c r="Y427" s="9">
        <f t="shared" si="785"/>
        <v>82823</v>
      </c>
      <c r="Z427" s="9">
        <f t="shared" si="785"/>
        <v>0</v>
      </c>
      <c r="AA427" s="9">
        <f t="shared" si="785"/>
        <v>0</v>
      </c>
      <c r="AB427" s="9">
        <f t="shared" si="785"/>
        <v>0</v>
      </c>
      <c r="AC427" s="9">
        <f t="shared" si="785"/>
        <v>0</v>
      </c>
      <c r="AD427" s="9">
        <f t="shared" si="785"/>
        <v>0</v>
      </c>
      <c r="AE427" s="9">
        <f t="shared" si="785"/>
        <v>82823</v>
      </c>
      <c r="AF427" s="9">
        <f t="shared" si="785"/>
        <v>0</v>
      </c>
      <c r="AG427" s="9">
        <f t="shared" si="785"/>
        <v>0</v>
      </c>
      <c r="AH427" s="9">
        <f t="shared" si="785"/>
        <v>0</v>
      </c>
      <c r="AI427" s="9">
        <f t="shared" si="785"/>
        <v>0</v>
      </c>
      <c r="AJ427" s="9">
        <f t="shared" si="785"/>
        <v>0</v>
      </c>
      <c r="AK427" s="9">
        <f t="shared" si="785"/>
        <v>82823</v>
      </c>
      <c r="AL427" s="9">
        <f t="shared" si="785"/>
        <v>0</v>
      </c>
      <c r="AM427" s="9">
        <f t="shared" si="785"/>
        <v>0</v>
      </c>
      <c r="AN427" s="9">
        <f t="shared" si="785"/>
        <v>0</v>
      </c>
      <c r="AO427" s="9">
        <f t="shared" si="785"/>
        <v>0</v>
      </c>
      <c r="AP427" s="9">
        <f t="shared" si="785"/>
        <v>0</v>
      </c>
      <c r="AQ427" s="9">
        <f t="shared" si="785"/>
        <v>82823</v>
      </c>
      <c r="AR427" s="9">
        <f t="shared" si="785"/>
        <v>0</v>
      </c>
      <c r="AS427" s="9">
        <f t="shared" si="785"/>
        <v>-3048</v>
      </c>
      <c r="AT427" s="9">
        <f t="shared" si="785"/>
        <v>0</v>
      </c>
      <c r="AU427" s="9">
        <f t="shared" si="785"/>
        <v>-461</v>
      </c>
      <c r="AV427" s="9">
        <f t="shared" si="785"/>
        <v>0</v>
      </c>
      <c r="AW427" s="9">
        <f t="shared" si="785"/>
        <v>79314</v>
      </c>
      <c r="AX427" s="9">
        <f t="shared" si="785"/>
        <v>0</v>
      </c>
      <c r="AY427" s="9">
        <f t="shared" si="785"/>
        <v>61241</v>
      </c>
      <c r="AZ427" s="9">
        <f t="shared" si="785"/>
        <v>0</v>
      </c>
      <c r="BA427" s="92">
        <f t="shared" si="729"/>
        <v>77.213354514965843</v>
      </c>
      <c r="BB427" s="92"/>
    </row>
    <row r="428" spans="1:54" ht="33" hidden="1">
      <c r="A428" s="27" t="s">
        <v>344</v>
      </c>
      <c r="B428" s="25">
        <f t="shared" si="784"/>
        <v>909</v>
      </c>
      <c r="C428" s="25" t="s">
        <v>343</v>
      </c>
      <c r="D428" s="25" t="s">
        <v>117</v>
      </c>
      <c r="E428" s="25" t="s">
        <v>369</v>
      </c>
      <c r="F428" s="25"/>
      <c r="G428" s="11">
        <f t="shared" ref="G428" si="786">G429+G431+G433</f>
        <v>82823</v>
      </c>
      <c r="H428" s="11">
        <f t="shared" ref="H428:N428" si="787">H429+H431+H433</f>
        <v>0</v>
      </c>
      <c r="I428" s="11">
        <f t="shared" si="787"/>
        <v>0</v>
      </c>
      <c r="J428" s="11">
        <f t="shared" si="787"/>
        <v>0</v>
      </c>
      <c r="K428" s="11">
        <f t="shared" si="787"/>
        <v>0</v>
      </c>
      <c r="L428" s="11">
        <f t="shared" si="787"/>
        <v>0</v>
      </c>
      <c r="M428" s="11">
        <f t="shared" si="787"/>
        <v>82823</v>
      </c>
      <c r="N428" s="11">
        <f t="shared" si="787"/>
        <v>0</v>
      </c>
      <c r="O428" s="11">
        <f t="shared" ref="O428:T428" si="788">O429+O431+O433</f>
        <v>0</v>
      </c>
      <c r="P428" s="11">
        <f t="shared" si="788"/>
        <v>0</v>
      </c>
      <c r="Q428" s="11">
        <f t="shared" si="788"/>
        <v>0</v>
      </c>
      <c r="R428" s="11">
        <f t="shared" si="788"/>
        <v>0</v>
      </c>
      <c r="S428" s="11">
        <f t="shared" si="788"/>
        <v>82823</v>
      </c>
      <c r="T428" s="11">
        <f t="shared" si="788"/>
        <v>0</v>
      </c>
      <c r="U428" s="11">
        <f t="shared" ref="U428:Z428" si="789">U429+U431+U433</f>
        <v>0</v>
      </c>
      <c r="V428" s="11">
        <f t="shared" si="789"/>
        <v>0</v>
      </c>
      <c r="W428" s="11">
        <f t="shared" si="789"/>
        <v>0</v>
      </c>
      <c r="X428" s="11">
        <f t="shared" si="789"/>
        <v>0</v>
      </c>
      <c r="Y428" s="11">
        <f t="shared" si="789"/>
        <v>82823</v>
      </c>
      <c r="Z428" s="11">
        <f t="shared" si="789"/>
        <v>0</v>
      </c>
      <c r="AA428" s="11">
        <f t="shared" ref="AA428:AF428" si="790">AA429+AA431+AA433</f>
        <v>0</v>
      </c>
      <c r="AB428" s="11">
        <f t="shared" si="790"/>
        <v>0</v>
      </c>
      <c r="AC428" s="11">
        <f t="shared" si="790"/>
        <v>0</v>
      </c>
      <c r="AD428" s="11">
        <f t="shared" si="790"/>
        <v>0</v>
      </c>
      <c r="AE428" s="11">
        <f t="shared" si="790"/>
        <v>82823</v>
      </c>
      <c r="AF428" s="11">
        <f t="shared" si="790"/>
        <v>0</v>
      </c>
      <c r="AG428" s="11">
        <f t="shared" ref="AG428:AL428" si="791">AG429+AG431+AG433</f>
        <v>0</v>
      </c>
      <c r="AH428" s="11">
        <f t="shared" si="791"/>
        <v>0</v>
      </c>
      <c r="AI428" s="11">
        <f t="shared" si="791"/>
        <v>0</v>
      </c>
      <c r="AJ428" s="11">
        <f t="shared" si="791"/>
        <v>0</v>
      </c>
      <c r="AK428" s="11">
        <f t="shared" si="791"/>
        <v>82823</v>
      </c>
      <c r="AL428" s="11">
        <f t="shared" si="791"/>
        <v>0</v>
      </c>
      <c r="AM428" s="11">
        <f t="shared" ref="AM428:AR428" si="792">AM429+AM431+AM433</f>
        <v>0</v>
      </c>
      <c r="AN428" s="11">
        <f t="shared" si="792"/>
        <v>0</v>
      </c>
      <c r="AO428" s="11">
        <f t="shared" si="792"/>
        <v>0</v>
      </c>
      <c r="AP428" s="11">
        <f t="shared" si="792"/>
        <v>0</v>
      </c>
      <c r="AQ428" s="11">
        <f t="shared" si="792"/>
        <v>82823</v>
      </c>
      <c r="AR428" s="11">
        <f t="shared" si="792"/>
        <v>0</v>
      </c>
      <c r="AS428" s="11">
        <f t="shared" ref="AS428:AW428" si="793">AS429+AS431+AS433</f>
        <v>-3048</v>
      </c>
      <c r="AT428" s="11">
        <f t="shared" si="793"/>
        <v>0</v>
      </c>
      <c r="AU428" s="11">
        <f t="shared" si="793"/>
        <v>-461</v>
      </c>
      <c r="AV428" s="11">
        <f t="shared" si="793"/>
        <v>0</v>
      </c>
      <c r="AW428" s="11">
        <f t="shared" si="793"/>
        <v>79314</v>
      </c>
      <c r="AX428" s="11">
        <f t="shared" ref="AX428:AZ428" si="794">AX429+AX431+AX433</f>
        <v>0</v>
      </c>
      <c r="AY428" s="11">
        <f t="shared" si="794"/>
        <v>61241</v>
      </c>
      <c r="AZ428" s="11">
        <f t="shared" si="794"/>
        <v>0</v>
      </c>
      <c r="BA428" s="92">
        <f t="shared" si="729"/>
        <v>77.213354514965843</v>
      </c>
      <c r="BB428" s="92"/>
    </row>
    <row r="429" spans="1:54" ht="66" hidden="1">
      <c r="A429" s="24" t="s">
        <v>446</v>
      </c>
      <c r="B429" s="25" t="str">
        <f t="shared" si="784"/>
        <v>909</v>
      </c>
      <c r="C429" s="25" t="s">
        <v>343</v>
      </c>
      <c r="D429" s="25" t="s">
        <v>117</v>
      </c>
      <c r="E429" s="25" t="s">
        <v>369</v>
      </c>
      <c r="F429" s="25" t="s">
        <v>84</v>
      </c>
      <c r="G429" s="11">
        <f t="shared" ref="G429:AZ429" si="795">SUM(G430:G430)</f>
        <v>14173</v>
      </c>
      <c r="H429" s="11">
        <f t="shared" si="795"/>
        <v>0</v>
      </c>
      <c r="I429" s="11">
        <f t="shared" si="795"/>
        <v>0</v>
      </c>
      <c r="J429" s="11">
        <f t="shared" si="795"/>
        <v>0</v>
      </c>
      <c r="K429" s="11">
        <f t="shared" si="795"/>
        <v>0</v>
      </c>
      <c r="L429" s="11">
        <f t="shared" si="795"/>
        <v>0</v>
      </c>
      <c r="M429" s="11">
        <f t="shared" si="795"/>
        <v>14173</v>
      </c>
      <c r="N429" s="11">
        <f t="shared" si="795"/>
        <v>0</v>
      </c>
      <c r="O429" s="11">
        <f t="shared" si="795"/>
        <v>0</v>
      </c>
      <c r="P429" s="11">
        <f t="shared" si="795"/>
        <v>0</v>
      </c>
      <c r="Q429" s="11">
        <f t="shared" si="795"/>
        <v>0</v>
      </c>
      <c r="R429" s="11">
        <f t="shared" si="795"/>
        <v>0</v>
      </c>
      <c r="S429" s="11">
        <f t="shared" si="795"/>
        <v>14173</v>
      </c>
      <c r="T429" s="11">
        <f t="shared" si="795"/>
        <v>0</v>
      </c>
      <c r="U429" s="11">
        <f t="shared" si="795"/>
        <v>0</v>
      </c>
      <c r="V429" s="11">
        <f t="shared" si="795"/>
        <v>0</v>
      </c>
      <c r="W429" s="11">
        <f t="shared" si="795"/>
        <v>0</v>
      </c>
      <c r="X429" s="11">
        <f t="shared" si="795"/>
        <v>0</v>
      </c>
      <c r="Y429" s="11">
        <f t="shared" si="795"/>
        <v>14173</v>
      </c>
      <c r="Z429" s="11">
        <f t="shared" si="795"/>
        <v>0</v>
      </c>
      <c r="AA429" s="11">
        <f t="shared" si="795"/>
        <v>0</v>
      </c>
      <c r="AB429" s="11">
        <f t="shared" si="795"/>
        <v>0</v>
      </c>
      <c r="AC429" s="11">
        <f t="shared" si="795"/>
        <v>0</v>
      </c>
      <c r="AD429" s="11">
        <f t="shared" si="795"/>
        <v>0</v>
      </c>
      <c r="AE429" s="11">
        <f t="shared" si="795"/>
        <v>14173</v>
      </c>
      <c r="AF429" s="11">
        <f t="shared" si="795"/>
        <v>0</v>
      </c>
      <c r="AG429" s="11">
        <f t="shared" si="795"/>
        <v>0</v>
      </c>
      <c r="AH429" s="11">
        <f t="shared" si="795"/>
        <v>0</v>
      </c>
      <c r="AI429" s="11">
        <f t="shared" si="795"/>
        <v>0</v>
      </c>
      <c r="AJ429" s="11">
        <f t="shared" si="795"/>
        <v>0</v>
      </c>
      <c r="AK429" s="11">
        <f t="shared" si="795"/>
        <v>14173</v>
      </c>
      <c r="AL429" s="11">
        <f t="shared" si="795"/>
        <v>0</v>
      </c>
      <c r="AM429" s="11">
        <f t="shared" si="795"/>
        <v>0</v>
      </c>
      <c r="AN429" s="11">
        <f t="shared" si="795"/>
        <v>0</v>
      </c>
      <c r="AO429" s="11">
        <f t="shared" si="795"/>
        <v>0</v>
      </c>
      <c r="AP429" s="11">
        <f t="shared" si="795"/>
        <v>0</v>
      </c>
      <c r="AQ429" s="11">
        <f t="shared" si="795"/>
        <v>14173</v>
      </c>
      <c r="AR429" s="11">
        <f t="shared" si="795"/>
        <v>0</v>
      </c>
      <c r="AS429" s="11">
        <f t="shared" si="795"/>
        <v>0</v>
      </c>
      <c r="AT429" s="11">
        <f t="shared" si="795"/>
        <v>0</v>
      </c>
      <c r="AU429" s="11">
        <f t="shared" si="795"/>
        <v>0</v>
      </c>
      <c r="AV429" s="11">
        <f t="shared" si="795"/>
        <v>0</v>
      </c>
      <c r="AW429" s="11">
        <f t="shared" si="795"/>
        <v>14173</v>
      </c>
      <c r="AX429" s="11">
        <f t="shared" si="795"/>
        <v>0</v>
      </c>
      <c r="AY429" s="11">
        <f t="shared" si="795"/>
        <v>6421</v>
      </c>
      <c r="AZ429" s="11">
        <f t="shared" si="795"/>
        <v>0</v>
      </c>
      <c r="BA429" s="92">
        <f t="shared" si="729"/>
        <v>45.304452127284272</v>
      </c>
      <c r="BB429" s="92"/>
    </row>
    <row r="430" spans="1:54" ht="20.100000000000001" hidden="1" customHeight="1">
      <c r="A430" s="27" t="s">
        <v>106</v>
      </c>
      <c r="B430" s="25">
        <f t="shared" si="784"/>
        <v>909</v>
      </c>
      <c r="C430" s="25" t="s">
        <v>343</v>
      </c>
      <c r="D430" s="25" t="s">
        <v>117</v>
      </c>
      <c r="E430" s="25" t="s">
        <v>369</v>
      </c>
      <c r="F430" s="25" t="s">
        <v>107</v>
      </c>
      <c r="G430" s="9">
        <f>13628+545</f>
        <v>14173</v>
      </c>
      <c r="H430" s="9"/>
      <c r="I430" s="79"/>
      <c r="J430" s="79"/>
      <c r="K430" s="79"/>
      <c r="L430" s="79"/>
      <c r="M430" s="9">
        <f>G430+I430+J430+K430+L430</f>
        <v>14173</v>
      </c>
      <c r="N430" s="9">
        <f>H430+L430</f>
        <v>0</v>
      </c>
      <c r="O430" s="80"/>
      <c r="P430" s="80"/>
      <c r="Q430" s="80"/>
      <c r="R430" s="80"/>
      <c r="S430" s="9">
        <f>M430+O430+P430+Q430+R430</f>
        <v>14173</v>
      </c>
      <c r="T430" s="9">
        <f>N430+R430</f>
        <v>0</v>
      </c>
      <c r="U430" s="80"/>
      <c r="V430" s="80"/>
      <c r="W430" s="80"/>
      <c r="X430" s="80"/>
      <c r="Y430" s="9">
        <f>S430+U430+V430+W430+X430</f>
        <v>14173</v>
      </c>
      <c r="Z430" s="9">
        <f>T430+X430</f>
        <v>0</v>
      </c>
      <c r="AA430" s="80"/>
      <c r="AB430" s="80"/>
      <c r="AC430" s="80"/>
      <c r="AD430" s="80"/>
      <c r="AE430" s="9">
        <f>Y430+AA430+AB430+AC430+AD430</f>
        <v>14173</v>
      </c>
      <c r="AF430" s="9">
        <f>Z430+AD430</f>
        <v>0</v>
      </c>
      <c r="AG430" s="80"/>
      <c r="AH430" s="80"/>
      <c r="AI430" s="80"/>
      <c r="AJ430" s="80"/>
      <c r="AK430" s="9">
        <f>AE430+AG430+AH430+AI430+AJ430</f>
        <v>14173</v>
      </c>
      <c r="AL430" s="9">
        <f>AF430+AJ430</f>
        <v>0</v>
      </c>
      <c r="AM430" s="80"/>
      <c r="AN430" s="80"/>
      <c r="AO430" s="80"/>
      <c r="AP430" s="80"/>
      <c r="AQ430" s="9">
        <f>AK430+AM430+AN430+AO430+AP430</f>
        <v>14173</v>
      </c>
      <c r="AR430" s="9">
        <f>AL430+AP430</f>
        <v>0</v>
      </c>
      <c r="AS430" s="80"/>
      <c r="AT430" s="80"/>
      <c r="AU430" s="80"/>
      <c r="AV430" s="80"/>
      <c r="AW430" s="9">
        <f>AQ430+AS430+AT430+AU430+AV430</f>
        <v>14173</v>
      </c>
      <c r="AX430" s="9">
        <f>AR430+AV430</f>
        <v>0</v>
      </c>
      <c r="AY430" s="11">
        <v>6421</v>
      </c>
      <c r="AZ430" s="79"/>
      <c r="BA430" s="92">
        <f t="shared" si="729"/>
        <v>45.304452127284272</v>
      </c>
      <c r="BB430" s="92"/>
    </row>
    <row r="431" spans="1:54" ht="33" hidden="1">
      <c r="A431" s="24" t="s">
        <v>242</v>
      </c>
      <c r="B431" s="25" t="str">
        <f t="shared" si="784"/>
        <v>909</v>
      </c>
      <c r="C431" s="25" t="s">
        <v>343</v>
      </c>
      <c r="D431" s="25" t="s">
        <v>117</v>
      </c>
      <c r="E431" s="25" t="s">
        <v>369</v>
      </c>
      <c r="F431" s="25" t="s">
        <v>30</v>
      </c>
      <c r="G431" s="9">
        <f t="shared" ref="G431:AZ431" si="796">G432</f>
        <v>67948</v>
      </c>
      <c r="H431" s="9">
        <f t="shared" si="796"/>
        <v>0</v>
      </c>
      <c r="I431" s="9">
        <f t="shared" si="796"/>
        <v>0</v>
      </c>
      <c r="J431" s="9">
        <f t="shared" si="796"/>
        <v>0</v>
      </c>
      <c r="K431" s="9">
        <f t="shared" si="796"/>
        <v>0</v>
      </c>
      <c r="L431" s="9">
        <f t="shared" si="796"/>
        <v>0</v>
      </c>
      <c r="M431" s="9">
        <f t="shared" si="796"/>
        <v>67948</v>
      </c>
      <c r="N431" s="9">
        <f t="shared" si="796"/>
        <v>0</v>
      </c>
      <c r="O431" s="9">
        <f t="shared" si="796"/>
        <v>0</v>
      </c>
      <c r="P431" s="9">
        <f t="shared" si="796"/>
        <v>0</v>
      </c>
      <c r="Q431" s="9">
        <f t="shared" si="796"/>
        <v>0</v>
      </c>
      <c r="R431" s="9">
        <f t="shared" si="796"/>
        <v>0</v>
      </c>
      <c r="S431" s="9">
        <f t="shared" si="796"/>
        <v>67948</v>
      </c>
      <c r="T431" s="9">
        <f t="shared" si="796"/>
        <v>0</v>
      </c>
      <c r="U431" s="9">
        <f t="shared" si="796"/>
        <v>0</v>
      </c>
      <c r="V431" s="9">
        <f t="shared" si="796"/>
        <v>0</v>
      </c>
      <c r="W431" s="9">
        <f t="shared" si="796"/>
        <v>0</v>
      </c>
      <c r="X431" s="9">
        <f t="shared" si="796"/>
        <v>0</v>
      </c>
      <c r="Y431" s="9">
        <f t="shared" si="796"/>
        <v>67948</v>
      </c>
      <c r="Z431" s="9">
        <f t="shared" si="796"/>
        <v>0</v>
      </c>
      <c r="AA431" s="9">
        <f t="shared" si="796"/>
        <v>-8</v>
      </c>
      <c r="AB431" s="9">
        <f t="shared" si="796"/>
        <v>0</v>
      </c>
      <c r="AC431" s="9">
        <f t="shared" si="796"/>
        <v>0</v>
      </c>
      <c r="AD431" s="9">
        <f t="shared" si="796"/>
        <v>0</v>
      </c>
      <c r="AE431" s="9">
        <f t="shared" si="796"/>
        <v>67940</v>
      </c>
      <c r="AF431" s="9">
        <f t="shared" si="796"/>
        <v>0</v>
      </c>
      <c r="AG431" s="9">
        <f t="shared" si="796"/>
        <v>0</v>
      </c>
      <c r="AH431" s="9">
        <f t="shared" si="796"/>
        <v>0</v>
      </c>
      <c r="AI431" s="9">
        <f t="shared" si="796"/>
        <v>0</v>
      </c>
      <c r="AJ431" s="9">
        <f t="shared" si="796"/>
        <v>0</v>
      </c>
      <c r="AK431" s="9">
        <f t="shared" si="796"/>
        <v>67940</v>
      </c>
      <c r="AL431" s="9">
        <f t="shared" si="796"/>
        <v>0</v>
      </c>
      <c r="AM431" s="9">
        <f t="shared" si="796"/>
        <v>0</v>
      </c>
      <c r="AN431" s="9">
        <f t="shared" si="796"/>
        <v>0</v>
      </c>
      <c r="AO431" s="9">
        <f t="shared" si="796"/>
        <v>0</v>
      </c>
      <c r="AP431" s="9">
        <f t="shared" si="796"/>
        <v>0</v>
      </c>
      <c r="AQ431" s="9">
        <f t="shared" si="796"/>
        <v>67940</v>
      </c>
      <c r="AR431" s="9">
        <f t="shared" si="796"/>
        <v>0</v>
      </c>
      <c r="AS431" s="9">
        <f t="shared" si="796"/>
        <v>-3048</v>
      </c>
      <c r="AT431" s="9">
        <f t="shared" si="796"/>
        <v>0</v>
      </c>
      <c r="AU431" s="9">
        <f t="shared" si="796"/>
        <v>-461</v>
      </c>
      <c r="AV431" s="9">
        <f t="shared" si="796"/>
        <v>0</v>
      </c>
      <c r="AW431" s="9">
        <f t="shared" si="796"/>
        <v>64431</v>
      </c>
      <c r="AX431" s="9">
        <f t="shared" si="796"/>
        <v>0</v>
      </c>
      <c r="AY431" s="9">
        <f t="shared" si="796"/>
        <v>54145</v>
      </c>
      <c r="AZ431" s="9">
        <f t="shared" si="796"/>
        <v>0</v>
      </c>
      <c r="BA431" s="92">
        <f t="shared" si="729"/>
        <v>84.03563502040943</v>
      </c>
      <c r="BB431" s="92"/>
    </row>
    <row r="432" spans="1:54" ht="33" hidden="1">
      <c r="A432" s="27" t="s">
        <v>36</v>
      </c>
      <c r="B432" s="25">
        <f t="shared" si="784"/>
        <v>909</v>
      </c>
      <c r="C432" s="25" t="s">
        <v>343</v>
      </c>
      <c r="D432" s="25" t="s">
        <v>117</v>
      </c>
      <c r="E432" s="25" t="s">
        <v>369</v>
      </c>
      <c r="F432" s="25" t="s">
        <v>37</v>
      </c>
      <c r="G432" s="9">
        <v>67948</v>
      </c>
      <c r="H432" s="10"/>
      <c r="I432" s="79"/>
      <c r="J432" s="79"/>
      <c r="K432" s="79"/>
      <c r="L432" s="79"/>
      <c r="M432" s="9">
        <f>G432+I432+J432+K432+L432</f>
        <v>67948</v>
      </c>
      <c r="N432" s="9">
        <f>H432+L432</f>
        <v>0</v>
      </c>
      <c r="O432" s="80"/>
      <c r="P432" s="80"/>
      <c r="Q432" s="80"/>
      <c r="R432" s="80"/>
      <c r="S432" s="9">
        <f>M432+O432+P432+Q432+R432</f>
        <v>67948</v>
      </c>
      <c r="T432" s="9">
        <f>N432+R432</f>
        <v>0</v>
      </c>
      <c r="U432" s="80"/>
      <c r="V432" s="80"/>
      <c r="W432" s="80"/>
      <c r="X432" s="80"/>
      <c r="Y432" s="9">
        <f>S432+U432+V432+W432+X432</f>
        <v>67948</v>
      </c>
      <c r="Z432" s="9">
        <f>T432+X432</f>
        <v>0</v>
      </c>
      <c r="AA432" s="9">
        <v>-8</v>
      </c>
      <c r="AB432" s="80"/>
      <c r="AC432" s="80"/>
      <c r="AD432" s="80"/>
      <c r="AE432" s="9">
        <f>Y432+AA432+AB432+AC432+AD432</f>
        <v>67940</v>
      </c>
      <c r="AF432" s="9">
        <f>Z432+AD432</f>
        <v>0</v>
      </c>
      <c r="AG432" s="9"/>
      <c r="AH432" s="80"/>
      <c r="AI432" s="80"/>
      <c r="AJ432" s="80"/>
      <c r="AK432" s="9">
        <f>AE432+AG432+AH432+AI432+AJ432</f>
        <v>67940</v>
      </c>
      <c r="AL432" s="9">
        <f>AF432+AJ432</f>
        <v>0</v>
      </c>
      <c r="AM432" s="9"/>
      <c r="AN432" s="80"/>
      <c r="AO432" s="80"/>
      <c r="AP432" s="80"/>
      <c r="AQ432" s="9">
        <f>AK432+AM432+AN432+AO432+AP432</f>
        <v>67940</v>
      </c>
      <c r="AR432" s="9">
        <f>AL432+AP432</f>
        <v>0</v>
      </c>
      <c r="AS432" s="9">
        <v>-3048</v>
      </c>
      <c r="AT432" s="80"/>
      <c r="AU432" s="9">
        <v>-461</v>
      </c>
      <c r="AV432" s="80"/>
      <c r="AW432" s="9">
        <f>AQ432+AS432+AT432+AU432+AV432</f>
        <v>64431</v>
      </c>
      <c r="AX432" s="9">
        <f>AR432+AV432</f>
        <v>0</v>
      </c>
      <c r="AY432" s="11">
        <v>54145</v>
      </c>
      <c r="AZ432" s="79"/>
      <c r="BA432" s="92">
        <f t="shared" si="729"/>
        <v>84.03563502040943</v>
      </c>
      <c r="BB432" s="92"/>
    </row>
    <row r="433" spans="1:54" ht="20.100000000000001" hidden="1" customHeight="1">
      <c r="A433" s="27" t="s">
        <v>65</v>
      </c>
      <c r="B433" s="25" t="str">
        <f t="shared" si="784"/>
        <v>909</v>
      </c>
      <c r="C433" s="25" t="s">
        <v>343</v>
      </c>
      <c r="D433" s="25" t="s">
        <v>117</v>
      </c>
      <c r="E433" s="25" t="s">
        <v>369</v>
      </c>
      <c r="F433" s="25" t="s">
        <v>66</v>
      </c>
      <c r="G433" s="9">
        <f t="shared" ref="G433:N433" si="797">G434+G435</f>
        <v>702</v>
      </c>
      <c r="H433" s="9">
        <f t="shared" si="797"/>
        <v>0</v>
      </c>
      <c r="I433" s="9">
        <f t="shared" si="797"/>
        <v>0</v>
      </c>
      <c r="J433" s="9">
        <f t="shared" si="797"/>
        <v>0</v>
      </c>
      <c r="K433" s="9">
        <f t="shared" si="797"/>
        <v>0</v>
      </c>
      <c r="L433" s="9">
        <f t="shared" si="797"/>
        <v>0</v>
      </c>
      <c r="M433" s="9">
        <f t="shared" si="797"/>
        <v>702</v>
      </c>
      <c r="N433" s="9">
        <f t="shared" si="797"/>
        <v>0</v>
      </c>
      <c r="O433" s="9">
        <f t="shared" ref="O433:T433" si="798">O434+O435</f>
        <v>0</v>
      </c>
      <c r="P433" s="9">
        <f t="shared" si="798"/>
        <v>0</v>
      </c>
      <c r="Q433" s="9">
        <f t="shared" si="798"/>
        <v>0</v>
      </c>
      <c r="R433" s="9">
        <f t="shared" si="798"/>
        <v>0</v>
      </c>
      <c r="S433" s="9">
        <f t="shared" si="798"/>
        <v>702</v>
      </c>
      <c r="T433" s="9">
        <f t="shared" si="798"/>
        <v>0</v>
      </c>
      <c r="U433" s="9">
        <f t="shared" ref="U433:Z433" si="799">U434+U435</f>
        <v>0</v>
      </c>
      <c r="V433" s="9">
        <f t="shared" si="799"/>
        <v>0</v>
      </c>
      <c r="W433" s="9">
        <f t="shared" si="799"/>
        <v>0</v>
      </c>
      <c r="X433" s="9">
        <f t="shared" si="799"/>
        <v>0</v>
      </c>
      <c r="Y433" s="9">
        <f t="shared" si="799"/>
        <v>702</v>
      </c>
      <c r="Z433" s="9">
        <f t="shared" si="799"/>
        <v>0</v>
      </c>
      <c r="AA433" s="9">
        <f t="shared" ref="AA433:AF433" si="800">AA434+AA435</f>
        <v>8</v>
      </c>
      <c r="AB433" s="9">
        <f t="shared" si="800"/>
        <v>0</v>
      </c>
      <c r="AC433" s="9">
        <f t="shared" si="800"/>
        <v>0</v>
      </c>
      <c r="AD433" s="9">
        <f t="shared" si="800"/>
        <v>0</v>
      </c>
      <c r="AE433" s="9">
        <f t="shared" si="800"/>
        <v>710</v>
      </c>
      <c r="AF433" s="9">
        <f t="shared" si="800"/>
        <v>0</v>
      </c>
      <c r="AG433" s="9">
        <f t="shared" ref="AG433:AL433" si="801">AG434+AG435</f>
        <v>0</v>
      </c>
      <c r="AH433" s="9">
        <f t="shared" si="801"/>
        <v>0</v>
      </c>
      <c r="AI433" s="9">
        <f t="shared" si="801"/>
        <v>0</v>
      </c>
      <c r="AJ433" s="9">
        <f t="shared" si="801"/>
        <v>0</v>
      </c>
      <c r="AK433" s="9">
        <f t="shared" si="801"/>
        <v>710</v>
      </c>
      <c r="AL433" s="9">
        <f t="shared" si="801"/>
        <v>0</v>
      </c>
      <c r="AM433" s="9">
        <f t="shared" ref="AM433:AR433" si="802">AM434+AM435</f>
        <v>0</v>
      </c>
      <c r="AN433" s="9">
        <f t="shared" si="802"/>
        <v>0</v>
      </c>
      <c r="AO433" s="9">
        <f t="shared" si="802"/>
        <v>0</v>
      </c>
      <c r="AP433" s="9">
        <f t="shared" si="802"/>
        <v>0</v>
      </c>
      <c r="AQ433" s="9">
        <f t="shared" si="802"/>
        <v>710</v>
      </c>
      <c r="AR433" s="9">
        <f t="shared" si="802"/>
        <v>0</v>
      </c>
      <c r="AS433" s="9">
        <f t="shared" ref="AS433:AZ433" si="803">AS434+AS435</f>
        <v>0</v>
      </c>
      <c r="AT433" s="9">
        <f t="shared" si="803"/>
        <v>0</v>
      </c>
      <c r="AU433" s="9">
        <f t="shared" si="803"/>
        <v>0</v>
      </c>
      <c r="AV433" s="9">
        <f t="shared" si="803"/>
        <v>0</v>
      </c>
      <c r="AW433" s="9">
        <f t="shared" si="803"/>
        <v>710</v>
      </c>
      <c r="AX433" s="9">
        <f t="shared" si="803"/>
        <v>0</v>
      </c>
      <c r="AY433" s="9">
        <f t="shared" si="803"/>
        <v>675</v>
      </c>
      <c r="AZ433" s="9">
        <f t="shared" si="803"/>
        <v>0</v>
      </c>
      <c r="BA433" s="92">
        <f t="shared" si="729"/>
        <v>95.070422535211264</v>
      </c>
      <c r="BB433" s="92"/>
    </row>
    <row r="434" spans="1:54" ht="21" hidden="1" customHeight="1">
      <c r="A434" s="27" t="s">
        <v>154</v>
      </c>
      <c r="B434" s="25" t="str">
        <f>B431</f>
        <v>909</v>
      </c>
      <c r="C434" s="25" t="s">
        <v>343</v>
      </c>
      <c r="D434" s="25" t="s">
        <v>117</v>
      </c>
      <c r="E434" s="25" t="s">
        <v>369</v>
      </c>
      <c r="F434" s="25" t="s">
        <v>613</v>
      </c>
      <c r="G434" s="9"/>
      <c r="H434" s="10"/>
      <c r="I434" s="79"/>
      <c r="J434" s="79"/>
      <c r="K434" s="79"/>
      <c r="L434" s="79"/>
      <c r="M434" s="79"/>
      <c r="N434" s="79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9">
        <v>8</v>
      </c>
      <c r="AB434" s="80"/>
      <c r="AC434" s="80"/>
      <c r="AD434" s="80"/>
      <c r="AE434" s="9">
        <f>Y434+AA434+AB434+AC434+AD434</f>
        <v>8</v>
      </c>
      <c r="AF434" s="9">
        <f>Z434+AD434</f>
        <v>0</v>
      </c>
      <c r="AG434" s="9"/>
      <c r="AH434" s="80"/>
      <c r="AI434" s="80"/>
      <c r="AJ434" s="80"/>
      <c r="AK434" s="9">
        <f>AE434+AG434+AH434+AI434+AJ434</f>
        <v>8</v>
      </c>
      <c r="AL434" s="9">
        <f>AF434+AJ434</f>
        <v>0</v>
      </c>
      <c r="AM434" s="9"/>
      <c r="AN434" s="80"/>
      <c r="AO434" s="80"/>
      <c r="AP434" s="80"/>
      <c r="AQ434" s="9">
        <f>AK434+AM434+AN434+AO434+AP434</f>
        <v>8</v>
      </c>
      <c r="AR434" s="9">
        <f>AL434+AP434</f>
        <v>0</v>
      </c>
      <c r="AS434" s="9"/>
      <c r="AT434" s="80"/>
      <c r="AU434" s="80"/>
      <c r="AV434" s="80"/>
      <c r="AW434" s="9">
        <f>AQ434+AS434+AT434+AU434+AV434</f>
        <v>8</v>
      </c>
      <c r="AX434" s="9">
        <f>AR434+AV434</f>
        <v>0</v>
      </c>
      <c r="AY434" s="11">
        <v>8</v>
      </c>
      <c r="AZ434" s="79"/>
      <c r="BA434" s="92">
        <f t="shared" si="729"/>
        <v>100</v>
      </c>
      <c r="BB434" s="92"/>
    </row>
    <row r="435" spans="1:54" ht="20.100000000000001" hidden="1" customHeight="1">
      <c r="A435" s="27" t="s">
        <v>91</v>
      </c>
      <c r="B435" s="25">
        <f>B432</f>
        <v>909</v>
      </c>
      <c r="C435" s="25" t="s">
        <v>343</v>
      </c>
      <c r="D435" s="25" t="s">
        <v>117</v>
      </c>
      <c r="E435" s="25" t="s">
        <v>369</v>
      </c>
      <c r="F435" s="25" t="s">
        <v>68</v>
      </c>
      <c r="G435" s="9">
        <v>702</v>
      </c>
      <c r="H435" s="9"/>
      <c r="I435" s="79"/>
      <c r="J435" s="79"/>
      <c r="K435" s="79"/>
      <c r="L435" s="79"/>
      <c r="M435" s="9">
        <f>G435+I435+J435+K435+L435</f>
        <v>702</v>
      </c>
      <c r="N435" s="9">
        <f>H435+L435</f>
        <v>0</v>
      </c>
      <c r="O435" s="80"/>
      <c r="P435" s="80"/>
      <c r="Q435" s="80"/>
      <c r="R435" s="80"/>
      <c r="S435" s="9">
        <f>M435+O435+P435+Q435+R435</f>
        <v>702</v>
      </c>
      <c r="T435" s="9">
        <f>N435+R435</f>
        <v>0</v>
      </c>
      <c r="U435" s="80"/>
      <c r="V435" s="80"/>
      <c r="W435" s="80"/>
      <c r="X435" s="80"/>
      <c r="Y435" s="9">
        <f>S435+U435+V435+W435+X435</f>
        <v>702</v>
      </c>
      <c r="Z435" s="9">
        <f>T435+X435</f>
        <v>0</v>
      </c>
      <c r="AA435" s="80"/>
      <c r="AB435" s="80"/>
      <c r="AC435" s="80"/>
      <c r="AD435" s="80"/>
      <c r="AE435" s="9">
        <f>Y435+AA435+AB435+AC435+AD435</f>
        <v>702</v>
      </c>
      <c r="AF435" s="9">
        <f>Z435+AD435</f>
        <v>0</v>
      </c>
      <c r="AG435" s="80"/>
      <c r="AH435" s="80"/>
      <c r="AI435" s="80"/>
      <c r="AJ435" s="80"/>
      <c r="AK435" s="9">
        <f>AE435+AG435+AH435+AI435+AJ435</f>
        <v>702</v>
      </c>
      <c r="AL435" s="9">
        <f>AF435+AJ435</f>
        <v>0</v>
      </c>
      <c r="AM435" s="80"/>
      <c r="AN435" s="80"/>
      <c r="AO435" s="80"/>
      <c r="AP435" s="80"/>
      <c r="AQ435" s="9">
        <f>AK435+AM435+AN435+AO435+AP435</f>
        <v>702</v>
      </c>
      <c r="AR435" s="9">
        <f>AL435+AP435</f>
        <v>0</v>
      </c>
      <c r="AS435" s="80"/>
      <c r="AT435" s="80"/>
      <c r="AU435" s="80"/>
      <c r="AV435" s="80"/>
      <c r="AW435" s="9">
        <f>AQ435+AS435+AT435+AU435+AV435</f>
        <v>702</v>
      </c>
      <c r="AX435" s="9">
        <f>AR435+AV435</f>
        <v>0</v>
      </c>
      <c r="AY435" s="11">
        <v>667</v>
      </c>
      <c r="AZ435" s="79"/>
      <c r="BA435" s="92">
        <f t="shared" si="729"/>
        <v>95.01424501424502</v>
      </c>
      <c r="BB435" s="92"/>
    </row>
    <row r="436" spans="1:54" hidden="1">
      <c r="A436" s="24"/>
      <c r="B436" s="25"/>
      <c r="C436" s="25"/>
      <c r="D436" s="25"/>
      <c r="E436" s="25"/>
      <c r="F436" s="25"/>
      <c r="G436" s="9"/>
      <c r="H436" s="10"/>
      <c r="I436" s="79"/>
      <c r="J436" s="79"/>
      <c r="K436" s="79"/>
      <c r="L436" s="79"/>
      <c r="M436" s="79"/>
      <c r="N436" s="79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79"/>
      <c r="AZ436" s="79"/>
      <c r="BA436" s="92"/>
      <c r="BB436" s="92"/>
    </row>
    <row r="437" spans="1:54" ht="25.5" hidden="1" customHeight="1">
      <c r="A437" s="38" t="s">
        <v>74</v>
      </c>
      <c r="B437" s="15">
        <v>909</v>
      </c>
      <c r="C437" s="23" t="s">
        <v>343</v>
      </c>
      <c r="D437" s="23" t="s">
        <v>75</v>
      </c>
      <c r="E437" s="23"/>
      <c r="F437" s="15"/>
      <c r="G437" s="15">
        <f t="shared" ref="G437:V442" si="804">G438</f>
        <v>97032</v>
      </c>
      <c r="H437" s="15">
        <f t="shared" si="804"/>
        <v>0</v>
      </c>
      <c r="I437" s="15">
        <f t="shared" si="804"/>
        <v>0</v>
      </c>
      <c r="J437" s="15">
        <f t="shared" si="804"/>
        <v>0</v>
      </c>
      <c r="K437" s="15">
        <f t="shared" si="804"/>
        <v>0</v>
      </c>
      <c r="L437" s="15">
        <f t="shared" si="804"/>
        <v>0</v>
      </c>
      <c r="M437" s="15">
        <f t="shared" si="804"/>
        <v>97032</v>
      </c>
      <c r="N437" s="15">
        <f t="shared" si="804"/>
        <v>0</v>
      </c>
      <c r="O437" s="15">
        <f t="shared" si="804"/>
        <v>0</v>
      </c>
      <c r="P437" s="15">
        <f t="shared" si="804"/>
        <v>0</v>
      </c>
      <c r="Q437" s="15">
        <f t="shared" si="804"/>
        <v>0</v>
      </c>
      <c r="R437" s="15">
        <f t="shared" si="804"/>
        <v>0</v>
      </c>
      <c r="S437" s="15">
        <f t="shared" si="804"/>
        <v>97032</v>
      </c>
      <c r="T437" s="15">
        <f t="shared" si="804"/>
        <v>0</v>
      </c>
      <c r="U437" s="15">
        <f t="shared" si="804"/>
        <v>0</v>
      </c>
      <c r="V437" s="15">
        <f t="shared" si="804"/>
        <v>0</v>
      </c>
      <c r="W437" s="15">
        <f t="shared" ref="U437:AJ442" si="805">W438</f>
        <v>0</v>
      </c>
      <c r="X437" s="15">
        <f t="shared" si="805"/>
        <v>0</v>
      </c>
      <c r="Y437" s="15">
        <f t="shared" si="805"/>
        <v>97032</v>
      </c>
      <c r="Z437" s="15">
        <f t="shared" si="805"/>
        <v>0</v>
      </c>
      <c r="AA437" s="15">
        <f t="shared" si="805"/>
        <v>0</v>
      </c>
      <c r="AB437" s="15">
        <f t="shared" si="805"/>
        <v>0</v>
      </c>
      <c r="AC437" s="15">
        <f t="shared" si="805"/>
        <v>0</v>
      </c>
      <c r="AD437" s="15">
        <f t="shared" si="805"/>
        <v>0</v>
      </c>
      <c r="AE437" s="15">
        <f t="shared" si="805"/>
        <v>97032</v>
      </c>
      <c r="AF437" s="15">
        <f t="shared" si="805"/>
        <v>0</v>
      </c>
      <c r="AG437" s="15">
        <f t="shared" si="805"/>
        <v>0</v>
      </c>
      <c r="AH437" s="15">
        <f t="shared" si="805"/>
        <v>0</v>
      </c>
      <c r="AI437" s="15">
        <f t="shared" si="805"/>
        <v>0</v>
      </c>
      <c r="AJ437" s="15">
        <f t="shared" si="805"/>
        <v>0</v>
      </c>
      <c r="AK437" s="15">
        <f t="shared" ref="AG437:AV442" si="806">AK438</f>
        <v>97032</v>
      </c>
      <c r="AL437" s="15">
        <f t="shared" si="806"/>
        <v>0</v>
      </c>
      <c r="AM437" s="15">
        <f t="shared" si="806"/>
        <v>0</v>
      </c>
      <c r="AN437" s="15">
        <f t="shared" si="806"/>
        <v>0</v>
      </c>
      <c r="AO437" s="15">
        <f t="shared" si="806"/>
        <v>0</v>
      </c>
      <c r="AP437" s="15">
        <f t="shared" si="806"/>
        <v>0</v>
      </c>
      <c r="AQ437" s="15">
        <f t="shared" si="806"/>
        <v>97032</v>
      </c>
      <c r="AR437" s="15">
        <f t="shared" si="806"/>
        <v>0</v>
      </c>
      <c r="AS437" s="15">
        <f t="shared" si="806"/>
        <v>0</v>
      </c>
      <c r="AT437" s="15">
        <f t="shared" si="806"/>
        <v>0</v>
      </c>
      <c r="AU437" s="15">
        <f t="shared" si="806"/>
        <v>0</v>
      </c>
      <c r="AV437" s="15">
        <f t="shared" si="806"/>
        <v>0</v>
      </c>
      <c r="AW437" s="15">
        <f t="shared" ref="AS437:AZ442" si="807">AW438</f>
        <v>97032</v>
      </c>
      <c r="AX437" s="15">
        <f t="shared" si="807"/>
        <v>0</v>
      </c>
      <c r="AY437" s="15">
        <f t="shared" si="807"/>
        <v>48516</v>
      </c>
      <c r="AZ437" s="15">
        <f t="shared" si="807"/>
        <v>0</v>
      </c>
      <c r="BA437" s="93">
        <f t="shared" si="729"/>
        <v>50</v>
      </c>
      <c r="BB437" s="93"/>
    </row>
    <row r="438" spans="1:54" ht="49.5" hidden="1">
      <c r="A438" s="27" t="s">
        <v>341</v>
      </c>
      <c r="B438" s="9">
        <v>909</v>
      </c>
      <c r="C438" s="25" t="s">
        <v>343</v>
      </c>
      <c r="D438" s="25" t="s">
        <v>75</v>
      </c>
      <c r="E438" s="25" t="s">
        <v>171</v>
      </c>
      <c r="F438" s="9"/>
      <c r="G438" s="9">
        <f t="shared" si="804"/>
        <v>97032</v>
      </c>
      <c r="H438" s="9">
        <f t="shared" si="804"/>
        <v>0</v>
      </c>
      <c r="I438" s="9">
        <f t="shared" si="804"/>
        <v>0</v>
      </c>
      <c r="J438" s="9">
        <f t="shared" si="804"/>
        <v>0</v>
      </c>
      <c r="K438" s="9">
        <f t="shared" si="804"/>
        <v>0</v>
      </c>
      <c r="L438" s="9">
        <f t="shared" si="804"/>
        <v>0</v>
      </c>
      <c r="M438" s="9">
        <f t="shared" si="804"/>
        <v>97032</v>
      </c>
      <c r="N438" s="9">
        <f t="shared" si="804"/>
        <v>0</v>
      </c>
      <c r="O438" s="9">
        <f t="shared" si="804"/>
        <v>0</v>
      </c>
      <c r="P438" s="9">
        <f t="shared" si="804"/>
        <v>0</v>
      </c>
      <c r="Q438" s="9">
        <f t="shared" si="804"/>
        <v>0</v>
      </c>
      <c r="R438" s="9">
        <f t="shared" si="804"/>
        <v>0</v>
      </c>
      <c r="S438" s="9">
        <f t="shared" si="804"/>
        <v>97032</v>
      </c>
      <c r="T438" s="9">
        <f t="shared" si="804"/>
        <v>0</v>
      </c>
      <c r="U438" s="9">
        <f t="shared" si="805"/>
        <v>0</v>
      </c>
      <c r="V438" s="9">
        <f t="shared" si="805"/>
        <v>0</v>
      </c>
      <c r="W438" s="9">
        <f t="shared" si="805"/>
        <v>0</v>
      </c>
      <c r="X438" s="9">
        <f t="shared" si="805"/>
        <v>0</v>
      </c>
      <c r="Y438" s="9">
        <f t="shared" si="805"/>
        <v>97032</v>
      </c>
      <c r="Z438" s="9">
        <f t="shared" si="805"/>
        <v>0</v>
      </c>
      <c r="AA438" s="9">
        <f t="shared" si="805"/>
        <v>0</v>
      </c>
      <c r="AB438" s="9">
        <f t="shared" si="805"/>
        <v>0</v>
      </c>
      <c r="AC438" s="9">
        <f t="shared" si="805"/>
        <v>0</v>
      </c>
      <c r="AD438" s="9">
        <f t="shared" si="805"/>
        <v>0</v>
      </c>
      <c r="AE438" s="9">
        <f t="shared" si="805"/>
        <v>97032</v>
      </c>
      <c r="AF438" s="9">
        <f t="shared" si="805"/>
        <v>0</v>
      </c>
      <c r="AG438" s="9">
        <f t="shared" si="806"/>
        <v>0</v>
      </c>
      <c r="AH438" s="9">
        <f t="shared" si="806"/>
        <v>0</v>
      </c>
      <c r="AI438" s="9">
        <f t="shared" si="806"/>
        <v>0</v>
      </c>
      <c r="AJ438" s="9">
        <f t="shared" si="806"/>
        <v>0</v>
      </c>
      <c r="AK438" s="9">
        <f t="shared" si="806"/>
        <v>97032</v>
      </c>
      <c r="AL438" s="9">
        <f t="shared" si="806"/>
        <v>0</v>
      </c>
      <c r="AM438" s="9">
        <f t="shared" si="806"/>
        <v>0</v>
      </c>
      <c r="AN438" s="9">
        <f t="shared" si="806"/>
        <v>0</v>
      </c>
      <c r="AO438" s="9">
        <f t="shared" si="806"/>
        <v>0</v>
      </c>
      <c r="AP438" s="9">
        <f t="shared" si="806"/>
        <v>0</v>
      </c>
      <c r="AQ438" s="9">
        <f t="shared" si="806"/>
        <v>97032</v>
      </c>
      <c r="AR438" s="9">
        <f t="shared" si="806"/>
        <v>0</v>
      </c>
      <c r="AS438" s="9">
        <f t="shared" si="807"/>
        <v>0</v>
      </c>
      <c r="AT438" s="9">
        <f t="shared" si="807"/>
        <v>0</v>
      </c>
      <c r="AU438" s="9">
        <f t="shared" si="807"/>
        <v>0</v>
      </c>
      <c r="AV438" s="9">
        <f t="shared" si="807"/>
        <v>0</v>
      </c>
      <c r="AW438" s="9">
        <f t="shared" si="807"/>
        <v>97032</v>
      </c>
      <c r="AX438" s="9">
        <f t="shared" si="807"/>
        <v>0</v>
      </c>
      <c r="AY438" s="9">
        <f t="shared" si="807"/>
        <v>48516</v>
      </c>
      <c r="AZ438" s="9">
        <f t="shared" si="807"/>
        <v>0</v>
      </c>
      <c r="BA438" s="92">
        <f t="shared" si="729"/>
        <v>50</v>
      </c>
      <c r="BB438" s="92"/>
    </row>
    <row r="439" spans="1:54" ht="49.5" hidden="1">
      <c r="A439" s="27" t="s">
        <v>342</v>
      </c>
      <c r="B439" s="9">
        <f t="shared" ref="B439:B455" si="808">B437</f>
        <v>909</v>
      </c>
      <c r="C439" s="25" t="s">
        <v>343</v>
      </c>
      <c r="D439" s="25" t="s">
        <v>75</v>
      </c>
      <c r="E439" s="25" t="s">
        <v>334</v>
      </c>
      <c r="F439" s="9"/>
      <c r="G439" s="9">
        <f t="shared" si="804"/>
        <v>97032</v>
      </c>
      <c r="H439" s="9">
        <f t="shared" si="804"/>
        <v>0</v>
      </c>
      <c r="I439" s="9">
        <f t="shared" si="804"/>
        <v>0</v>
      </c>
      <c r="J439" s="9">
        <f t="shared" si="804"/>
        <v>0</v>
      </c>
      <c r="K439" s="9">
        <f t="shared" si="804"/>
        <v>0</v>
      </c>
      <c r="L439" s="9">
        <f t="shared" si="804"/>
        <v>0</v>
      </c>
      <c r="M439" s="9">
        <f t="shared" si="804"/>
        <v>97032</v>
      </c>
      <c r="N439" s="9">
        <f t="shared" si="804"/>
        <v>0</v>
      </c>
      <c r="O439" s="9">
        <f t="shared" si="804"/>
        <v>0</v>
      </c>
      <c r="P439" s="9">
        <f t="shared" si="804"/>
        <v>0</v>
      </c>
      <c r="Q439" s="9">
        <f t="shared" si="804"/>
        <v>0</v>
      </c>
      <c r="R439" s="9">
        <f t="shared" si="804"/>
        <v>0</v>
      </c>
      <c r="S439" s="9">
        <f t="shared" si="804"/>
        <v>97032</v>
      </c>
      <c r="T439" s="9">
        <f t="shared" si="804"/>
        <v>0</v>
      </c>
      <c r="U439" s="9">
        <f t="shared" si="805"/>
        <v>0</v>
      </c>
      <c r="V439" s="9">
        <f t="shared" si="805"/>
        <v>0</v>
      </c>
      <c r="W439" s="9">
        <f t="shared" si="805"/>
        <v>0</v>
      </c>
      <c r="X439" s="9">
        <f t="shared" si="805"/>
        <v>0</v>
      </c>
      <c r="Y439" s="9">
        <f t="shared" si="805"/>
        <v>97032</v>
      </c>
      <c r="Z439" s="9">
        <f t="shared" si="805"/>
        <v>0</v>
      </c>
      <c r="AA439" s="9">
        <f t="shared" si="805"/>
        <v>0</v>
      </c>
      <c r="AB439" s="9">
        <f t="shared" si="805"/>
        <v>0</v>
      </c>
      <c r="AC439" s="9">
        <f t="shared" si="805"/>
        <v>0</v>
      </c>
      <c r="AD439" s="9">
        <f t="shared" si="805"/>
        <v>0</v>
      </c>
      <c r="AE439" s="9">
        <f t="shared" si="805"/>
        <v>97032</v>
      </c>
      <c r="AF439" s="9">
        <f t="shared" si="805"/>
        <v>0</v>
      </c>
      <c r="AG439" s="9">
        <f t="shared" si="806"/>
        <v>0</v>
      </c>
      <c r="AH439" s="9">
        <f t="shared" si="806"/>
        <v>0</v>
      </c>
      <c r="AI439" s="9">
        <f t="shared" si="806"/>
        <v>0</v>
      </c>
      <c r="AJ439" s="9">
        <f t="shared" si="806"/>
        <v>0</v>
      </c>
      <c r="AK439" s="9">
        <f t="shared" si="806"/>
        <v>97032</v>
      </c>
      <c r="AL439" s="9">
        <f t="shared" si="806"/>
        <v>0</v>
      </c>
      <c r="AM439" s="9">
        <f t="shared" si="806"/>
        <v>0</v>
      </c>
      <c r="AN439" s="9">
        <f t="shared" si="806"/>
        <v>0</v>
      </c>
      <c r="AO439" s="9">
        <f t="shared" si="806"/>
        <v>0</v>
      </c>
      <c r="AP439" s="9">
        <f t="shared" si="806"/>
        <v>0</v>
      </c>
      <c r="AQ439" s="9">
        <f t="shared" si="806"/>
        <v>97032</v>
      </c>
      <c r="AR439" s="9">
        <f t="shared" si="806"/>
        <v>0</v>
      </c>
      <c r="AS439" s="9">
        <f t="shared" si="807"/>
        <v>0</v>
      </c>
      <c r="AT439" s="9">
        <f t="shared" si="807"/>
        <v>0</v>
      </c>
      <c r="AU439" s="9">
        <f t="shared" si="807"/>
        <v>0</v>
      </c>
      <c r="AV439" s="9">
        <f t="shared" si="807"/>
        <v>0</v>
      </c>
      <c r="AW439" s="9">
        <f t="shared" si="807"/>
        <v>97032</v>
      </c>
      <c r="AX439" s="9">
        <f t="shared" si="807"/>
        <v>0</v>
      </c>
      <c r="AY439" s="9">
        <f t="shared" si="807"/>
        <v>48516</v>
      </c>
      <c r="AZ439" s="9">
        <f t="shared" si="807"/>
        <v>0</v>
      </c>
      <c r="BA439" s="92">
        <f t="shared" si="729"/>
        <v>50</v>
      </c>
      <c r="BB439" s="92"/>
    </row>
    <row r="440" spans="1:54" ht="20.100000000000001" hidden="1" customHeight="1">
      <c r="A440" s="27" t="s">
        <v>14</v>
      </c>
      <c r="B440" s="25">
        <f t="shared" si="808"/>
        <v>909</v>
      </c>
      <c r="C440" s="25" t="s">
        <v>343</v>
      </c>
      <c r="D440" s="25" t="s">
        <v>75</v>
      </c>
      <c r="E440" s="25" t="s">
        <v>335</v>
      </c>
      <c r="F440" s="25"/>
      <c r="G440" s="9">
        <f t="shared" si="804"/>
        <v>97032</v>
      </c>
      <c r="H440" s="9">
        <f t="shared" si="804"/>
        <v>0</v>
      </c>
      <c r="I440" s="9">
        <f t="shared" si="804"/>
        <v>0</v>
      </c>
      <c r="J440" s="9">
        <f t="shared" si="804"/>
        <v>0</v>
      </c>
      <c r="K440" s="9">
        <f t="shared" si="804"/>
        <v>0</v>
      </c>
      <c r="L440" s="9">
        <f t="shared" si="804"/>
        <v>0</v>
      </c>
      <c r="M440" s="9">
        <f t="shared" si="804"/>
        <v>97032</v>
      </c>
      <c r="N440" s="9">
        <f t="shared" si="804"/>
        <v>0</v>
      </c>
      <c r="O440" s="9">
        <f t="shared" si="804"/>
        <v>0</v>
      </c>
      <c r="P440" s="9">
        <f t="shared" si="804"/>
        <v>0</v>
      </c>
      <c r="Q440" s="9">
        <f t="shared" si="804"/>
        <v>0</v>
      </c>
      <c r="R440" s="9">
        <f t="shared" si="804"/>
        <v>0</v>
      </c>
      <c r="S440" s="9">
        <f t="shared" si="804"/>
        <v>97032</v>
      </c>
      <c r="T440" s="9">
        <f t="shared" si="804"/>
        <v>0</v>
      </c>
      <c r="U440" s="9">
        <f t="shared" si="805"/>
        <v>0</v>
      </c>
      <c r="V440" s="9">
        <f t="shared" si="805"/>
        <v>0</v>
      </c>
      <c r="W440" s="9">
        <f t="shared" si="805"/>
        <v>0</v>
      </c>
      <c r="X440" s="9">
        <f t="shared" si="805"/>
        <v>0</v>
      </c>
      <c r="Y440" s="9">
        <f t="shared" si="805"/>
        <v>97032</v>
      </c>
      <c r="Z440" s="9">
        <f t="shared" si="805"/>
        <v>0</v>
      </c>
      <c r="AA440" s="9">
        <f t="shared" si="805"/>
        <v>0</v>
      </c>
      <c r="AB440" s="9">
        <f t="shared" si="805"/>
        <v>0</v>
      </c>
      <c r="AC440" s="9">
        <f t="shared" si="805"/>
        <v>0</v>
      </c>
      <c r="AD440" s="9">
        <f t="shared" si="805"/>
        <v>0</v>
      </c>
      <c r="AE440" s="9">
        <f t="shared" si="805"/>
        <v>97032</v>
      </c>
      <c r="AF440" s="9">
        <f t="shared" si="805"/>
        <v>0</v>
      </c>
      <c r="AG440" s="9">
        <f t="shared" si="806"/>
        <v>0</v>
      </c>
      <c r="AH440" s="9">
        <f t="shared" si="806"/>
        <v>0</v>
      </c>
      <c r="AI440" s="9">
        <f t="shared" si="806"/>
        <v>0</v>
      </c>
      <c r="AJ440" s="9">
        <f t="shared" si="806"/>
        <v>0</v>
      </c>
      <c r="AK440" s="9">
        <f t="shared" si="806"/>
        <v>97032</v>
      </c>
      <c r="AL440" s="9">
        <f t="shared" si="806"/>
        <v>0</v>
      </c>
      <c r="AM440" s="9">
        <f t="shared" si="806"/>
        <v>0</v>
      </c>
      <c r="AN440" s="9">
        <f t="shared" si="806"/>
        <v>0</v>
      </c>
      <c r="AO440" s="9">
        <f t="shared" si="806"/>
        <v>0</v>
      </c>
      <c r="AP440" s="9">
        <f t="shared" si="806"/>
        <v>0</v>
      </c>
      <c r="AQ440" s="9">
        <f t="shared" si="806"/>
        <v>97032</v>
      </c>
      <c r="AR440" s="9">
        <f t="shared" si="806"/>
        <v>0</v>
      </c>
      <c r="AS440" s="9">
        <f t="shared" si="807"/>
        <v>0</v>
      </c>
      <c r="AT440" s="9">
        <f t="shared" si="807"/>
        <v>0</v>
      </c>
      <c r="AU440" s="9">
        <f t="shared" si="807"/>
        <v>0</v>
      </c>
      <c r="AV440" s="9">
        <f t="shared" si="807"/>
        <v>0</v>
      </c>
      <c r="AW440" s="9">
        <f t="shared" si="807"/>
        <v>97032</v>
      </c>
      <c r="AX440" s="9">
        <f t="shared" si="807"/>
        <v>0</v>
      </c>
      <c r="AY440" s="9">
        <f t="shared" si="807"/>
        <v>48516</v>
      </c>
      <c r="AZ440" s="9">
        <f t="shared" si="807"/>
        <v>0</v>
      </c>
      <c r="BA440" s="92">
        <f t="shared" si="729"/>
        <v>50</v>
      </c>
      <c r="BB440" s="92"/>
    </row>
    <row r="441" spans="1:54" ht="20.100000000000001" hidden="1" customHeight="1">
      <c r="A441" s="27" t="s">
        <v>163</v>
      </c>
      <c r="B441" s="25">
        <f t="shared" si="808"/>
        <v>909</v>
      </c>
      <c r="C441" s="25" t="s">
        <v>343</v>
      </c>
      <c r="D441" s="25" t="s">
        <v>75</v>
      </c>
      <c r="E441" s="25" t="s">
        <v>336</v>
      </c>
      <c r="F441" s="25"/>
      <c r="G441" s="9">
        <f t="shared" si="804"/>
        <v>97032</v>
      </c>
      <c r="H441" s="9">
        <f t="shared" si="804"/>
        <v>0</v>
      </c>
      <c r="I441" s="9">
        <f t="shared" si="804"/>
        <v>0</v>
      </c>
      <c r="J441" s="9">
        <f t="shared" si="804"/>
        <v>0</v>
      </c>
      <c r="K441" s="9">
        <f t="shared" si="804"/>
        <v>0</v>
      </c>
      <c r="L441" s="9">
        <f t="shared" si="804"/>
        <v>0</v>
      </c>
      <c r="M441" s="9">
        <f t="shared" si="804"/>
        <v>97032</v>
      </c>
      <c r="N441" s="9">
        <f t="shared" si="804"/>
        <v>0</v>
      </c>
      <c r="O441" s="9">
        <f t="shared" si="804"/>
        <v>0</v>
      </c>
      <c r="P441" s="9">
        <f t="shared" si="804"/>
        <v>0</v>
      </c>
      <c r="Q441" s="9">
        <f t="shared" si="804"/>
        <v>0</v>
      </c>
      <c r="R441" s="9">
        <f t="shared" si="804"/>
        <v>0</v>
      </c>
      <c r="S441" s="9">
        <f t="shared" si="804"/>
        <v>97032</v>
      </c>
      <c r="T441" s="9">
        <f t="shared" si="804"/>
        <v>0</v>
      </c>
      <c r="U441" s="9">
        <f t="shared" si="805"/>
        <v>0</v>
      </c>
      <c r="V441" s="9">
        <f t="shared" si="805"/>
        <v>0</v>
      </c>
      <c r="W441" s="9">
        <f t="shared" si="805"/>
        <v>0</v>
      </c>
      <c r="X441" s="9">
        <f t="shared" si="805"/>
        <v>0</v>
      </c>
      <c r="Y441" s="9">
        <f t="shared" si="805"/>
        <v>97032</v>
      </c>
      <c r="Z441" s="9">
        <f t="shared" si="805"/>
        <v>0</v>
      </c>
      <c r="AA441" s="9">
        <f t="shared" si="805"/>
        <v>0</v>
      </c>
      <c r="AB441" s="9">
        <f t="shared" si="805"/>
        <v>0</v>
      </c>
      <c r="AC441" s="9">
        <f t="shared" si="805"/>
        <v>0</v>
      </c>
      <c r="AD441" s="9">
        <f t="shared" si="805"/>
        <v>0</v>
      </c>
      <c r="AE441" s="9">
        <f t="shared" si="805"/>
        <v>97032</v>
      </c>
      <c r="AF441" s="9">
        <f t="shared" si="805"/>
        <v>0</v>
      </c>
      <c r="AG441" s="9">
        <f t="shared" si="806"/>
        <v>0</v>
      </c>
      <c r="AH441" s="9">
        <f t="shared" si="806"/>
        <v>0</v>
      </c>
      <c r="AI441" s="9">
        <f t="shared" si="806"/>
        <v>0</v>
      </c>
      <c r="AJ441" s="9">
        <f t="shared" si="806"/>
        <v>0</v>
      </c>
      <c r="AK441" s="9">
        <f t="shared" si="806"/>
        <v>97032</v>
      </c>
      <c r="AL441" s="9">
        <f t="shared" si="806"/>
        <v>0</v>
      </c>
      <c r="AM441" s="9">
        <f t="shared" si="806"/>
        <v>0</v>
      </c>
      <c r="AN441" s="9">
        <f t="shared" si="806"/>
        <v>0</v>
      </c>
      <c r="AO441" s="9">
        <f t="shared" si="806"/>
        <v>0</v>
      </c>
      <c r="AP441" s="9">
        <f t="shared" si="806"/>
        <v>0</v>
      </c>
      <c r="AQ441" s="9">
        <f t="shared" si="806"/>
        <v>97032</v>
      </c>
      <c r="AR441" s="9">
        <f t="shared" si="806"/>
        <v>0</v>
      </c>
      <c r="AS441" s="9">
        <f t="shared" si="807"/>
        <v>0</v>
      </c>
      <c r="AT441" s="9">
        <f t="shared" si="807"/>
        <v>0</v>
      </c>
      <c r="AU441" s="9">
        <f t="shared" si="807"/>
        <v>0</v>
      </c>
      <c r="AV441" s="9">
        <f t="shared" si="807"/>
        <v>0</v>
      </c>
      <c r="AW441" s="9">
        <f t="shared" si="807"/>
        <v>97032</v>
      </c>
      <c r="AX441" s="9">
        <f t="shared" si="807"/>
        <v>0</v>
      </c>
      <c r="AY441" s="9">
        <f t="shared" si="807"/>
        <v>48516</v>
      </c>
      <c r="AZ441" s="9">
        <f t="shared" si="807"/>
        <v>0</v>
      </c>
      <c r="BA441" s="92">
        <f t="shared" si="729"/>
        <v>50</v>
      </c>
      <c r="BB441" s="92"/>
    </row>
    <row r="442" spans="1:54" ht="33" hidden="1">
      <c r="A442" s="24" t="s">
        <v>242</v>
      </c>
      <c r="B442" s="9">
        <f t="shared" si="808"/>
        <v>909</v>
      </c>
      <c r="C442" s="25" t="s">
        <v>343</v>
      </c>
      <c r="D442" s="25" t="s">
        <v>75</v>
      </c>
      <c r="E442" s="25" t="s">
        <v>336</v>
      </c>
      <c r="F442" s="25" t="s">
        <v>30</v>
      </c>
      <c r="G442" s="9">
        <f t="shared" si="804"/>
        <v>97032</v>
      </c>
      <c r="H442" s="9">
        <f t="shared" si="804"/>
        <v>0</v>
      </c>
      <c r="I442" s="9">
        <f t="shared" si="804"/>
        <v>0</v>
      </c>
      <c r="J442" s="9">
        <f t="shared" si="804"/>
        <v>0</v>
      </c>
      <c r="K442" s="9">
        <f t="shared" si="804"/>
        <v>0</v>
      </c>
      <c r="L442" s="9">
        <f t="shared" si="804"/>
        <v>0</v>
      </c>
      <c r="M442" s="9">
        <f t="shared" si="804"/>
        <v>97032</v>
      </c>
      <c r="N442" s="9">
        <f t="shared" si="804"/>
        <v>0</v>
      </c>
      <c r="O442" s="9">
        <f t="shared" si="804"/>
        <v>0</v>
      </c>
      <c r="P442" s="9">
        <f t="shared" si="804"/>
        <v>0</v>
      </c>
      <c r="Q442" s="9">
        <f t="shared" si="804"/>
        <v>0</v>
      </c>
      <c r="R442" s="9">
        <f t="shared" si="804"/>
        <v>0</v>
      </c>
      <c r="S442" s="9">
        <f t="shared" si="804"/>
        <v>97032</v>
      </c>
      <c r="T442" s="9">
        <f t="shared" si="804"/>
        <v>0</v>
      </c>
      <c r="U442" s="9">
        <f t="shared" si="805"/>
        <v>0</v>
      </c>
      <c r="V442" s="9">
        <f t="shared" si="805"/>
        <v>0</v>
      </c>
      <c r="W442" s="9">
        <f t="shared" si="805"/>
        <v>0</v>
      </c>
      <c r="X442" s="9">
        <f t="shared" si="805"/>
        <v>0</v>
      </c>
      <c r="Y442" s="9">
        <f t="shared" si="805"/>
        <v>97032</v>
      </c>
      <c r="Z442" s="9">
        <f t="shared" si="805"/>
        <v>0</v>
      </c>
      <c r="AA442" s="9">
        <f t="shared" si="805"/>
        <v>0</v>
      </c>
      <c r="AB442" s="9">
        <f t="shared" si="805"/>
        <v>0</v>
      </c>
      <c r="AC442" s="9">
        <f t="shared" si="805"/>
        <v>0</v>
      </c>
      <c r="AD442" s="9">
        <f t="shared" si="805"/>
        <v>0</v>
      </c>
      <c r="AE442" s="9">
        <f t="shared" si="805"/>
        <v>97032</v>
      </c>
      <c r="AF442" s="9">
        <f t="shared" si="805"/>
        <v>0</v>
      </c>
      <c r="AG442" s="9">
        <f t="shared" si="806"/>
        <v>0</v>
      </c>
      <c r="AH442" s="9">
        <f t="shared" si="806"/>
        <v>0</v>
      </c>
      <c r="AI442" s="9">
        <f t="shared" si="806"/>
        <v>0</v>
      </c>
      <c r="AJ442" s="9">
        <f t="shared" si="806"/>
        <v>0</v>
      </c>
      <c r="AK442" s="9">
        <f t="shared" si="806"/>
        <v>97032</v>
      </c>
      <c r="AL442" s="9">
        <f t="shared" si="806"/>
        <v>0</v>
      </c>
      <c r="AM442" s="9">
        <f t="shared" si="806"/>
        <v>0</v>
      </c>
      <c r="AN442" s="9">
        <f t="shared" si="806"/>
        <v>0</v>
      </c>
      <c r="AO442" s="9">
        <f t="shared" si="806"/>
        <v>0</v>
      </c>
      <c r="AP442" s="9">
        <f t="shared" si="806"/>
        <v>0</v>
      </c>
      <c r="AQ442" s="9">
        <f t="shared" si="806"/>
        <v>97032</v>
      </c>
      <c r="AR442" s="9">
        <f t="shared" si="806"/>
        <v>0</v>
      </c>
      <c r="AS442" s="9">
        <f t="shared" si="807"/>
        <v>0</v>
      </c>
      <c r="AT442" s="9">
        <f t="shared" si="807"/>
        <v>0</v>
      </c>
      <c r="AU442" s="9">
        <f t="shared" si="807"/>
        <v>0</v>
      </c>
      <c r="AV442" s="9">
        <f t="shared" si="807"/>
        <v>0</v>
      </c>
      <c r="AW442" s="9">
        <f t="shared" si="807"/>
        <v>97032</v>
      </c>
      <c r="AX442" s="9">
        <f t="shared" si="807"/>
        <v>0</v>
      </c>
      <c r="AY442" s="9">
        <f t="shared" si="807"/>
        <v>48516</v>
      </c>
      <c r="AZ442" s="9">
        <f t="shared" si="807"/>
        <v>0</v>
      </c>
      <c r="BA442" s="92">
        <f t="shared" si="729"/>
        <v>50</v>
      </c>
      <c r="BB442" s="92"/>
    </row>
    <row r="443" spans="1:54" ht="33" hidden="1">
      <c r="A443" s="27" t="s">
        <v>36</v>
      </c>
      <c r="B443" s="9">
        <f t="shared" si="808"/>
        <v>909</v>
      </c>
      <c r="C443" s="25" t="s">
        <v>343</v>
      </c>
      <c r="D443" s="25" t="s">
        <v>75</v>
      </c>
      <c r="E443" s="25" t="s">
        <v>336</v>
      </c>
      <c r="F443" s="25" t="s">
        <v>37</v>
      </c>
      <c r="G443" s="9">
        <v>97032</v>
      </c>
      <c r="H443" s="10"/>
      <c r="I443" s="79"/>
      <c r="J443" s="79"/>
      <c r="K443" s="79"/>
      <c r="L443" s="79"/>
      <c r="M443" s="9">
        <f>G443+I443+J443+K443+L443</f>
        <v>97032</v>
      </c>
      <c r="N443" s="9">
        <f>H443+L443</f>
        <v>0</v>
      </c>
      <c r="O443" s="80"/>
      <c r="P443" s="80"/>
      <c r="Q443" s="80"/>
      <c r="R443" s="80"/>
      <c r="S443" s="9">
        <f>M443+O443+P443+Q443+R443</f>
        <v>97032</v>
      </c>
      <c r="T443" s="9">
        <f>N443+R443</f>
        <v>0</v>
      </c>
      <c r="U443" s="80"/>
      <c r="V443" s="80"/>
      <c r="W443" s="80"/>
      <c r="X443" s="80"/>
      <c r="Y443" s="9">
        <f>S443+U443+V443+W443+X443</f>
        <v>97032</v>
      </c>
      <c r="Z443" s="9">
        <f>T443+X443</f>
        <v>0</v>
      </c>
      <c r="AA443" s="80"/>
      <c r="AB443" s="80"/>
      <c r="AC443" s="80"/>
      <c r="AD443" s="80"/>
      <c r="AE443" s="9">
        <f>Y443+AA443+AB443+AC443+AD443</f>
        <v>97032</v>
      </c>
      <c r="AF443" s="9">
        <f>Z443+AD443</f>
        <v>0</v>
      </c>
      <c r="AG443" s="80"/>
      <c r="AH443" s="80"/>
      <c r="AI443" s="80"/>
      <c r="AJ443" s="80"/>
      <c r="AK443" s="9">
        <f>AE443+AG443+AH443+AI443+AJ443</f>
        <v>97032</v>
      </c>
      <c r="AL443" s="9">
        <f>AF443+AJ443</f>
        <v>0</v>
      </c>
      <c r="AM443" s="80"/>
      <c r="AN443" s="80"/>
      <c r="AO443" s="80"/>
      <c r="AP443" s="80"/>
      <c r="AQ443" s="9">
        <f>AK443+AM443+AN443+AO443+AP443</f>
        <v>97032</v>
      </c>
      <c r="AR443" s="9">
        <f>AL443+AP443</f>
        <v>0</v>
      </c>
      <c r="AS443" s="80"/>
      <c r="AT443" s="80"/>
      <c r="AU443" s="80"/>
      <c r="AV443" s="80"/>
      <c r="AW443" s="9">
        <f>AQ443+AS443+AT443+AU443+AV443</f>
        <v>97032</v>
      </c>
      <c r="AX443" s="9">
        <f>AR443+AV443</f>
        <v>0</v>
      </c>
      <c r="AY443" s="9">
        <v>48516</v>
      </c>
      <c r="AZ443" s="79"/>
      <c r="BA443" s="92">
        <f t="shared" si="729"/>
        <v>50</v>
      </c>
      <c r="BB443" s="92"/>
    </row>
    <row r="444" spans="1:54" hidden="1">
      <c r="A444" s="27"/>
      <c r="B444" s="9"/>
      <c r="C444" s="25"/>
      <c r="D444" s="25"/>
      <c r="E444" s="25"/>
      <c r="F444" s="25"/>
      <c r="G444" s="9"/>
      <c r="H444" s="10"/>
      <c r="I444" s="79"/>
      <c r="J444" s="79"/>
      <c r="K444" s="79"/>
      <c r="L444" s="79"/>
      <c r="M444" s="79"/>
      <c r="N444" s="79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79"/>
      <c r="AZ444" s="79"/>
      <c r="BA444" s="92"/>
      <c r="BB444" s="92"/>
    </row>
    <row r="445" spans="1:54" ht="18.75" hidden="1">
      <c r="A445" s="38" t="s">
        <v>166</v>
      </c>
      <c r="B445" s="23">
        <v>909</v>
      </c>
      <c r="C445" s="23" t="s">
        <v>145</v>
      </c>
      <c r="D445" s="23" t="s">
        <v>79</v>
      </c>
      <c r="E445" s="23"/>
      <c r="F445" s="23"/>
      <c r="G445" s="13">
        <f t="shared" ref="G445" si="809">G447+G452</f>
        <v>846</v>
      </c>
      <c r="H445" s="13">
        <f t="shared" ref="H445:N445" si="810">H447+H452</f>
        <v>0</v>
      </c>
      <c r="I445" s="13">
        <f t="shared" si="810"/>
        <v>0</v>
      </c>
      <c r="J445" s="13">
        <f t="shared" si="810"/>
        <v>0</v>
      </c>
      <c r="K445" s="13">
        <f t="shared" si="810"/>
        <v>0</v>
      </c>
      <c r="L445" s="13">
        <f t="shared" si="810"/>
        <v>0</v>
      </c>
      <c r="M445" s="13">
        <f t="shared" si="810"/>
        <v>846</v>
      </c>
      <c r="N445" s="13">
        <f t="shared" si="810"/>
        <v>0</v>
      </c>
      <c r="O445" s="13">
        <f t="shared" ref="O445:T445" si="811">O447+O452</f>
        <v>0</v>
      </c>
      <c r="P445" s="13">
        <f t="shared" si="811"/>
        <v>0</v>
      </c>
      <c r="Q445" s="13">
        <f t="shared" si="811"/>
        <v>0</v>
      </c>
      <c r="R445" s="13">
        <f t="shared" si="811"/>
        <v>0</v>
      </c>
      <c r="S445" s="13">
        <f t="shared" si="811"/>
        <v>846</v>
      </c>
      <c r="T445" s="13">
        <f t="shared" si="811"/>
        <v>0</v>
      </c>
      <c r="U445" s="13">
        <f t="shared" ref="U445:Z445" si="812">U447+U452</f>
        <v>0</v>
      </c>
      <c r="V445" s="13">
        <f t="shared" si="812"/>
        <v>0</v>
      </c>
      <c r="W445" s="13">
        <f t="shared" si="812"/>
        <v>0</v>
      </c>
      <c r="X445" s="13">
        <f t="shared" si="812"/>
        <v>0</v>
      </c>
      <c r="Y445" s="13">
        <f t="shared" si="812"/>
        <v>846</v>
      </c>
      <c r="Z445" s="13">
        <f t="shared" si="812"/>
        <v>0</v>
      </c>
      <c r="AA445" s="13">
        <f t="shared" ref="AA445:AF445" si="813">AA447+AA452</f>
        <v>0</v>
      </c>
      <c r="AB445" s="13">
        <f t="shared" si="813"/>
        <v>0</v>
      </c>
      <c r="AC445" s="13">
        <f t="shared" si="813"/>
        <v>0</v>
      </c>
      <c r="AD445" s="13">
        <f t="shared" si="813"/>
        <v>0</v>
      </c>
      <c r="AE445" s="13">
        <f t="shared" si="813"/>
        <v>846</v>
      </c>
      <c r="AF445" s="13">
        <f t="shared" si="813"/>
        <v>0</v>
      </c>
      <c r="AG445" s="13">
        <f t="shared" ref="AG445:AL445" si="814">AG447+AG452</f>
        <v>0</v>
      </c>
      <c r="AH445" s="13">
        <f t="shared" si="814"/>
        <v>0</v>
      </c>
      <c r="AI445" s="13">
        <f t="shared" si="814"/>
        <v>0</v>
      </c>
      <c r="AJ445" s="13">
        <f t="shared" si="814"/>
        <v>0</v>
      </c>
      <c r="AK445" s="13">
        <f t="shared" si="814"/>
        <v>846</v>
      </c>
      <c r="AL445" s="13">
        <f t="shared" si="814"/>
        <v>0</v>
      </c>
      <c r="AM445" s="13">
        <f t="shared" ref="AM445:AR445" si="815">AM447+AM452</f>
        <v>0</v>
      </c>
      <c r="AN445" s="13">
        <f t="shared" si="815"/>
        <v>0</v>
      </c>
      <c r="AO445" s="13">
        <f t="shared" si="815"/>
        <v>0</v>
      </c>
      <c r="AP445" s="13">
        <f t="shared" si="815"/>
        <v>0</v>
      </c>
      <c r="AQ445" s="13">
        <f t="shared" si="815"/>
        <v>846</v>
      </c>
      <c r="AR445" s="13">
        <f t="shared" si="815"/>
        <v>0</v>
      </c>
      <c r="AS445" s="13">
        <f t="shared" ref="AS445:AW445" si="816">AS447+AS452</f>
        <v>0</v>
      </c>
      <c r="AT445" s="13">
        <f t="shared" si="816"/>
        <v>0</v>
      </c>
      <c r="AU445" s="13">
        <f t="shared" si="816"/>
        <v>0</v>
      </c>
      <c r="AV445" s="13">
        <f t="shared" si="816"/>
        <v>0</v>
      </c>
      <c r="AW445" s="13">
        <f t="shared" si="816"/>
        <v>846</v>
      </c>
      <c r="AX445" s="13">
        <f t="shared" ref="AX445:AZ445" si="817">AX447+AX452</f>
        <v>0</v>
      </c>
      <c r="AY445" s="13">
        <f t="shared" si="817"/>
        <v>584</v>
      </c>
      <c r="AZ445" s="13">
        <f t="shared" si="817"/>
        <v>0</v>
      </c>
      <c r="BA445" s="93">
        <f t="shared" si="729"/>
        <v>69.030732860520089</v>
      </c>
      <c r="BB445" s="93"/>
    </row>
    <row r="446" spans="1:54" ht="50.25" hidden="1">
      <c r="A446" s="27" t="s">
        <v>341</v>
      </c>
      <c r="B446" s="9">
        <f>B442</f>
        <v>909</v>
      </c>
      <c r="C446" s="25" t="s">
        <v>145</v>
      </c>
      <c r="D446" s="25" t="s">
        <v>79</v>
      </c>
      <c r="E446" s="44" t="s">
        <v>171</v>
      </c>
      <c r="F446" s="23"/>
      <c r="G446" s="11">
        <f t="shared" ref="G446:V450" si="818">G447</f>
        <v>846</v>
      </c>
      <c r="H446" s="11">
        <f t="shared" si="818"/>
        <v>0</v>
      </c>
      <c r="I446" s="11">
        <f t="shared" si="818"/>
        <v>0</v>
      </c>
      <c r="J446" s="11">
        <f t="shared" si="818"/>
        <v>0</v>
      </c>
      <c r="K446" s="11">
        <f t="shared" si="818"/>
        <v>0</v>
      </c>
      <c r="L446" s="11">
        <f t="shared" si="818"/>
        <v>0</v>
      </c>
      <c r="M446" s="11">
        <f t="shared" si="818"/>
        <v>846</v>
      </c>
      <c r="N446" s="11">
        <f t="shared" si="818"/>
        <v>0</v>
      </c>
      <c r="O446" s="11">
        <f t="shared" si="818"/>
        <v>0</v>
      </c>
      <c r="P446" s="11">
        <f t="shared" si="818"/>
        <v>0</v>
      </c>
      <c r="Q446" s="11">
        <f t="shared" si="818"/>
        <v>0</v>
      </c>
      <c r="R446" s="11">
        <f t="shared" si="818"/>
        <v>0</v>
      </c>
      <c r="S446" s="11">
        <f t="shared" si="818"/>
        <v>846</v>
      </c>
      <c r="T446" s="11">
        <f t="shared" si="818"/>
        <v>0</v>
      </c>
      <c r="U446" s="11">
        <f t="shared" si="818"/>
        <v>0</v>
      </c>
      <c r="V446" s="11">
        <f t="shared" si="818"/>
        <v>0</v>
      </c>
      <c r="W446" s="11">
        <f t="shared" ref="U446:AJ450" si="819">W447</f>
        <v>0</v>
      </c>
      <c r="X446" s="11">
        <f t="shared" si="819"/>
        <v>0</v>
      </c>
      <c r="Y446" s="11">
        <f t="shared" si="819"/>
        <v>846</v>
      </c>
      <c r="Z446" s="11">
        <f t="shared" si="819"/>
        <v>0</v>
      </c>
      <c r="AA446" s="11">
        <f t="shared" si="819"/>
        <v>0</v>
      </c>
      <c r="AB446" s="11">
        <f t="shared" si="819"/>
        <v>0</v>
      </c>
      <c r="AC446" s="11">
        <f t="shared" si="819"/>
        <v>0</v>
      </c>
      <c r="AD446" s="11">
        <f t="shared" si="819"/>
        <v>0</v>
      </c>
      <c r="AE446" s="11">
        <f t="shared" si="819"/>
        <v>846</v>
      </c>
      <c r="AF446" s="11">
        <f t="shared" si="819"/>
        <v>0</v>
      </c>
      <c r="AG446" s="11">
        <f t="shared" si="819"/>
        <v>0</v>
      </c>
      <c r="AH446" s="11">
        <f t="shared" si="819"/>
        <v>0</v>
      </c>
      <c r="AI446" s="11">
        <f t="shared" si="819"/>
        <v>0</v>
      </c>
      <c r="AJ446" s="11">
        <f t="shared" si="819"/>
        <v>0</v>
      </c>
      <c r="AK446" s="11">
        <f t="shared" ref="AG446:AV450" si="820">AK447</f>
        <v>846</v>
      </c>
      <c r="AL446" s="11">
        <f t="shared" si="820"/>
        <v>0</v>
      </c>
      <c r="AM446" s="11">
        <f t="shared" si="820"/>
        <v>0</v>
      </c>
      <c r="AN446" s="11">
        <f t="shared" si="820"/>
        <v>0</v>
      </c>
      <c r="AO446" s="11">
        <f t="shared" si="820"/>
        <v>0</v>
      </c>
      <c r="AP446" s="11">
        <f t="shared" si="820"/>
        <v>0</v>
      </c>
      <c r="AQ446" s="11">
        <f t="shared" si="820"/>
        <v>846</v>
      </c>
      <c r="AR446" s="11">
        <f t="shared" si="820"/>
        <v>0</v>
      </c>
      <c r="AS446" s="11">
        <f t="shared" si="820"/>
        <v>0</v>
      </c>
      <c r="AT446" s="11">
        <f t="shared" si="820"/>
        <v>0</v>
      </c>
      <c r="AU446" s="11">
        <f t="shared" si="820"/>
        <v>0</v>
      </c>
      <c r="AV446" s="11">
        <f t="shared" si="820"/>
        <v>0</v>
      </c>
      <c r="AW446" s="11">
        <f t="shared" ref="AS446:AZ450" si="821">AW447</f>
        <v>846</v>
      </c>
      <c r="AX446" s="11">
        <f t="shared" si="821"/>
        <v>0</v>
      </c>
      <c r="AY446" s="11">
        <f t="shared" si="821"/>
        <v>584</v>
      </c>
      <c r="AZ446" s="11">
        <f t="shared" si="821"/>
        <v>0</v>
      </c>
      <c r="BA446" s="92">
        <f t="shared" si="729"/>
        <v>69.030732860520089</v>
      </c>
      <c r="BB446" s="92"/>
    </row>
    <row r="447" spans="1:54" ht="33" hidden="1">
      <c r="A447" s="27" t="s">
        <v>567</v>
      </c>
      <c r="B447" s="9">
        <f>B443</f>
        <v>909</v>
      </c>
      <c r="C447" s="25" t="s">
        <v>145</v>
      </c>
      <c r="D447" s="25" t="s">
        <v>79</v>
      </c>
      <c r="E447" s="44" t="s">
        <v>451</v>
      </c>
      <c r="F447" s="25"/>
      <c r="G447" s="9">
        <f t="shared" si="818"/>
        <v>846</v>
      </c>
      <c r="H447" s="9">
        <f t="shared" si="818"/>
        <v>0</v>
      </c>
      <c r="I447" s="9">
        <f t="shared" si="818"/>
        <v>0</v>
      </c>
      <c r="J447" s="9">
        <f t="shared" si="818"/>
        <v>0</v>
      </c>
      <c r="K447" s="9">
        <f t="shared" si="818"/>
        <v>0</v>
      </c>
      <c r="L447" s="9">
        <f t="shared" si="818"/>
        <v>0</v>
      </c>
      <c r="M447" s="9">
        <f t="shared" si="818"/>
        <v>846</v>
      </c>
      <c r="N447" s="9">
        <f t="shared" si="818"/>
        <v>0</v>
      </c>
      <c r="O447" s="9">
        <f t="shared" si="818"/>
        <v>0</v>
      </c>
      <c r="P447" s="9">
        <f t="shared" si="818"/>
        <v>0</v>
      </c>
      <c r="Q447" s="9">
        <f t="shared" si="818"/>
        <v>0</v>
      </c>
      <c r="R447" s="9">
        <f t="shared" si="818"/>
        <v>0</v>
      </c>
      <c r="S447" s="9">
        <f t="shared" si="818"/>
        <v>846</v>
      </c>
      <c r="T447" s="9">
        <f t="shared" si="818"/>
        <v>0</v>
      </c>
      <c r="U447" s="9">
        <f t="shared" si="819"/>
        <v>0</v>
      </c>
      <c r="V447" s="9">
        <f t="shared" si="819"/>
        <v>0</v>
      </c>
      <c r="W447" s="9">
        <f t="shared" si="819"/>
        <v>0</v>
      </c>
      <c r="X447" s="9">
        <f t="shared" si="819"/>
        <v>0</v>
      </c>
      <c r="Y447" s="9">
        <f t="shared" si="819"/>
        <v>846</v>
      </c>
      <c r="Z447" s="9">
        <f t="shared" si="819"/>
        <v>0</v>
      </c>
      <c r="AA447" s="9">
        <f t="shared" si="819"/>
        <v>0</v>
      </c>
      <c r="AB447" s="9">
        <f t="shared" si="819"/>
        <v>0</v>
      </c>
      <c r="AC447" s="9">
        <f t="shared" si="819"/>
        <v>0</v>
      </c>
      <c r="AD447" s="9">
        <f t="shared" si="819"/>
        <v>0</v>
      </c>
      <c r="AE447" s="9">
        <f t="shared" si="819"/>
        <v>846</v>
      </c>
      <c r="AF447" s="9">
        <f t="shared" si="819"/>
        <v>0</v>
      </c>
      <c r="AG447" s="9">
        <f t="shared" si="820"/>
        <v>0</v>
      </c>
      <c r="AH447" s="9">
        <f t="shared" si="820"/>
        <v>0</v>
      </c>
      <c r="AI447" s="9">
        <f t="shared" si="820"/>
        <v>0</v>
      </c>
      <c r="AJ447" s="9">
        <f t="shared" si="820"/>
        <v>0</v>
      </c>
      <c r="AK447" s="9">
        <f t="shared" si="820"/>
        <v>846</v>
      </c>
      <c r="AL447" s="9">
        <f t="shared" si="820"/>
        <v>0</v>
      </c>
      <c r="AM447" s="9">
        <f t="shared" si="820"/>
        <v>0</v>
      </c>
      <c r="AN447" s="9">
        <f t="shared" si="820"/>
        <v>0</v>
      </c>
      <c r="AO447" s="9">
        <f t="shared" si="820"/>
        <v>0</v>
      </c>
      <c r="AP447" s="9">
        <f t="shared" si="820"/>
        <v>0</v>
      </c>
      <c r="AQ447" s="9">
        <f t="shared" si="820"/>
        <v>846</v>
      </c>
      <c r="AR447" s="9">
        <f t="shared" si="820"/>
        <v>0</v>
      </c>
      <c r="AS447" s="9">
        <f t="shared" si="821"/>
        <v>0</v>
      </c>
      <c r="AT447" s="9">
        <f t="shared" si="821"/>
        <v>0</v>
      </c>
      <c r="AU447" s="9">
        <f t="shared" si="821"/>
        <v>0</v>
      </c>
      <c r="AV447" s="9">
        <f t="shared" si="821"/>
        <v>0</v>
      </c>
      <c r="AW447" s="9">
        <f t="shared" si="821"/>
        <v>846</v>
      </c>
      <c r="AX447" s="9">
        <f t="shared" si="821"/>
        <v>0</v>
      </c>
      <c r="AY447" s="9">
        <f t="shared" si="821"/>
        <v>584</v>
      </c>
      <c r="AZ447" s="9">
        <f t="shared" si="821"/>
        <v>0</v>
      </c>
      <c r="BA447" s="92">
        <f t="shared" si="729"/>
        <v>69.030732860520089</v>
      </c>
      <c r="BB447" s="92"/>
    </row>
    <row r="448" spans="1:54" ht="20.100000000000001" hidden="1" customHeight="1">
      <c r="A448" s="27" t="s">
        <v>14</v>
      </c>
      <c r="B448" s="25">
        <f>B445</f>
        <v>909</v>
      </c>
      <c r="C448" s="25" t="s">
        <v>145</v>
      </c>
      <c r="D448" s="25" t="s">
        <v>79</v>
      </c>
      <c r="E448" s="25" t="s">
        <v>452</v>
      </c>
      <c r="F448" s="25"/>
      <c r="G448" s="9">
        <f t="shared" si="818"/>
        <v>846</v>
      </c>
      <c r="H448" s="9">
        <f t="shared" si="818"/>
        <v>0</v>
      </c>
      <c r="I448" s="9">
        <f t="shared" si="818"/>
        <v>0</v>
      </c>
      <c r="J448" s="9">
        <f t="shared" si="818"/>
        <v>0</v>
      </c>
      <c r="K448" s="9">
        <f t="shared" si="818"/>
        <v>0</v>
      </c>
      <c r="L448" s="9">
        <f t="shared" si="818"/>
        <v>0</v>
      </c>
      <c r="M448" s="9">
        <f t="shared" si="818"/>
        <v>846</v>
      </c>
      <c r="N448" s="9">
        <f t="shared" si="818"/>
        <v>0</v>
      </c>
      <c r="O448" s="9">
        <f t="shared" si="818"/>
        <v>0</v>
      </c>
      <c r="P448" s="9">
        <f t="shared" si="818"/>
        <v>0</v>
      </c>
      <c r="Q448" s="9">
        <f t="shared" si="818"/>
        <v>0</v>
      </c>
      <c r="R448" s="9">
        <f t="shared" si="818"/>
        <v>0</v>
      </c>
      <c r="S448" s="9">
        <f t="shared" si="818"/>
        <v>846</v>
      </c>
      <c r="T448" s="9">
        <f t="shared" si="818"/>
        <v>0</v>
      </c>
      <c r="U448" s="9">
        <f t="shared" si="819"/>
        <v>0</v>
      </c>
      <c r="V448" s="9">
        <f t="shared" si="819"/>
        <v>0</v>
      </c>
      <c r="W448" s="9">
        <f t="shared" si="819"/>
        <v>0</v>
      </c>
      <c r="X448" s="9">
        <f t="shared" si="819"/>
        <v>0</v>
      </c>
      <c r="Y448" s="9">
        <f t="shared" si="819"/>
        <v>846</v>
      </c>
      <c r="Z448" s="9">
        <f t="shared" si="819"/>
        <v>0</v>
      </c>
      <c r="AA448" s="9">
        <f t="shared" si="819"/>
        <v>0</v>
      </c>
      <c r="AB448" s="9">
        <f t="shared" si="819"/>
        <v>0</v>
      </c>
      <c r="AC448" s="9">
        <f t="shared" si="819"/>
        <v>0</v>
      </c>
      <c r="AD448" s="9">
        <f t="shared" si="819"/>
        <v>0</v>
      </c>
      <c r="AE448" s="9">
        <f t="shared" si="819"/>
        <v>846</v>
      </c>
      <c r="AF448" s="9">
        <f t="shared" si="819"/>
        <v>0</v>
      </c>
      <c r="AG448" s="9">
        <f t="shared" si="820"/>
        <v>0</v>
      </c>
      <c r="AH448" s="9">
        <f t="shared" si="820"/>
        <v>0</v>
      </c>
      <c r="AI448" s="9">
        <f t="shared" si="820"/>
        <v>0</v>
      </c>
      <c r="AJ448" s="9">
        <f t="shared" si="820"/>
        <v>0</v>
      </c>
      <c r="AK448" s="9">
        <f t="shared" si="820"/>
        <v>846</v>
      </c>
      <c r="AL448" s="9">
        <f t="shared" si="820"/>
        <v>0</v>
      </c>
      <c r="AM448" s="9">
        <f t="shared" si="820"/>
        <v>0</v>
      </c>
      <c r="AN448" s="9">
        <f t="shared" si="820"/>
        <v>0</v>
      </c>
      <c r="AO448" s="9">
        <f t="shared" si="820"/>
        <v>0</v>
      </c>
      <c r="AP448" s="9">
        <f t="shared" si="820"/>
        <v>0</v>
      </c>
      <c r="AQ448" s="9">
        <f t="shared" si="820"/>
        <v>846</v>
      </c>
      <c r="AR448" s="9">
        <f t="shared" si="820"/>
        <v>0</v>
      </c>
      <c r="AS448" s="9">
        <f t="shared" si="821"/>
        <v>0</v>
      </c>
      <c r="AT448" s="9">
        <f t="shared" si="821"/>
        <v>0</v>
      </c>
      <c r="AU448" s="9">
        <f t="shared" si="821"/>
        <v>0</v>
      </c>
      <c r="AV448" s="9">
        <f t="shared" si="821"/>
        <v>0</v>
      </c>
      <c r="AW448" s="9">
        <f t="shared" si="821"/>
        <v>846</v>
      </c>
      <c r="AX448" s="9">
        <f t="shared" si="821"/>
        <v>0</v>
      </c>
      <c r="AY448" s="9">
        <f t="shared" si="821"/>
        <v>584</v>
      </c>
      <c r="AZ448" s="9">
        <f t="shared" si="821"/>
        <v>0</v>
      </c>
      <c r="BA448" s="92">
        <f t="shared" si="729"/>
        <v>69.030732860520089</v>
      </c>
      <c r="BB448" s="92"/>
    </row>
    <row r="449" spans="1:54" ht="20.100000000000001" hidden="1" customHeight="1">
      <c r="A449" s="27" t="s">
        <v>326</v>
      </c>
      <c r="B449" s="25">
        <f t="shared" si="808"/>
        <v>909</v>
      </c>
      <c r="C449" s="25" t="s">
        <v>145</v>
      </c>
      <c r="D449" s="25" t="s">
        <v>79</v>
      </c>
      <c r="E449" s="25" t="s">
        <v>454</v>
      </c>
      <c r="F449" s="25"/>
      <c r="G449" s="9">
        <f t="shared" si="818"/>
        <v>846</v>
      </c>
      <c r="H449" s="9">
        <f t="shared" si="818"/>
        <v>0</v>
      </c>
      <c r="I449" s="9">
        <f t="shared" si="818"/>
        <v>0</v>
      </c>
      <c r="J449" s="9">
        <f t="shared" si="818"/>
        <v>0</v>
      </c>
      <c r="K449" s="9">
        <f t="shared" si="818"/>
        <v>0</v>
      </c>
      <c r="L449" s="9">
        <f t="shared" si="818"/>
        <v>0</v>
      </c>
      <c r="M449" s="9">
        <f t="shared" si="818"/>
        <v>846</v>
      </c>
      <c r="N449" s="9">
        <f t="shared" si="818"/>
        <v>0</v>
      </c>
      <c r="O449" s="9">
        <f t="shared" si="818"/>
        <v>0</v>
      </c>
      <c r="P449" s="9">
        <f t="shared" si="818"/>
        <v>0</v>
      </c>
      <c r="Q449" s="9">
        <f t="shared" si="818"/>
        <v>0</v>
      </c>
      <c r="R449" s="9">
        <f t="shared" si="818"/>
        <v>0</v>
      </c>
      <c r="S449" s="9">
        <f t="shared" si="818"/>
        <v>846</v>
      </c>
      <c r="T449" s="9">
        <f t="shared" si="818"/>
        <v>0</v>
      </c>
      <c r="U449" s="9">
        <f t="shared" si="819"/>
        <v>0</v>
      </c>
      <c r="V449" s="9">
        <f t="shared" si="819"/>
        <v>0</v>
      </c>
      <c r="W449" s="9">
        <f t="shared" si="819"/>
        <v>0</v>
      </c>
      <c r="X449" s="9">
        <f t="shared" si="819"/>
        <v>0</v>
      </c>
      <c r="Y449" s="9">
        <f t="shared" si="819"/>
        <v>846</v>
      </c>
      <c r="Z449" s="9">
        <f t="shared" si="819"/>
        <v>0</v>
      </c>
      <c r="AA449" s="9">
        <f t="shared" si="819"/>
        <v>0</v>
      </c>
      <c r="AB449" s="9">
        <f t="shared" si="819"/>
        <v>0</v>
      </c>
      <c r="AC449" s="9">
        <f t="shared" si="819"/>
        <v>0</v>
      </c>
      <c r="AD449" s="9">
        <f t="shared" si="819"/>
        <v>0</v>
      </c>
      <c r="AE449" s="9">
        <f t="shared" si="819"/>
        <v>846</v>
      </c>
      <c r="AF449" s="9">
        <f t="shared" si="819"/>
        <v>0</v>
      </c>
      <c r="AG449" s="9">
        <f t="shared" si="820"/>
        <v>0</v>
      </c>
      <c r="AH449" s="9">
        <f t="shared" si="820"/>
        <v>0</v>
      </c>
      <c r="AI449" s="9">
        <f t="shared" si="820"/>
        <v>0</v>
      </c>
      <c r="AJ449" s="9">
        <f t="shared" si="820"/>
        <v>0</v>
      </c>
      <c r="AK449" s="9">
        <f t="shared" si="820"/>
        <v>846</v>
      </c>
      <c r="AL449" s="9">
        <f t="shared" si="820"/>
        <v>0</v>
      </c>
      <c r="AM449" s="9">
        <f t="shared" si="820"/>
        <v>0</v>
      </c>
      <c r="AN449" s="9">
        <f t="shared" si="820"/>
        <v>0</v>
      </c>
      <c r="AO449" s="9">
        <f t="shared" si="820"/>
        <v>0</v>
      </c>
      <c r="AP449" s="9">
        <f t="shared" si="820"/>
        <v>0</v>
      </c>
      <c r="AQ449" s="9">
        <f t="shared" si="820"/>
        <v>846</v>
      </c>
      <c r="AR449" s="9">
        <f t="shared" si="820"/>
        <v>0</v>
      </c>
      <c r="AS449" s="9">
        <f t="shared" si="821"/>
        <v>0</v>
      </c>
      <c r="AT449" s="9">
        <f t="shared" si="821"/>
        <v>0</v>
      </c>
      <c r="AU449" s="9">
        <f t="shared" si="821"/>
        <v>0</v>
      </c>
      <c r="AV449" s="9">
        <f t="shared" si="821"/>
        <v>0</v>
      </c>
      <c r="AW449" s="9">
        <f t="shared" si="821"/>
        <v>846</v>
      </c>
      <c r="AX449" s="9">
        <f t="shared" si="821"/>
        <v>0</v>
      </c>
      <c r="AY449" s="9">
        <f t="shared" si="821"/>
        <v>584</v>
      </c>
      <c r="AZ449" s="9">
        <f t="shared" si="821"/>
        <v>0</v>
      </c>
      <c r="BA449" s="92">
        <f t="shared" si="729"/>
        <v>69.030732860520089</v>
      </c>
      <c r="BB449" s="92"/>
    </row>
    <row r="450" spans="1:54" ht="33" hidden="1">
      <c r="A450" s="24" t="s">
        <v>242</v>
      </c>
      <c r="B450" s="9">
        <f t="shared" si="808"/>
        <v>909</v>
      </c>
      <c r="C450" s="25" t="s">
        <v>145</v>
      </c>
      <c r="D450" s="25" t="s">
        <v>79</v>
      </c>
      <c r="E450" s="44" t="s">
        <v>454</v>
      </c>
      <c r="F450" s="25" t="s">
        <v>30</v>
      </c>
      <c r="G450" s="9">
        <f t="shared" si="818"/>
        <v>846</v>
      </c>
      <c r="H450" s="9">
        <f t="shared" si="818"/>
        <v>0</v>
      </c>
      <c r="I450" s="9">
        <f t="shared" si="818"/>
        <v>0</v>
      </c>
      <c r="J450" s="9">
        <f t="shared" si="818"/>
        <v>0</v>
      </c>
      <c r="K450" s="9">
        <f t="shared" si="818"/>
        <v>0</v>
      </c>
      <c r="L450" s="9">
        <f t="shared" si="818"/>
        <v>0</v>
      </c>
      <c r="M450" s="9">
        <f t="shared" si="818"/>
        <v>846</v>
      </c>
      <c r="N450" s="9">
        <f t="shared" si="818"/>
        <v>0</v>
      </c>
      <c r="O450" s="9">
        <f t="shared" si="818"/>
        <v>0</v>
      </c>
      <c r="P450" s="9">
        <f t="shared" si="818"/>
        <v>0</v>
      </c>
      <c r="Q450" s="9">
        <f t="shared" si="818"/>
        <v>0</v>
      </c>
      <c r="R450" s="9">
        <f t="shared" si="818"/>
        <v>0</v>
      </c>
      <c r="S450" s="9">
        <f t="shared" si="818"/>
        <v>846</v>
      </c>
      <c r="T450" s="9">
        <f t="shared" si="818"/>
        <v>0</v>
      </c>
      <c r="U450" s="9">
        <f t="shared" si="819"/>
        <v>0</v>
      </c>
      <c r="V450" s="9">
        <f t="shared" si="819"/>
        <v>0</v>
      </c>
      <c r="W450" s="9">
        <f t="shared" si="819"/>
        <v>0</v>
      </c>
      <c r="X450" s="9">
        <f t="shared" si="819"/>
        <v>0</v>
      </c>
      <c r="Y450" s="9">
        <f t="shared" si="819"/>
        <v>846</v>
      </c>
      <c r="Z450" s="9">
        <f t="shared" si="819"/>
        <v>0</v>
      </c>
      <c r="AA450" s="9">
        <f t="shared" si="819"/>
        <v>0</v>
      </c>
      <c r="AB450" s="9">
        <f t="shared" si="819"/>
        <v>0</v>
      </c>
      <c r="AC450" s="9">
        <f t="shared" si="819"/>
        <v>0</v>
      </c>
      <c r="AD450" s="9">
        <f t="shared" si="819"/>
        <v>0</v>
      </c>
      <c r="AE450" s="9">
        <f t="shared" si="819"/>
        <v>846</v>
      </c>
      <c r="AF450" s="9">
        <f t="shared" si="819"/>
        <v>0</v>
      </c>
      <c r="AG450" s="9">
        <f t="shared" si="820"/>
        <v>0</v>
      </c>
      <c r="AH450" s="9">
        <f t="shared" si="820"/>
        <v>0</v>
      </c>
      <c r="AI450" s="9">
        <f t="shared" si="820"/>
        <v>0</v>
      </c>
      <c r="AJ450" s="9">
        <f t="shared" si="820"/>
        <v>0</v>
      </c>
      <c r="AK450" s="9">
        <f t="shared" si="820"/>
        <v>846</v>
      </c>
      <c r="AL450" s="9">
        <f t="shared" si="820"/>
        <v>0</v>
      </c>
      <c r="AM450" s="9">
        <f t="shared" si="820"/>
        <v>0</v>
      </c>
      <c r="AN450" s="9">
        <f t="shared" si="820"/>
        <v>0</v>
      </c>
      <c r="AO450" s="9">
        <f t="shared" si="820"/>
        <v>0</v>
      </c>
      <c r="AP450" s="9">
        <f t="shared" si="820"/>
        <v>0</v>
      </c>
      <c r="AQ450" s="9">
        <f t="shared" si="820"/>
        <v>846</v>
      </c>
      <c r="AR450" s="9">
        <f t="shared" si="820"/>
        <v>0</v>
      </c>
      <c r="AS450" s="9">
        <f t="shared" si="821"/>
        <v>0</v>
      </c>
      <c r="AT450" s="9">
        <f t="shared" si="821"/>
        <v>0</v>
      </c>
      <c r="AU450" s="9">
        <f t="shared" si="821"/>
        <v>0</v>
      </c>
      <c r="AV450" s="9">
        <f t="shared" si="821"/>
        <v>0</v>
      </c>
      <c r="AW450" s="9">
        <f t="shared" si="821"/>
        <v>846</v>
      </c>
      <c r="AX450" s="9">
        <f t="shared" si="821"/>
        <v>0</v>
      </c>
      <c r="AY450" s="9">
        <f t="shared" si="821"/>
        <v>584</v>
      </c>
      <c r="AZ450" s="9">
        <f t="shared" si="821"/>
        <v>0</v>
      </c>
      <c r="BA450" s="92">
        <f t="shared" si="729"/>
        <v>69.030732860520089</v>
      </c>
      <c r="BB450" s="92"/>
    </row>
    <row r="451" spans="1:54" ht="33" hidden="1">
      <c r="A451" s="27" t="s">
        <v>36</v>
      </c>
      <c r="B451" s="9">
        <f t="shared" si="808"/>
        <v>909</v>
      </c>
      <c r="C451" s="25" t="s">
        <v>145</v>
      </c>
      <c r="D451" s="25" t="s">
        <v>79</v>
      </c>
      <c r="E451" s="44" t="s">
        <v>454</v>
      </c>
      <c r="F451" s="25" t="s">
        <v>37</v>
      </c>
      <c r="G451" s="9">
        <v>846</v>
      </c>
      <c r="H451" s="10"/>
      <c r="I451" s="79"/>
      <c r="J451" s="79"/>
      <c r="K451" s="79"/>
      <c r="L451" s="79"/>
      <c r="M451" s="9">
        <f>G451+I451+J451+K451+L451</f>
        <v>846</v>
      </c>
      <c r="N451" s="9">
        <f>H451+L451</f>
        <v>0</v>
      </c>
      <c r="O451" s="80"/>
      <c r="P451" s="80"/>
      <c r="Q451" s="80"/>
      <c r="R451" s="80"/>
      <c r="S451" s="9">
        <f>M451+O451+P451+Q451+R451</f>
        <v>846</v>
      </c>
      <c r="T451" s="9">
        <f>N451+R451</f>
        <v>0</v>
      </c>
      <c r="U451" s="80"/>
      <c r="V451" s="80"/>
      <c r="W451" s="80"/>
      <c r="X451" s="80"/>
      <c r="Y451" s="9">
        <f>S451+U451+V451+W451+X451</f>
        <v>846</v>
      </c>
      <c r="Z451" s="9">
        <f>T451+X451</f>
        <v>0</v>
      </c>
      <c r="AA451" s="80"/>
      <c r="AB451" s="80"/>
      <c r="AC451" s="80"/>
      <c r="AD451" s="80"/>
      <c r="AE451" s="9">
        <f>Y451+AA451+AB451+AC451+AD451</f>
        <v>846</v>
      </c>
      <c r="AF451" s="9">
        <f>Z451+AD451</f>
        <v>0</v>
      </c>
      <c r="AG451" s="80"/>
      <c r="AH451" s="80"/>
      <c r="AI451" s="80"/>
      <c r="AJ451" s="80"/>
      <c r="AK451" s="9">
        <f>AE451+AG451+AH451+AI451+AJ451</f>
        <v>846</v>
      </c>
      <c r="AL451" s="9">
        <f>AF451+AJ451</f>
        <v>0</v>
      </c>
      <c r="AM451" s="80"/>
      <c r="AN451" s="80"/>
      <c r="AO451" s="80"/>
      <c r="AP451" s="80"/>
      <c r="AQ451" s="9">
        <f>AK451+AM451+AN451+AO451+AP451</f>
        <v>846</v>
      </c>
      <c r="AR451" s="9">
        <f>AL451+AP451</f>
        <v>0</v>
      </c>
      <c r="AS451" s="80"/>
      <c r="AT451" s="80"/>
      <c r="AU451" s="80"/>
      <c r="AV451" s="80"/>
      <c r="AW451" s="9">
        <f>AQ451+AS451+AT451+AU451+AV451</f>
        <v>846</v>
      </c>
      <c r="AX451" s="9">
        <f>AR451+AV451</f>
        <v>0</v>
      </c>
      <c r="AY451" s="9">
        <v>584</v>
      </c>
      <c r="AZ451" s="79"/>
      <c r="BA451" s="92">
        <f t="shared" si="729"/>
        <v>69.030732860520089</v>
      </c>
      <c r="BB451" s="92"/>
    </row>
    <row r="452" spans="1:54" ht="34.5" hidden="1">
      <c r="A452" s="24" t="s">
        <v>599</v>
      </c>
      <c r="B452" s="9">
        <f t="shared" si="808"/>
        <v>909</v>
      </c>
      <c r="C452" s="25" t="s">
        <v>145</v>
      </c>
      <c r="D452" s="25" t="s">
        <v>79</v>
      </c>
      <c r="E452" s="25" t="s">
        <v>598</v>
      </c>
      <c r="F452" s="25"/>
      <c r="G452" s="9">
        <f t="shared" ref="G452:H454" si="822">G453</f>
        <v>0</v>
      </c>
      <c r="H452" s="9">
        <f t="shared" si="822"/>
        <v>0</v>
      </c>
      <c r="I452" s="79"/>
      <c r="J452" s="79"/>
      <c r="K452" s="79"/>
      <c r="L452" s="79"/>
      <c r="M452" s="79"/>
      <c r="N452" s="79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79"/>
      <c r="AZ452" s="79"/>
      <c r="BA452" s="92" t="e">
        <f t="shared" si="729"/>
        <v>#DIV/0!</v>
      </c>
      <c r="BB452" s="92" t="e">
        <f t="shared" si="730"/>
        <v>#DIV/0!</v>
      </c>
    </row>
    <row r="453" spans="1:54" ht="49.5" hidden="1">
      <c r="A453" s="24" t="s">
        <v>668</v>
      </c>
      <c r="B453" s="9">
        <f t="shared" si="808"/>
        <v>909</v>
      </c>
      <c r="C453" s="25" t="s">
        <v>145</v>
      </c>
      <c r="D453" s="25" t="s">
        <v>79</v>
      </c>
      <c r="E453" s="25" t="s">
        <v>667</v>
      </c>
      <c r="F453" s="25"/>
      <c r="G453" s="9">
        <f t="shared" si="822"/>
        <v>0</v>
      </c>
      <c r="H453" s="9">
        <f t="shared" si="822"/>
        <v>0</v>
      </c>
      <c r="I453" s="79"/>
      <c r="J453" s="79"/>
      <c r="K453" s="79"/>
      <c r="L453" s="79"/>
      <c r="M453" s="79"/>
      <c r="N453" s="79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79"/>
      <c r="AZ453" s="79"/>
      <c r="BA453" s="92" t="e">
        <f t="shared" si="729"/>
        <v>#DIV/0!</v>
      </c>
      <c r="BB453" s="92" t="e">
        <f t="shared" si="730"/>
        <v>#DIV/0!</v>
      </c>
    </row>
    <row r="454" spans="1:54" ht="33" hidden="1">
      <c r="A454" s="24" t="s">
        <v>242</v>
      </c>
      <c r="B454" s="9">
        <f t="shared" si="808"/>
        <v>909</v>
      </c>
      <c r="C454" s="25" t="s">
        <v>145</v>
      </c>
      <c r="D454" s="25" t="s">
        <v>79</v>
      </c>
      <c r="E454" s="25" t="s">
        <v>667</v>
      </c>
      <c r="F454" s="25" t="s">
        <v>30</v>
      </c>
      <c r="G454" s="9">
        <f t="shared" si="822"/>
        <v>0</v>
      </c>
      <c r="H454" s="9">
        <f t="shared" si="822"/>
        <v>0</v>
      </c>
      <c r="I454" s="79"/>
      <c r="J454" s="79"/>
      <c r="K454" s="79"/>
      <c r="L454" s="79"/>
      <c r="M454" s="79"/>
      <c r="N454" s="79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79"/>
      <c r="AZ454" s="79"/>
      <c r="BA454" s="92" t="e">
        <f t="shared" si="729"/>
        <v>#DIV/0!</v>
      </c>
      <c r="BB454" s="92" t="e">
        <f t="shared" si="730"/>
        <v>#DIV/0!</v>
      </c>
    </row>
    <row r="455" spans="1:54" ht="33" hidden="1">
      <c r="A455" s="24" t="s">
        <v>36</v>
      </c>
      <c r="B455" s="9">
        <f t="shared" si="808"/>
        <v>909</v>
      </c>
      <c r="C455" s="25" t="s">
        <v>145</v>
      </c>
      <c r="D455" s="25" t="s">
        <v>79</v>
      </c>
      <c r="E455" s="25" t="s">
        <v>667</v>
      </c>
      <c r="F455" s="25" t="s">
        <v>37</v>
      </c>
      <c r="G455" s="9"/>
      <c r="H455" s="9"/>
      <c r="I455" s="79"/>
      <c r="J455" s="79"/>
      <c r="K455" s="79"/>
      <c r="L455" s="79"/>
      <c r="M455" s="79"/>
      <c r="N455" s="79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79"/>
      <c r="AZ455" s="79"/>
      <c r="BA455" s="92" t="e">
        <f t="shared" si="729"/>
        <v>#DIV/0!</v>
      </c>
      <c r="BB455" s="92" t="e">
        <f t="shared" si="730"/>
        <v>#DIV/0!</v>
      </c>
    </row>
    <row r="456" spans="1:54" hidden="1">
      <c r="A456" s="27"/>
      <c r="B456" s="9"/>
      <c r="C456" s="25"/>
      <c r="D456" s="25"/>
      <c r="E456" s="44"/>
      <c r="F456" s="25"/>
      <c r="G456" s="9"/>
      <c r="H456" s="9"/>
      <c r="I456" s="79"/>
      <c r="J456" s="79"/>
      <c r="K456" s="79"/>
      <c r="L456" s="79"/>
      <c r="M456" s="79"/>
      <c r="N456" s="79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79"/>
      <c r="AZ456" s="79"/>
      <c r="BA456" s="92"/>
      <c r="BB456" s="92"/>
    </row>
    <row r="457" spans="1:54" s="100" customFormat="1" ht="40.5" hidden="1">
      <c r="A457" s="104" t="s">
        <v>475</v>
      </c>
      <c r="B457" s="101">
        <v>910</v>
      </c>
      <c r="C457" s="96"/>
      <c r="D457" s="96"/>
      <c r="E457" s="96"/>
      <c r="F457" s="96"/>
      <c r="G457" s="102">
        <f t="shared" ref="G457" si="823">G459+G478</f>
        <v>49117</v>
      </c>
      <c r="H457" s="102">
        <f t="shared" ref="H457:N457" si="824">H459+H478</f>
        <v>0</v>
      </c>
      <c r="I457" s="102">
        <f t="shared" si="824"/>
        <v>0</v>
      </c>
      <c r="J457" s="102">
        <f t="shared" si="824"/>
        <v>0</v>
      </c>
      <c r="K457" s="102">
        <f t="shared" si="824"/>
        <v>0</v>
      </c>
      <c r="L457" s="102">
        <f t="shared" si="824"/>
        <v>0</v>
      </c>
      <c r="M457" s="102">
        <f t="shared" si="824"/>
        <v>49117</v>
      </c>
      <c r="N457" s="102">
        <f t="shared" si="824"/>
        <v>0</v>
      </c>
      <c r="O457" s="102">
        <f t="shared" ref="O457:T457" si="825">O459+O478</f>
        <v>0</v>
      </c>
      <c r="P457" s="102">
        <f t="shared" si="825"/>
        <v>0</v>
      </c>
      <c r="Q457" s="102">
        <f t="shared" si="825"/>
        <v>0</v>
      </c>
      <c r="R457" s="102">
        <f t="shared" si="825"/>
        <v>0</v>
      </c>
      <c r="S457" s="102">
        <f t="shared" si="825"/>
        <v>49117</v>
      </c>
      <c r="T457" s="102">
        <f t="shared" si="825"/>
        <v>0</v>
      </c>
      <c r="U457" s="102">
        <f t="shared" ref="U457:Z457" si="826">U459+U478</f>
        <v>0</v>
      </c>
      <c r="V457" s="102">
        <f t="shared" si="826"/>
        <v>0</v>
      </c>
      <c r="W457" s="102">
        <f t="shared" si="826"/>
        <v>0</v>
      </c>
      <c r="X457" s="102">
        <f t="shared" si="826"/>
        <v>0</v>
      </c>
      <c r="Y457" s="102">
        <f t="shared" si="826"/>
        <v>49117</v>
      </c>
      <c r="Z457" s="102">
        <f t="shared" si="826"/>
        <v>0</v>
      </c>
      <c r="AA457" s="102">
        <f t="shared" ref="AA457:AF457" si="827">AA459+AA478</f>
        <v>0</v>
      </c>
      <c r="AB457" s="102">
        <f t="shared" si="827"/>
        <v>0</v>
      </c>
      <c r="AC457" s="102">
        <f t="shared" si="827"/>
        <v>0</v>
      </c>
      <c r="AD457" s="102">
        <f t="shared" si="827"/>
        <v>0</v>
      </c>
      <c r="AE457" s="102">
        <f t="shared" si="827"/>
        <v>49117</v>
      </c>
      <c r="AF457" s="102">
        <f t="shared" si="827"/>
        <v>0</v>
      </c>
      <c r="AG457" s="102">
        <f t="shared" ref="AG457:AL457" si="828">AG459+AG478</f>
        <v>0</v>
      </c>
      <c r="AH457" s="102">
        <f t="shared" si="828"/>
        <v>0</v>
      </c>
      <c r="AI457" s="102">
        <f t="shared" si="828"/>
        <v>0</v>
      </c>
      <c r="AJ457" s="102">
        <f t="shared" si="828"/>
        <v>0</v>
      </c>
      <c r="AK457" s="102">
        <f t="shared" si="828"/>
        <v>49117</v>
      </c>
      <c r="AL457" s="102">
        <f t="shared" si="828"/>
        <v>0</v>
      </c>
      <c r="AM457" s="102">
        <f t="shared" ref="AM457:AR457" si="829">AM459+AM478</f>
        <v>0</v>
      </c>
      <c r="AN457" s="102">
        <f t="shared" si="829"/>
        <v>0</v>
      </c>
      <c r="AO457" s="102">
        <f t="shared" si="829"/>
        <v>0</v>
      </c>
      <c r="AP457" s="102">
        <f t="shared" si="829"/>
        <v>0</v>
      </c>
      <c r="AQ457" s="102">
        <f t="shared" si="829"/>
        <v>49117</v>
      </c>
      <c r="AR457" s="102">
        <f t="shared" si="829"/>
        <v>0</v>
      </c>
      <c r="AS457" s="102">
        <f t="shared" ref="AS457:AW457" si="830">AS459+AS478</f>
        <v>0</v>
      </c>
      <c r="AT457" s="102">
        <f t="shared" si="830"/>
        <v>0</v>
      </c>
      <c r="AU457" s="102">
        <f t="shared" si="830"/>
        <v>0</v>
      </c>
      <c r="AV457" s="102">
        <f t="shared" si="830"/>
        <v>0</v>
      </c>
      <c r="AW457" s="102">
        <f t="shared" si="830"/>
        <v>49117</v>
      </c>
      <c r="AX457" s="102">
        <f t="shared" ref="AX457:AZ457" si="831">AX459+AX478</f>
        <v>0</v>
      </c>
      <c r="AY457" s="102">
        <f t="shared" si="831"/>
        <v>19139</v>
      </c>
      <c r="AZ457" s="102">
        <f t="shared" si="831"/>
        <v>0</v>
      </c>
      <c r="BA457" s="99">
        <f t="shared" si="729"/>
        <v>38.966142068937437</v>
      </c>
      <c r="BB457" s="99"/>
    </row>
    <row r="458" spans="1:54" s="67" customFormat="1" hidden="1">
      <c r="A458" s="70"/>
      <c r="B458" s="69"/>
      <c r="C458" s="26"/>
      <c r="D458" s="26"/>
      <c r="E458" s="26"/>
      <c r="F458" s="2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92"/>
      <c r="BB458" s="92"/>
    </row>
    <row r="459" spans="1:54" ht="18.75" hidden="1">
      <c r="A459" s="38" t="s">
        <v>58</v>
      </c>
      <c r="B459" s="23">
        <f>B457</f>
        <v>910</v>
      </c>
      <c r="C459" s="23" t="s">
        <v>21</v>
      </c>
      <c r="D459" s="23" t="s">
        <v>59</v>
      </c>
      <c r="E459" s="23"/>
      <c r="F459" s="23"/>
      <c r="G459" s="13">
        <f t="shared" ref="G459" si="832">G460+G465+G470</f>
        <v>8420</v>
      </c>
      <c r="H459" s="13">
        <f t="shared" ref="H459:N459" si="833">H460+H465+H470</f>
        <v>0</v>
      </c>
      <c r="I459" s="13">
        <f t="shared" si="833"/>
        <v>0</v>
      </c>
      <c r="J459" s="13">
        <f t="shared" si="833"/>
        <v>0</v>
      </c>
      <c r="K459" s="13">
        <f t="shared" si="833"/>
        <v>0</v>
      </c>
      <c r="L459" s="13">
        <f t="shared" si="833"/>
        <v>0</v>
      </c>
      <c r="M459" s="13">
        <f t="shared" si="833"/>
        <v>8420</v>
      </c>
      <c r="N459" s="13">
        <f t="shared" si="833"/>
        <v>0</v>
      </c>
      <c r="O459" s="13">
        <f t="shared" ref="O459:T459" si="834">O460+O465+O470</f>
        <v>0</v>
      </c>
      <c r="P459" s="13">
        <f t="shared" si="834"/>
        <v>0</v>
      </c>
      <c r="Q459" s="13">
        <f t="shared" si="834"/>
        <v>0</v>
      </c>
      <c r="R459" s="13">
        <f t="shared" si="834"/>
        <v>0</v>
      </c>
      <c r="S459" s="13">
        <f t="shared" si="834"/>
        <v>8420</v>
      </c>
      <c r="T459" s="13">
        <f t="shared" si="834"/>
        <v>0</v>
      </c>
      <c r="U459" s="13">
        <f t="shared" ref="U459:Z459" si="835">U460+U465+U470</f>
        <v>0</v>
      </c>
      <c r="V459" s="13">
        <f t="shared" si="835"/>
        <v>0</v>
      </c>
      <c r="W459" s="13">
        <f t="shared" si="835"/>
        <v>0</v>
      </c>
      <c r="X459" s="13">
        <f t="shared" si="835"/>
        <v>0</v>
      </c>
      <c r="Y459" s="13">
        <f t="shared" si="835"/>
        <v>8420</v>
      </c>
      <c r="Z459" s="13">
        <f t="shared" si="835"/>
        <v>0</v>
      </c>
      <c r="AA459" s="13">
        <f t="shared" ref="AA459:AF459" si="836">AA460+AA465+AA470</f>
        <v>0</v>
      </c>
      <c r="AB459" s="13">
        <f t="shared" si="836"/>
        <v>0</v>
      </c>
      <c r="AC459" s="13">
        <f t="shared" si="836"/>
        <v>0</v>
      </c>
      <c r="AD459" s="13">
        <f t="shared" si="836"/>
        <v>0</v>
      </c>
      <c r="AE459" s="13">
        <f t="shared" si="836"/>
        <v>8420</v>
      </c>
      <c r="AF459" s="13">
        <f t="shared" si="836"/>
        <v>0</v>
      </c>
      <c r="AG459" s="13">
        <f t="shared" ref="AG459:AL459" si="837">AG460+AG465+AG470</f>
        <v>0</v>
      </c>
      <c r="AH459" s="13">
        <f t="shared" si="837"/>
        <v>0</v>
      </c>
      <c r="AI459" s="13">
        <f t="shared" si="837"/>
        <v>0</v>
      </c>
      <c r="AJ459" s="13">
        <f t="shared" si="837"/>
        <v>0</v>
      </c>
      <c r="AK459" s="13">
        <f t="shared" si="837"/>
        <v>8420</v>
      </c>
      <c r="AL459" s="13">
        <f t="shared" si="837"/>
        <v>0</v>
      </c>
      <c r="AM459" s="13">
        <f t="shared" ref="AM459:AR459" si="838">AM460+AM465+AM470</f>
        <v>0</v>
      </c>
      <c r="AN459" s="13">
        <f t="shared" si="838"/>
        <v>0</v>
      </c>
      <c r="AO459" s="13">
        <f t="shared" si="838"/>
        <v>0</v>
      </c>
      <c r="AP459" s="13">
        <f t="shared" si="838"/>
        <v>0</v>
      </c>
      <c r="AQ459" s="13">
        <f t="shared" si="838"/>
        <v>8420</v>
      </c>
      <c r="AR459" s="13">
        <f t="shared" si="838"/>
        <v>0</v>
      </c>
      <c r="AS459" s="13">
        <f t="shared" ref="AS459:AW459" si="839">AS460+AS465+AS470</f>
        <v>-15</v>
      </c>
      <c r="AT459" s="13">
        <f t="shared" si="839"/>
        <v>0</v>
      </c>
      <c r="AU459" s="13">
        <f t="shared" si="839"/>
        <v>0</v>
      </c>
      <c r="AV459" s="13">
        <f t="shared" si="839"/>
        <v>0</v>
      </c>
      <c r="AW459" s="13">
        <f t="shared" si="839"/>
        <v>8405</v>
      </c>
      <c r="AX459" s="13">
        <f t="shared" ref="AX459:AZ459" si="840">AX460+AX465+AX470</f>
        <v>0</v>
      </c>
      <c r="AY459" s="13">
        <f t="shared" si="840"/>
        <v>5750</v>
      </c>
      <c r="AZ459" s="13">
        <f t="shared" si="840"/>
        <v>0</v>
      </c>
      <c r="BA459" s="93">
        <f t="shared" si="729"/>
        <v>68.411659726353363</v>
      </c>
      <c r="BB459" s="93"/>
    </row>
    <row r="460" spans="1:54" ht="49.5" hidden="1">
      <c r="A460" s="27" t="s">
        <v>563</v>
      </c>
      <c r="B460" s="25">
        <f>B478</f>
        <v>910</v>
      </c>
      <c r="C460" s="25" t="s">
        <v>21</v>
      </c>
      <c r="D460" s="25" t="s">
        <v>59</v>
      </c>
      <c r="E460" s="25" t="s">
        <v>69</v>
      </c>
      <c r="F460" s="25"/>
      <c r="G460" s="9">
        <f t="shared" ref="G460:V463" si="841">G461</f>
        <v>2073</v>
      </c>
      <c r="H460" s="9">
        <f t="shared" si="841"/>
        <v>0</v>
      </c>
      <c r="I460" s="9">
        <f t="shared" si="841"/>
        <v>0</v>
      </c>
      <c r="J460" s="9">
        <f t="shared" si="841"/>
        <v>0</v>
      </c>
      <c r="K460" s="9">
        <f t="shared" si="841"/>
        <v>0</v>
      </c>
      <c r="L460" s="9">
        <f t="shared" si="841"/>
        <v>0</v>
      </c>
      <c r="M460" s="9">
        <f t="shared" si="841"/>
        <v>2073</v>
      </c>
      <c r="N460" s="9">
        <f t="shared" si="841"/>
        <v>0</v>
      </c>
      <c r="O460" s="9">
        <f t="shared" si="841"/>
        <v>0</v>
      </c>
      <c r="P460" s="9">
        <f t="shared" si="841"/>
        <v>0</v>
      </c>
      <c r="Q460" s="9">
        <f t="shared" si="841"/>
        <v>0</v>
      </c>
      <c r="R460" s="9">
        <f t="shared" si="841"/>
        <v>0</v>
      </c>
      <c r="S460" s="9">
        <f t="shared" si="841"/>
        <v>2073</v>
      </c>
      <c r="T460" s="9">
        <f t="shared" si="841"/>
        <v>0</v>
      </c>
      <c r="U460" s="9">
        <f t="shared" si="841"/>
        <v>0</v>
      </c>
      <c r="V460" s="9">
        <f t="shared" si="841"/>
        <v>0</v>
      </c>
      <c r="W460" s="9">
        <f t="shared" ref="U460:AJ463" si="842">W461</f>
        <v>0</v>
      </c>
      <c r="X460" s="9">
        <f t="shared" si="842"/>
        <v>0</v>
      </c>
      <c r="Y460" s="9">
        <f t="shared" si="842"/>
        <v>2073</v>
      </c>
      <c r="Z460" s="9">
        <f t="shared" si="842"/>
        <v>0</v>
      </c>
      <c r="AA460" s="9">
        <f t="shared" si="842"/>
        <v>0</v>
      </c>
      <c r="AB460" s="9">
        <f t="shared" si="842"/>
        <v>0</v>
      </c>
      <c r="AC460" s="9">
        <f t="shared" si="842"/>
        <v>0</v>
      </c>
      <c r="AD460" s="9">
        <f t="shared" si="842"/>
        <v>0</v>
      </c>
      <c r="AE460" s="9">
        <f t="shared" si="842"/>
        <v>2073</v>
      </c>
      <c r="AF460" s="9">
        <f t="shared" si="842"/>
        <v>0</v>
      </c>
      <c r="AG460" s="9">
        <f t="shared" si="842"/>
        <v>0</v>
      </c>
      <c r="AH460" s="9">
        <f t="shared" si="842"/>
        <v>0</v>
      </c>
      <c r="AI460" s="9">
        <f t="shared" si="842"/>
        <v>0</v>
      </c>
      <c r="AJ460" s="9">
        <f t="shared" si="842"/>
        <v>0</v>
      </c>
      <c r="AK460" s="9">
        <f t="shared" ref="AG460:AV463" si="843">AK461</f>
        <v>2073</v>
      </c>
      <c r="AL460" s="9">
        <f t="shared" si="843"/>
        <v>0</v>
      </c>
      <c r="AM460" s="9">
        <f t="shared" si="843"/>
        <v>0</v>
      </c>
      <c r="AN460" s="9">
        <f t="shared" si="843"/>
        <v>0</v>
      </c>
      <c r="AO460" s="9">
        <f t="shared" si="843"/>
        <v>0</v>
      </c>
      <c r="AP460" s="9">
        <f t="shared" si="843"/>
        <v>0</v>
      </c>
      <c r="AQ460" s="9">
        <f t="shared" si="843"/>
        <v>2073</v>
      </c>
      <c r="AR460" s="9">
        <f t="shared" si="843"/>
        <v>0</v>
      </c>
      <c r="AS460" s="9">
        <f t="shared" si="843"/>
        <v>0</v>
      </c>
      <c r="AT460" s="9">
        <f t="shared" si="843"/>
        <v>0</v>
      </c>
      <c r="AU460" s="9">
        <f t="shared" si="843"/>
        <v>0</v>
      </c>
      <c r="AV460" s="9">
        <f t="shared" si="843"/>
        <v>0</v>
      </c>
      <c r="AW460" s="9">
        <f t="shared" ref="AS460:AZ463" si="844">AW461</f>
        <v>2073</v>
      </c>
      <c r="AX460" s="9">
        <f t="shared" si="844"/>
        <v>0</v>
      </c>
      <c r="AY460" s="9">
        <f t="shared" si="844"/>
        <v>660</v>
      </c>
      <c r="AZ460" s="9">
        <f t="shared" si="844"/>
        <v>0</v>
      </c>
      <c r="BA460" s="92">
        <f t="shared" si="729"/>
        <v>31.837916063675831</v>
      </c>
      <c r="BB460" s="92"/>
    </row>
    <row r="461" spans="1:54" ht="20.100000000000001" hidden="1" customHeight="1">
      <c r="A461" s="27" t="s">
        <v>14</v>
      </c>
      <c r="B461" s="25">
        <f>B479</f>
        <v>910</v>
      </c>
      <c r="C461" s="25" t="s">
        <v>21</v>
      </c>
      <c r="D461" s="25" t="s">
        <v>59</v>
      </c>
      <c r="E461" s="25" t="s">
        <v>70</v>
      </c>
      <c r="F461" s="25"/>
      <c r="G461" s="9">
        <f t="shared" si="841"/>
        <v>2073</v>
      </c>
      <c r="H461" s="9">
        <f t="shared" si="841"/>
        <v>0</v>
      </c>
      <c r="I461" s="9">
        <f t="shared" si="841"/>
        <v>0</v>
      </c>
      <c r="J461" s="9">
        <f t="shared" si="841"/>
        <v>0</v>
      </c>
      <c r="K461" s="9">
        <f t="shared" si="841"/>
        <v>0</v>
      </c>
      <c r="L461" s="9">
        <f t="shared" si="841"/>
        <v>0</v>
      </c>
      <c r="M461" s="9">
        <f t="shared" si="841"/>
        <v>2073</v>
      </c>
      <c r="N461" s="9">
        <f t="shared" si="841"/>
        <v>0</v>
      </c>
      <c r="O461" s="9">
        <f t="shared" si="841"/>
        <v>0</v>
      </c>
      <c r="P461" s="9">
        <f t="shared" si="841"/>
        <v>0</v>
      </c>
      <c r="Q461" s="9">
        <f t="shared" si="841"/>
        <v>0</v>
      </c>
      <c r="R461" s="9">
        <f t="shared" si="841"/>
        <v>0</v>
      </c>
      <c r="S461" s="9">
        <f t="shared" si="841"/>
        <v>2073</v>
      </c>
      <c r="T461" s="9">
        <f t="shared" si="841"/>
        <v>0</v>
      </c>
      <c r="U461" s="9">
        <f t="shared" si="842"/>
        <v>0</v>
      </c>
      <c r="V461" s="9">
        <f t="shared" si="842"/>
        <v>0</v>
      </c>
      <c r="W461" s="9">
        <f t="shared" si="842"/>
        <v>0</v>
      </c>
      <c r="X461" s="9">
        <f t="shared" si="842"/>
        <v>0</v>
      </c>
      <c r="Y461" s="9">
        <f t="shared" si="842"/>
        <v>2073</v>
      </c>
      <c r="Z461" s="9">
        <f t="shared" si="842"/>
        <v>0</v>
      </c>
      <c r="AA461" s="9">
        <f t="shared" si="842"/>
        <v>0</v>
      </c>
      <c r="AB461" s="9">
        <f t="shared" si="842"/>
        <v>0</v>
      </c>
      <c r="AC461" s="9">
        <f t="shared" si="842"/>
        <v>0</v>
      </c>
      <c r="AD461" s="9">
        <f t="shared" si="842"/>
        <v>0</v>
      </c>
      <c r="AE461" s="9">
        <f t="shared" si="842"/>
        <v>2073</v>
      </c>
      <c r="AF461" s="9">
        <f t="shared" si="842"/>
        <v>0</v>
      </c>
      <c r="AG461" s="9">
        <f t="shared" si="843"/>
        <v>0</v>
      </c>
      <c r="AH461" s="9">
        <f t="shared" si="843"/>
        <v>0</v>
      </c>
      <c r="AI461" s="9">
        <f t="shared" si="843"/>
        <v>0</v>
      </c>
      <c r="AJ461" s="9">
        <f t="shared" si="843"/>
        <v>0</v>
      </c>
      <c r="AK461" s="9">
        <f t="shared" si="843"/>
        <v>2073</v>
      </c>
      <c r="AL461" s="9">
        <f t="shared" si="843"/>
        <v>0</v>
      </c>
      <c r="AM461" s="9">
        <f t="shared" si="843"/>
        <v>0</v>
      </c>
      <c r="AN461" s="9">
        <f t="shared" si="843"/>
        <v>0</v>
      </c>
      <c r="AO461" s="9">
        <f t="shared" si="843"/>
        <v>0</v>
      </c>
      <c r="AP461" s="9">
        <f t="shared" si="843"/>
        <v>0</v>
      </c>
      <c r="AQ461" s="9">
        <f t="shared" si="843"/>
        <v>2073</v>
      </c>
      <c r="AR461" s="9">
        <f t="shared" si="843"/>
        <v>0</v>
      </c>
      <c r="AS461" s="9">
        <f t="shared" si="844"/>
        <v>0</v>
      </c>
      <c r="AT461" s="9">
        <f t="shared" si="844"/>
        <v>0</v>
      </c>
      <c r="AU461" s="9">
        <f t="shared" si="844"/>
        <v>0</v>
      </c>
      <c r="AV461" s="9">
        <f t="shared" si="844"/>
        <v>0</v>
      </c>
      <c r="AW461" s="9">
        <f t="shared" si="844"/>
        <v>2073</v>
      </c>
      <c r="AX461" s="9">
        <f t="shared" si="844"/>
        <v>0</v>
      </c>
      <c r="AY461" s="9">
        <f t="shared" si="844"/>
        <v>660</v>
      </c>
      <c r="AZ461" s="9">
        <f t="shared" si="844"/>
        <v>0</v>
      </c>
      <c r="BA461" s="92">
        <f t="shared" si="729"/>
        <v>31.837916063675831</v>
      </c>
      <c r="BB461" s="92"/>
    </row>
    <row r="462" spans="1:54" ht="33" hidden="1">
      <c r="A462" s="45" t="s">
        <v>71</v>
      </c>
      <c r="B462" s="25">
        <f>B480</f>
        <v>910</v>
      </c>
      <c r="C462" s="25" t="s">
        <v>21</v>
      </c>
      <c r="D462" s="25" t="s">
        <v>59</v>
      </c>
      <c r="E462" s="25" t="s">
        <v>72</v>
      </c>
      <c r="F462" s="25"/>
      <c r="G462" s="9">
        <f t="shared" si="841"/>
        <v>2073</v>
      </c>
      <c r="H462" s="9">
        <f t="shared" si="841"/>
        <v>0</v>
      </c>
      <c r="I462" s="9">
        <f t="shared" si="841"/>
        <v>0</v>
      </c>
      <c r="J462" s="9">
        <f t="shared" si="841"/>
        <v>0</v>
      </c>
      <c r="K462" s="9">
        <f t="shared" si="841"/>
        <v>0</v>
      </c>
      <c r="L462" s="9">
        <f t="shared" si="841"/>
        <v>0</v>
      </c>
      <c r="M462" s="9">
        <f t="shared" si="841"/>
        <v>2073</v>
      </c>
      <c r="N462" s="9">
        <f t="shared" si="841"/>
        <v>0</v>
      </c>
      <c r="O462" s="9">
        <f t="shared" si="841"/>
        <v>0</v>
      </c>
      <c r="P462" s="9">
        <f t="shared" si="841"/>
        <v>0</v>
      </c>
      <c r="Q462" s="9">
        <f t="shared" si="841"/>
        <v>0</v>
      </c>
      <c r="R462" s="9">
        <f t="shared" si="841"/>
        <v>0</v>
      </c>
      <c r="S462" s="9">
        <f t="shared" si="841"/>
        <v>2073</v>
      </c>
      <c r="T462" s="9">
        <f t="shared" si="841"/>
        <v>0</v>
      </c>
      <c r="U462" s="9">
        <f t="shared" si="842"/>
        <v>0</v>
      </c>
      <c r="V462" s="9">
        <f t="shared" si="842"/>
        <v>0</v>
      </c>
      <c r="W462" s="9">
        <f t="shared" si="842"/>
        <v>0</v>
      </c>
      <c r="X462" s="9">
        <f t="shared" si="842"/>
        <v>0</v>
      </c>
      <c r="Y462" s="9">
        <f t="shared" si="842"/>
        <v>2073</v>
      </c>
      <c r="Z462" s="9">
        <f t="shared" si="842"/>
        <v>0</v>
      </c>
      <c r="AA462" s="9">
        <f t="shared" si="842"/>
        <v>0</v>
      </c>
      <c r="AB462" s="9">
        <f t="shared" si="842"/>
        <v>0</v>
      </c>
      <c r="AC462" s="9">
        <f t="shared" si="842"/>
        <v>0</v>
      </c>
      <c r="AD462" s="9">
        <f t="shared" si="842"/>
        <v>0</v>
      </c>
      <c r="AE462" s="9">
        <f t="shared" si="842"/>
        <v>2073</v>
      </c>
      <c r="AF462" s="9">
        <f t="shared" si="842"/>
        <v>0</v>
      </c>
      <c r="AG462" s="9">
        <f t="shared" si="843"/>
        <v>0</v>
      </c>
      <c r="AH462" s="9">
        <f t="shared" si="843"/>
        <v>0</v>
      </c>
      <c r="AI462" s="9">
        <f t="shared" si="843"/>
        <v>0</v>
      </c>
      <c r="AJ462" s="9">
        <f t="shared" si="843"/>
        <v>0</v>
      </c>
      <c r="AK462" s="9">
        <f t="shared" si="843"/>
        <v>2073</v>
      </c>
      <c r="AL462" s="9">
        <f t="shared" si="843"/>
        <v>0</v>
      </c>
      <c r="AM462" s="9">
        <f t="shared" si="843"/>
        <v>0</v>
      </c>
      <c r="AN462" s="9">
        <f t="shared" si="843"/>
        <v>0</v>
      </c>
      <c r="AO462" s="9">
        <f t="shared" si="843"/>
        <v>0</v>
      </c>
      <c r="AP462" s="9">
        <f t="shared" si="843"/>
        <v>0</v>
      </c>
      <c r="AQ462" s="9">
        <f t="shared" si="843"/>
        <v>2073</v>
      </c>
      <c r="AR462" s="9">
        <f t="shared" si="843"/>
        <v>0</v>
      </c>
      <c r="AS462" s="9">
        <f t="shared" si="844"/>
        <v>0</v>
      </c>
      <c r="AT462" s="9">
        <f t="shared" si="844"/>
        <v>0</v>
      </c>
      <c r="AU462" s="9">
        <f t="shared" si="844"/>
        <v>0</v>
      </c>
      <c r="AV462" s="9">
        <f t="shared" si="844"/>
        <v>0</v>
      </c>
      <c r="AW462" s="9">
        <f t="shared" si="844"/>
        <v>2073</v>
      </c>
      <c r="AX462" s="9">
        <f t="shared" si="844"/>
        <v>0</v>
      </c>
      <c r="AY462" s="9">
        <f t="shared" si="844"/>
        <v>660</v>
      </c>
      <c r="AZ462" s="9">
        <f t="shared" si="844"/>
        <v>0</v>
      </c>
      <c r="BA462" s="92">
        <f t="shared" si="729"/>
        <v>31.837916063675831</v>
      </c>
      <c r="BB462" s="92"/>
    </row>
    <row r="463" spans="1:54" ht="33" hidden="1">
      <c r="A463" s="24" t="s">
        <v>242</v>
      </c>
      <c r="B463" s="25">
        <f>B481</f>
        <v>910</v>
      </c>
      <c r="C463" s="25" t="s">
        <v>21</v>
      </c>
      <c r="D463" s="25" t="s">
        <v>59</v>
      </c>
      <c r="E463" s="25" t="s">
        <v>72</v>
      </c>
      <c r="F463" s="25" t="s">
        <v>30</v>
      </c>
      <c r="G463" s="9">
        <f t="shared" si="841"/>
        <v>2073</v>
      </c>
      <c r="H463" s="9">
        <f t="shared" si="841"/>
        <v>0</v>
      </c>
      <c r="I463" s="9">
        <f t="shared" si="841"/>
        <v>0</v>
      </c>
      <c r="J463" s="9">
        <f t="shared" si="841"/>
        <v>0</v>
      </c>
      <c r="K463" s="9">
        <f t="shared" si="841"/>
        <v>0</v>
      </c>
      <c r="L463" s="9">
        <f t="shared" si="841"/>
        <v>0</v>
      </c>
      <c r="M463" s="9">
        <f t="shared" si="841"/>
        <v>2073</v>
      </c>
      <c r="N463" s="9">
        <f t="shared" si="841"/>
        <v>0</v>
      </c>
      <c r="O463" s="9">
        <f t="shared" si="841"/>
        <v>0</v>
      </c>
      <c r="P463" s="9">
        <f t="shared" si="841"/>
        <v>0</v>
      </c>
      <c r="Q463" s="9">
        <f t="shared" si="841"/>
        <v>0</v>
      </c>
      <c r="R463" s="9">
        <f t="shared" si="841"/>
        <v>0</v>
      </c>
      <c r="S463" s="9">
        <f t="shared" si="841"/>
        <v>2073</v>
      </c>
      <c r="T463" s="9">
        <f t="shared" si="841"/>
        <v>0</v>
      </c>
      <c r="U463" s="9">
        <f t="shared" si="842"/>
        <v>0</v>
      </c>
      <c r="V463" s="9">
        <f t="shared" si="842"/>
        <v>0</v>
      </c>
      <c r="W463" s="9">
        <f t="shared" si="842"/>
        <v>0</v>
      </c>
      <c r="X463" s="9">
        <f t="shared" si="842"/>
        <v>0</v>
      </c>
      <c r="Y463" s="9">
        <f t="shared" si="842"/>
        <v>2073</v>
      </c>
      <c r="Z463" s="9">
        <f t="shared" si="842"/>
        <v>0</v>
      </c>
      <c r="AA463" s="9">
        <f t="shared" si="842"/>
        <v>0</v>
      </c>
      <c r="AB463" s="9">
        <f t="shared" si="842"/>
        <v>0</v>
      </c>
      <c r="AC463" s="9">
        <f t="shared" si="842"/>
        <v>0</v>
      </c>
      <c r="AD463" s="9">
        <f t="shared" si="842"/>
        <v>0</v>
      </c>
      <c r="AE463" s="9">
        <f t="shared" si="842"/>
        <v>2073</v>
      </c>
      <c r="AF463" s="9">
        <f t="shared" si="842"/>
        <v>0</v>
      </c>
      <c r="AG463" s="9">
        <f t="shared" si="843"/>
        <v>0</v>
      </c>
      <c r="AH463" s="9">
        <f t="shared" si="843"/>
        <v>0</v>
      </c>
      <c r="AI463" s="9">
        <f t="shared" si="843"/>
        <v>0</v>
      </c>
      <c r="AJ463" s="9">
        <f t="shared" si="843"/>
        <v>0</v>
      </c>
      <c r="AK463" s="9">
        <f t="shared" si="843"/>
        <v>2073</v>
      </c>
      <c r="AL463" s="9">
        <f t="shared" si="843"/>
        <v>0</v>
      </c>
      <c r="AM463" s="9">
        <f t="shared" si="843"/>
        <v>0</v>
      </c>
      <c r="AN463" s="9">
        <f t="shared" si="843"/>
        <v>0</v>
      </c>
      <c r="AO463" s="9">
        <f t="shared" si="843"/>
        <v>0</v>
      </c>
      <c r="AP463" s="9">
        <f t="shared" si="843"/>
        <v>0</v>
      </c>
      <c r="AQ463" s="9">
        <f t="shared" si="843"/>
        <v>2073</v>
      </c>
      <c r="AR463" s="9">
        <f t="shared" si="843"/>
        <v>0</v>
      </c>
      <c r="AS463" s="9">
        <f t="shared" si="844"/>
        <v>0</v>
      </c>
      <c r="AT463" s="9">
        <f t="shared" si="844"/>
        <v>0</v>
      </c>
      <c r="AU463" s="9">
        <f t="shared" si="844"/>
        <v>0</v>
      </c>
      <c r="AV463" s="9">
        <f t="shared" si="844"/>
        <v>0</v>
      </c>
      <c r="AW463" s="9">
        <f t="shared" si="844"/>
        <v>2073</v>
      </c>
      <c r="AX463" s="9">
        <f t="shared" si="844"/>
        <v>0</v>
      </c>
      <c r="AY463" s="9">
        <f t="shared" si="844"/>
        <v>660</v>
      </c>
      <c r="AZ463" s="9">
        <f t="shared" si="844"/>
        <v>0</v>
      </c>
      <c r="BA463" s="92">
        <f t="shared" ref="BA463:BA526" si="845">AY463/AW463*100</f>
        <v>31.837916063675831</v>
      </c>
      <c r="BB463" s="92"/>
    </row>
    <row r="464" spans="1:54" ht="33" hidden="1">
      <c r="A464" s="27" t="s">
        <v>36</v>
      </c>
      <c r="B464" s="25">
        <f>B482</f>
        <v>910</v>
      </c>
      <c r="C464" s="25" t="s">
        <v>21</v>
      </c>
      <c r="D464" s="25" t="s">
        <v>59</v>
      </c>
      <c r="E464" s="25" t="s">
        <v>72</v>
      </c>
      <c r="F464" s="25" t="s">
        <v>37</v>
      </c>
      <c r="G464" s="9">
        <v>2073</v>
      </c>
      <c r="H464" s="10"/>
      <c r="I464" s="79"/>
      <c r="J464" s="79"/>
      <c r="K464" s="79"/>
      <c r="L464" s="79"/>
      <c r="M464" s="9">
        <f>G464+I464+J464+K464+L464</f>
        <v>2073</v>
      </c>
      <c r="N464" s="9">
        <f>H464+L464</f>
        <v>0</v>
      </c>
      <c r="O464" s="80"/>
      <c r="P464" s="80"/>
      <c r="Q464" s="80"/>
      <c r="R464" s="80"/>
      <c r="S464" s="9">
        <f>M464+O464+P464+Q464+R464</f>
        <v>2073</v>
      </c>
      <c r="T464" s="9">
        <f>N464+R464</f>
        <v>0</v>
      </c>
      <c r="U464" s="80"/>
      <c r="V464" s="80"/>
      <c r="W464" s="80"/>
      <c r="X464" s="80"/>
      <c r="Y464" s="9">
        <f>S464+U464+V464+W464+X464</f>
        <v>2073</v>
      </c>
      <c r="Z464" s="9">
        <f>T464+X464</f>
        <v>0</v>
      </c>
      <c r="AA464" s="80"/>
      <c r="AB464" s="80"/>
      <c r="AC464" s="80"/>
      <c r="AD464" s="80"/>
      <c r="AE464" s="9">
        <f>Y464+AA464+AB464+AC464+AD464</f>
        <v>2073</v>
      </c>
      <c r="AF464" s="9">
        <f>Z464+AD464</f>
        <v>0</v>
      </c>
      <c r="AG464" s="80"/>
      <c r="AH464" s="80"/>
      <c r="AI464" s="80"/>
      <c r="AJ464" s="80"/>
      <c r="AK464" s="9">
        <f>AE464+AG464+AH464+AI464+AJ464</f>
        <v>2073</v>
      </c>
      <c r="AL464" s="9">
        <f>AF464+AJ464</f>
        <v>0</v>
      </c>
      <c r="AM464" s="80"/>
      <c r="AN464" s="80"/>
      <c r="AO464" s="80"/>
      <c r="AP464" s="80"/>
      <c r="AQ464" s="9">
        <f>AK464+AM464+AN464+AO464+AP464</f>
        <v>2073</v>
      </c>
      <c r="AR464" s="9">
        <f>AL464+AP464</f>
        <v>0</v>
      </c>
      <c r="AS464" s="80"/>
      <c r="AT464" s="80"/>
      <c r="AU464" s="80"/>
      <c r="AV464" s="80"/>
      <c r="AW464" s="9">
        <f>AQ464+AS464+AT464+AU464+AV464</f>
        <v>2073</v>
      </c>
      <c r="AX464" s="9">
        <f>AR464+AV464</f>
        <v>0</v>
      </c>
      <c r="AY464" s="9">
        <v>660</v>
      </c>
      <c r="AZ464" s="79"/>
      <c r="BA464" s="92">
        <f t="shared" si="845"/>
        <v>31.837916063675831</v>
      </c>
      <c r="BB464" s="92"/>
    </row>
    <row r="465" spans="1:54" ht="49.5" hidden="1">
      <c r="A465" s="27" t="s">
        <v>425</v>
      </c>
      <c r="B465" s="25">
        <f>B464</f>
        <v>910</v>
      </c>
      <c r="C465" s="25" t="s">
        <v>21</v>
      </c>
      <c r="D465" s="25" t="s">
        <v>59</v>
      </c>
      <c r="E465" s="25" t="s">
        <v>73</v>
      </c>
      <c r="F465" s="25"/>
      <c r="G465" s="9">
        <f t="shared" ref="G465:V468" si="846">G466</f>
        <v>1151</v>
      </c>
      <c r="H465" s="9">
        <f t="shared" si="846"/>
        <v>0</v>
      </c>
      <c r="I465" s="9">
        <f t="shared" si="846"/>
        <v>0</v>
      </c>
      <c r="J465" s="9">
        <f t="shared" si="846"/>
        <v>0</v>
      </c>
      <c r="K465" s="9">
        <f t="shared" si="846"/>
        <v>0</v>
      </c>
      <c r="L465" s="9">
        <f t="shared" si="846"/>
        <v>0</v>
      </c>
      <c r="M465" s="9">
        <f t="shared" si="846"/>
        <v>1151</v>
      </c>
      <c r="N465" s="9">
        <f t="shared" si="846"/>
        <v>0</v>
      </c>
      <c r="O465" s="9">
        <f t="shared" si="846"/>
        <v>0</v>
      </c>
      <c r="P465" s="9">
        <f t="shared" si="846"/>
        <v>0</v>
      </c>
      <c r="Q465" s="9">
        <f t="shared" si="846"/>
        <v>0</v>
      </c>
      <c r="R465" s="9">
        <f t="shared" si="846"/>
        <v>0</v>
      </c>
      <c r="S465" s="9">
        <f t="shared" si="846"/>
        <v>1151</v>
      </c>
      <c r="T465" s="9">
        <f t="shared" si="846"/>
        <v>0</v>
      </c>
      <c r="U465" s="9">
        <f t="shared" si="846"/>
        <v>0</v>
      </c>
      <c r="V465" s="9">
        <f t="shared" si="846"/>
        <v>0</v>
      </c>
      <c r="W465" s="9">
        <f t="shared" ref="U465:AJ468" si="847">W466</f>
        <v>0</v>
      </c>
      <c r="X465" s="9">
        <f t="shared" si="847"/>
        <v>0</v>
      </c>
      <c r="Y465" s="9">
        <f t="shared" si="847"/>
        <v>1151</v>
      </c>
      <c r="Z465" s="9">
        <f t="shared" si="847"/>
        <v>0</v>
      </c>
      <c r="AA465" s="9">
        <f t="shared" si="847"/>
        <v>0</v>
      </c>
      <c r="AB465" s="9">
        <f t="shared" si="847"/>
        <v>0</v>
      </c>
      <c r="AC465" s="9">
        <f t="shared" si="847"/>
        <v>0</v>
      </c>
      <c r="AD465" s="9">
        <f t="shared" si="847"/>
        <v>0</v>
      </c>
      <c r="AE465" s="9">
        <f t="shared" si="847"/>
        <v>1151</v>
      </c>
      <c r="AF465" s="9">
        <f t="shared" si="847"/>
        <v>0</v>
      </c>
      <c r="AG465" s="9">
        <f t="shared" si="847"/>
        <v>0</v>
      </c>
      <c r="AH465" s="9">
        <f t="shared" si="847"/>
        <v>0</v>
      </c>
      <c r="AI465" s="9">
        <f t="shared" si="847"/>
        <v>0</v>
      </c>
      <c r="AJ465" s="9">
        <f t="shared" si="847"/>
        <v>0</v>
      </c>
      <c r="AK465" s="9">
        <f t="shared" ref="AG465:AV468" si="848">AK466</f>
        <v>1151</v>
      </c>
      <c r="AL465" s="9">
        <f t="shared" si="848"/>
        <v>0</v>
      </c>
      <c r="AM465" s="9">
        <f t="shared" si="848"/>
        <v>0</v>
      </c>
      <c r="AN465" s="9">
        <f t="shared" si="848"/>
        <v>0</v>
      </c>
      <c r="AO465" s="9">
        <f t="shared" si="848"/>
        <v>0</v>
      </c>
      <c r="AP465" s="9">
        <f t="shared" si="848"/>
        <v>0</v>
      </c>
      <c r="AQ465" s="9">
        <f t="shared" si="848"/>
        <v>1151</v>
      </c>
      <c r="AR465" s="9">
        <f t="shared" si="848"/>
        <v>0</v>
      </c>
      <c r="AS465" s="9">
        <f t="shared" si="848"/>
        <v>-15</v>
      </c>
      <c r="AT465" s="9">
        <f t="shared" si="848"/>
        <v>0</v>
      </c>
      <c r="AU465" s="9">
        <f t="shared" si="848"/>
        <v>0</v>
      </c>
      <c r="AV465" s="9">
        <f t="shared" si="848"/>
        <v>0</v>
      </c>
      <c r="AW465" s="9">
        <f t="shared" ref="AS465:AZ468" si="849">AW466</f>
        <v>1136</v>
      </c>
      <c r="AX465" s="9">
        <f t="shared" si="849"/>
        <v>0</v>
      </c>
      <c r="AY465" s="9">
        <f t="shared" si="849"/>
        <v>459</v>
      </c>
      <c r="AZ465" s="9">
        <f t="shared" si="849"/>
        <v>0</v>
      </c>
      <c r="BA465" s="92">
        <f t="shared" si="845"/>
        <v>40.404929577464785</v>
      </c>
      <c r="BB465" s="92"/>
    </row>
    <row r="466" spans="1:54" ht="20.100000000000001" hidden="1" customHeight="1">
      <c r="A466" s="27" t="s">
        <v>14</v>
      </c>
      <c r="B466" s="25">
        <f>B465</f>
        <v>910</v>
      </c>
      <c r="C466" s="25" t="s">
        <v>21</v>
      </c>
      <c r="D466" s="25" t="s">
        <v>59</v>
      </c>
      <c r="E466" s="25" t="s">
        <v>540</v>
      </c>
      <c r="F466" s="25"/>
      <c r="G466" s="9">
        <f t="shared" si="846"/>
        <v>1151</v>
      </c>
      <c r="H466" s="9">
        <f t="shared" si="846"/>
        <v>0</v>
      </c>
      <c r="I466" s="9">
        <f t="shared" si="846"/>
        <v>0</v>
      </c>
      <c r="J466" s="9">
        <f t="shared" si="846"/>
        <v>0</v>
      </c>
      <c r="K466" s="9">
        <f t="shared" si="846"/>
        <v>0</v>
      </c>
      <c r="L466" s="9">
        <f t="shared" si="846"/>
        <v>0</v>
      </c>
      <c r="M466" s="9">
        <f t="shared" si="846"/>
        <v>1151</v>
      </c>
      <c r="N466" s="9">
        <f t="shared" si="846"/>
        <v>0</v>
      </c>
      <c r="O466" s="9">
        <f t="shared" si="846"/>
        <v>0</v>
      </c>
      <c r="P466" s="9">
        <f t="shared" si="846"/>
        <v>0</v>
      </c>
      <c r="Q466" s="9">
        <f t="shared" si="846"/>
        <v>0</v>
      </c>
      <c r="R466" s="9">
        <f t="shared" si="846"/>
        <v>0</v>
      </c>
      <c r="S466" s="9">
        <f t="shared" si="846"/>
        <v>1151</v>
      </c>
      <c r="T466" s="9">
        <f t="shared" si="846"/>
        <v>0</v>
      </c>
      <c r="U466" s="9">
        <f t="shared" si="847"/>
        <v>0</v>
      </c>
      <c r="V466" s="9">
        <f t="shared" si="847"/>
        <v>0</v>
      </c>
      <c r="W466" s="9">
        <f t="shared" si="847"/>
        <v>0</v>
      </c>
      <c r="X466" s="9">
        <f t="shared" si="847"/>
        <v>0</v>
      </c>
      <c r="Y466" s="9">
        <f t="shared" si="847"/>
        <v>1151</v>
      </c>
      <c r="Z466" s="9">
        <f t="shared" si="847"/>
        <v>0</v>
      </c>
      <c r="AA466" s="9">
        <f t="shared" si="847"/>
        <v>0</v>
      </c>
      <c r="AB466" s="9">
        <f t="shared" si="847"/>
        <v>0</v>
      </c>
      <c r="AC466" s="9">
        <f t="shared" si="847"/>
        <v>0</v>
      </c>
      <c r="AD466" s="9">
        <f t="shared" si="847"/>
        <v>0</v>
      </c>
      <c r="AE466" s="9">
        <f t="shared" si="847"/>
        <v>1151</v>
      </c>
      <c r="AF466" s="9">
        <f t="shared" si="847"/>
        <v>0</v>
      </c>
      <c r="AG466" s="9">
        <f t="shared" si="848"/>
        <v>0</v>
      </c>
      <c r="AH466" s="9">
        <f t="shared" si="848"/>
        <v>0</v>
      </c>
      <c r="AI466" s="9">
        <f t="shared" si="848"/>
        <v>0</v>
      </c>
      <c r="AJ466" s="9">
        <f t="shared" si="848"/>
        <v>0</v>
      </c>
      <c r="AK466" s="9">
        <f t="shared" si="848"/>
        <v>1151</v>
      </c>
      <c r="AL466" s="9">
        <f t="shared" si="848"/>
        <v>0</v>
      </c>
      <c r="AM466" s="9">
        <f t="shared" si="848"/>
        <v>0</v>
      </c>
      <c r="AN466" s="9">
        <f t="shared" si="848"/>
        <v>0</v>
      </c>
      <c r="AO466" s="9">
        <f t="shared" si="848"/>
        <v>0</v>
      </c>
      <c r="AP466" s="9">
        <f t="shared" si="848"/>
        <v>0</v>
      </c>
      <c r="AQ466" s="9">
        <f t="shared" si="848"/>
        <v>1151</v>
      </c>
      <c r="AR466" s="9">
        <f t="shared" si="848"/>
        <v>0</v>
      </c>
      <c r="AS466" s="9">
        <f t="shared" si="849"/>
        <v>-15</v>
      </c>
      <c r="AT466" s="9">
        <f t="shared" si="849"/>
        <v>0</v>
      </c>
      <c r="AU466" s="9">
        <f t="shared" si="849"/>
        <v>0</v>
      </c>
      <c r="AV466" s="9">
        <f t="shared" si="849"/>
        <v>0</v>
      </c>
      <c r="AW466" s="9">
        <f t="shared" si="849"/>
        <v>1136</v>
      </c>
      <c r="AX466" s="9">
        <f t="shared" si="849"/>
        <v>0</v>
      </c>
      <c r="AY466" s="9">
        <f t="shared" si="849"/>
        <v>459</v>
      </c>
      <c r="AZ466" s="9">
        <f t="shared" si="849"/>
        <v>0</v>
      </c>
      <c r="BA466" s="92">
        <f t="shared" si="845"/>
        <v>40.404929577464785</v>
      </c>
      <c r="BB466" s="92"/>
    </row>
    <row r="467" spans="1:54" ht="20.100000000000001" hidden="1" customHeight="1">
      <c r="A467" s="27" t="s">
        <v>60</v>
      </c>
      <c r="B467" s="25">
        <f>B466</f>
        <v>910</v>
      </c>
      <c r="C467" s="25" t="s">
        <v>21</v>
      </c>
      <c r="D467" s="25" t="s">
        <v>59</v>
      </c>
      <c r="E467" s="25" t="s">
        <v>541</v>
      </c>
      <c r="F467" s="25"/>
      <c r="G467" s="9">
        <f t="shared" si="846"/>
        <v>1151</v>
      </c>
      <c r="H467" s="9">
        <f t="shared" si="846"/>
        <v>0</v>
      </c>
      <c r="I467" s="9">
        <f t="shared" si="846"/>
        <v>0</v>
      </c>
      <c r="J467" s="9">
        <f t="shared" si="846"/>
        <v>0</v>
      </c>
      <c r="K467" s="9">
        <f t="shared" si="846"/>
        <v>0</v>
      </c>
      <c r="L467" s="9">
        <f t="shared" si="846"/>
        <v>0</v>
      </c>
      <c r="M467" s="9">
        <f t="shared" si="846"/>
        <v>1151</v>
      </c>
      <c r="N467" s="9">
        <f t="shared" si="846"/>
        <v>0</v>
      </c>
      <c r="O467" s="9">
        <f t="shared" si="846"/>
        <v>0</v>
      </c>
      <c r="P467" s="9">
        <f t="shared" si="846"/>
        <v>0</v>
      </c>
      <c r="Q467" s="9">
        <f t="shared" si="846"/>
        <v>0</v>
      </c>
      <c r="R467" s="9">
        <f t="shared" si="846"/>
        <v>0</v>
      </c>
      <c r="S467" s="9">
        <f t="shared" si="846"/>
        <v>1151</v>
      </c>
      <c r="T467" s="9">
        <f t="shared" si="846"/>
        <v>0</v>
      </c>
      <c r="U467" s="9">
        <f t="shared" si="847"/>
        <v>0</v>
      </c>
      <c r="V467" s="9">
        <f t="shared" si="847"/>
        <v>0</v>
      </c>
      <c r="W467" s="9">
        <f t="shared" si="847"/>
        <v>0</v>
      </c>
      <c r="X467" s="9">
        <f t="shared" si="847"/>
        <v>0</v>
      </c>
      <c r="Y467" s="9">
        <f t="shared" si="847"/>
        <v>1151</v>
      </c>
      <c r="Z467" s="9">
        <f t="shared" si="847"/>
        <v>0</v>
      </c>
      <c r="AA467" s="9">
        <f t="shared" si="847"/>
        <v>0</v>
      </c>
      <c r="AB467" s="9">
        <f t="shared" si="847"/>
        <v>0</v>
      </c>
      <c r="AC467" s="9">
        <f t="shared" si="847"/>
        <v>0</v>
      </c>
      <c r="AD467" s="9">
        <f t="shared" si="847"/>
        <v>0</v>
      </c>
      <c r="AE467" s="9">
        <f t="shared" si="847"/>
        <v>1151</v>
      </c>
      <c r="AF467" s="9">
        <f t="shared" si="847"/>
        <v>0</v>
      </c>
      <c r="AG467" s="9">
        <f t="shared" si="848"/>
        <v>0</v>
      </c>
      <c r="AH467" s="9">
        <f t="shared" si="848"/>
        <v>0</v>
      </c>
      <c r="AI467" s="9">
        <f t="shared" si="848"/>
        <v>0</v>
      </c>
      <c r="AJ467" s="9">
        <f t="shared" si="848"/>
        <v>0</v>
      </c>
      <c r="AK467" s="9">
        <f t="shared" si="848"/>
        <v>1151</v>
      </c>
      <c r="AL467" s="9">
        <f t="shared" si="848"/>
        <v>0</v>
      </c>
      <c r="AM467" s="9">
        <f t="shared" si="848"/>
        <v>0</v>
      </c>
      <c r="AN467" s="9">
        <f t="shared" si="848"/>
        <v>0</v>
      </c>
      <c r="AO467" s="9">
        <f t="shared" si="848"/>
        <v>0</v>
      </c>
      <c r="AP467" s="9">
        <f t="shared" si="848"/>
        <v>0</v>
      </c>
      <c r="AQ467" s="9">
        <f t="shared" si="848"/>
        <v>1151</v>
      </c>
      <c r="AR467" s="9">
        <f t="shared" si="848"/>
        <v>0</v>
      </c>
      <c r="AS467" s="9">
        <f t="shared" si="849"/>
        <v>-15</v>
      </c>
      <c r="AT467" s="9">
        <f t="shared" si="849"/>
        <v>0</v>
      </c>
      <c r="AU467" s="9">
        <f t="shared" si="849"/>
        <v>0</v>
      </c>
      <c r="AV467" s="9">
        <f t="shared" si="849"/>
        <v>0</v>
      </c>
      <c r="AW467" s="9">
        <f t="shared" si="849"/>
        <v>1136</v>
      </c>
      <c r="AX467" s="9">
        <f t="shared" si="849"/>
        <v>0</v>
      </c>
      <c r="AY467" s="9">
        <f t="shared" si="849"/>
        <v>459</v>
      </c>
      <c r="AZ467" s="9">
        <f t="shared" si="849"/>
        <v>0</v>
      </c>
      <c r="BA467" s="92">
        <f t="shared" si="845"/>
        <v>40.404929577464785</v>
      </c>
      <c r="BB467" s="92"/>
    </row>
    <row r="468" spans="1:54" ht="33" hidden="1">
      <c r="A468" s="24" t="s">
        <v>242</v>
      </c>
      <c r="B468" s="25">
        <f>B467</f>
        <v>910</v>
      </c>
      <c r="C468" s="25" t="s">
        <v>21</v>
      </c>
      <c r="D468" s="25" t="s">
        <v>59</v>
      </c>
      <c r="E468" s="25" t="s">
        <v>541</v>
      </c>
      <c r="F468" s="25" t="s">
        <v>30</v>
      </c>
      <c r="G468" s="9">
        <f t="shared" si="846"/>
        <v>1151</v>
      </c>
      <c r="H468" s="9">
        <f t="shared" si="846"/>
        <v>0</v>
      </c>
      <c r="I468" s="9">
        <f t="shared" si="846"/>
        <v>0</v>
      </c>
      <c r="J468" s="9">
        <f t="shared" si="846"/>
        <v>0</v>
      </c>
      <c r="K468" s="9">
        <f t="shared" si="846"/>
        <v>0</v>
      </c>
      <c r="L468" s="9">
        <f t="shared" si="846"/>
        <v>0</v>
      </c>
      <c r="M468" s="9">
        <f t="shared" si="846"/>
        <v>1151</v>
      </c>
      <c r="N468" s="9">
        <f t="shared" si="846"/>
        <v>0</v>
      </c>
      <c r="O468" s="9">
        <f t="shared" si="846"/>
        <v>0</v>
      </c>
      <c r="P468" s="9">
        <f t="shared" si="846"/>
        <v>0</v>
      </c>
      <c r="Q468" s="9">
        <f t="shared" si="846"/>
        <v>0</v>
      </c>
      <c r="R468" s="9">
        <f t="shared" si="846"/>
        <v>0</v>
      </c>
      <c r="S468" s="9">
        <f t="shared" si="846"/>
        <v>1151</v>
      </c>
      <c r="T468" s="9">
        <f t="shared" si="846"/>
        <v>0</v>
      </c>
      <c r="U468" s="9">
        <f t="shared" si="847"/>
        <v>0</v>
      </c>
      <c r="V468" s="9">
        <f t="shared" si="847"/>
        <v>0</v>
      </c>
      <c r="W468" s="9">
        <f t="shared" si="847"/>
        <v>0</v>
      </c>
      <c r="X468" s="9">
        <f t="shared" si="847"/>
        <v>0</v>
      </c>
      <c r="Y468" s="9">
        <f t="shared" si="847"/>
        <v>1151</v>
      </c>
      <c r="Z468" s="9">
        <f t="shared" si="847"/>
        <v>0</v>
      </c>
      <c r="AA468" s="9">
        <f t="shared" si="847"/>
        <v>0</v>
      </c>
      <c r="AB468" s="9">
        <f t="shared" si="847"/>
        <v>0</v>
      </c>
      <c r="AC468" s="9">
        <f t="shared" si="847"/>
        <v>0</v>
      </c>
      <c r="AD468" s="9">
        <f t="shared" si="847"/>
        <v>0</v>
      </c>
      <c r="AE468" s="9">
        <f t="shared" si="847"/>
        <v>1151</v>
      </c>
      <c r="AF468" s="9">
        <f t="shared" si="847"/>
        <v>0</v>
      </c>
      <c r="AG468" s="9">
        <f t="shared" si="848"/>
        <v>0</v>
      </c>
      <c r="AH468" s="9">
        <f t="shared" si="848"/>
        <v>0</v>
      </c>
      <c r="AI468" s="9">
        <f t="shared" si="848"/>
        <v>0</v>
      </c>
      <c r="AJ468" s="9">
        <f t="shared" si="848"/>
        <v>0</v>
      </c>
      <c r="AK468" s="9">
        <f t="shared" si="848"/>
        <v>1151</v>
      </c>
      <c r="AL468" s="9">
        <f t="shared" si="848"/>
        <v>0</v>
      </c>
      <c r="AM468" s="9">
        <f t="shared" si="848"/>
        <v>0</v>
      </c>
      <c r="AN468" s="9">
        <f t="shared" si="848"/>
        <v>0</v>
      </c>
      <c r="AO468" s="9">
        <f t="shared" si="848"/>
        <v>0</v>
      </c>
      <c r="AP468" s="9">
        <f t="shared" si="848"/>
        <v>0</v>
      </c>
      <c r="AQ468" s="9">
        <f t="shared" si="848"/>
        <v>1151</v>
      </c>
      <c r="AR468" s="9">
        <f t="shared" si="848"/>
        <v>0</v>
      </c>
      <c r="AS468" s="9">
        <f t="shared" si="849"/>
        <v>-15</v>
      </c>
      <c r="AT468" s="9">
        <f t="shared" si="849"/>
        <v>0</v>
      </c>
      <c r="AU468" s="9">
        <f t="shared" si="849"/>
        <v>0</v>
      </c>
      <c r="AV468" s="9">
        <f t="shared" si="849"/>
        <v>0</v>
      </c>
      <c r="AW468" s="9">
        <f t="shared" si="849"/>
        <v>1136</v>
      </c>
      <c r="AX468" s="9">
        <f t="shared" si="849"/>
        <v>0</v>
      </c>
      <c r="AY468" s="9">
        <f t="shared" si="849"/>
        <v>459</v>
      </c>
      <c r="AZ468" s="9">
        <f t="shared" si="849"/>
        <v>0</v>
      </c>
      <c r="BA468" s="92">
        <f t="shared" si="845"/>
        <v>40.404929577464785</v>
      </c>
      <c r="BB468" s="92"/>
    </row>
    <row r="469" spans="1:54" ht="33" hidden="1">
      <c r="A469" s="27" t="s">
        <v>36</v>
      </c>
      <c r="B469" s="25">
        <f>B468</f>
        <v>910</v>
      </c>
      <c r="C469" s="25" t="s">
        <v>21</v>
      </c>
      <c r="D469" s="25" t="s">
        <v>59</v>
      </c>
      <c r="E469" s="25" t="s">
        <v>541</v>
      </c>
      <c r="F469" s="25" t="s">
        <v>37</v>
      </c>
      <c r="G469" s="9">
        <v>1151</v>
      </c>
      <c r="H469" s="10"/>
      <c r="I469" s="79"/>
      <c r="J469" s="79"/>
      <c r="K469" s="79"/>
      <c r="L469" s="79"/>
      <c r="M469" s="9">
        <f>G469+I469+J469+K469+L469</f>
        <v>1151</v>
      </c>
      <c r="N469" s="9">
        <f>H469+L469</f>
        <v>0</v>
      </c>
      <c r="O469" s="80"/>
      <c r="P469" s="80"/>
      <c r="Q469" s="80"/>
      <c r="R469" s="80"/>
      <c r="S469" s="9">
        <f>M469+O469+P469+Q469+R469</f>
        <v>1151</v>
      </c>
      <c r="T469" s="9">
        <f>N469+R469</f>
        <v>0</v>
      </c>
      <c r="U469" s="80"/>
      <c r="V469" s="80"/>
      <c r="W469" s="80"/>
      <c r="X469" s="80"/>
      <c r="Y469" s="9">
        <f>S469+U469+V469+W469+X469</f>
        <v>1151</v>
      </c>
      <c r="Z469" s="9">
        <f>T469+X469</f>
        <v>0</v>
      </c>
      <c r="AA469" s="80"/>
      <c r="AB469" s="80"/>
      <c r="AC469" s="80"/>
      <c r="AD469" s="80"/>
      <c r="AE469" s="9">
        <f>Y469+AA469+AB469+AC469+AD469</f>
        <v>1151</v>
      </c>
      <c r="AF469" s="9">
        <f>Z469+AD469</f>
        <v>0</v>
      </c>
      <c r="AG469" s="80"/>
      <c r="AH469" s="80"/>
      <c r="AI469" s="80"/>
      <c r="AJ469" s="80"/>
      <c r="AK469" s="9">
        <f>AE469+AG469+AH469+AI469+AJ469</f>
        <v>1151</v>
      </c>
      <c r="AL469" s="9">
        <f>AF469+AJ469</f>
        <v>0</v>
      </c>
      <c r="AM469" s="80"/>
      <c r="AN469" s="80"/>
      <c r="AO469" s="80"/>
      <c r="AP469" s="80"/>
      <c r="AQ469" s="9">
        <f>AK469+AM469+AN469+AO469+AP469</f>
        <v>1151</v>
      </c>
      <c r="AR469" s="9">
        <f>AL469+AP469</f>
        <v>0</v>
      </c>
      <c r="AS469" s="9">
        <v>-15</v>
      </c>
      <c r="AT469" s="80"/>
      <c r="AU469" s="80"/>
      <c r="AV469" s="80"/>
      <c r="AW469" s="9">
        <f>AQ469+AS469+AT469+AU469+AV469</f>
        <v>1136</v>
      </c>
      <c r="AX469" s="9">
        <f>AR469+AV469</f>
        <v>0</v>
      </c>
      <c r="AY469" s="89">
        <v>459</v>
      </c>
      <c r="AZ469" s="79"/>
      <c r="BA469" s="92">
        <f t="shared" si="845"/>
        <v>40.404929577464785</v>
      </c>
      <c r="BB469" s="92"/>
    </row>
    <row r="470" spans="1:54" ht="20.100000000000001" hidden="1" customHeight="1">
      <c r="A470" s="27" t="s">
        <v>61</v>
      </c>
      <c r="B470" s="25">
        <v>910</v>
      </c>
      <c r="C470" s="25" t="s">
        <v>21</v>
      </c>
      <c r="D470" s="25" t="s">
        <v>59</v>
      </c>
      <c r="E470" s="25" t="s">
        <v>62</v>
      </c>
      <c r="F470" s="25"/>
      <c r="G470" s="9">
        <f t="shared" ref="G470:V473" si="850">G471</f>
        <v>5196</v>
      </c>
      <c r="H470" s="9">
        <f t="shared" si="850"/>
        <v>0</v>
      </c>
      <c r="I470" s="9">
        <f t="shared" si="850"/>
        <v>0</v>
      </c>
      <c r="J470" s="9">
        <f t="shared" si="850"/>
        <v>0</v>
      </c>
      <c r="K470" s="9">
        <f t="shared" si="850"/>
        <v>0</v>
      </c>
      <c r="L470" s="9">
        <f t="shared" si="850"/>
        <v>0</v>
      </c>
      <c r="M470" s="9">
        <f t="shared" si="850"/>
        <v>5196</v>
      </c>
      <c r="N470" s="9">
        <f t="shared" si="850"/>
        <v>0</v>
      </c>
      <c r="O470" s="9">
        <f t="shared" si="850"/>
        <v>0</v>
      </c>
      <c r="P470" s="9">
        <f t="shared" si="850"/>
        <v>0</v>
      </c>
      <c r="Q470" s="9">
        <f t="shared" si="850"/>
        <v>0</v>
      </c>
      <c r="R470" s="9">
        <f t="shared" si="850"/>
        <v>0</v>
      </c>
      <c r="S470" s="9">
        <f t="shared" si="850"/>
        <v>5196</v>
      </c>
      <c r="T470" s="9">
        <f t="shared" si="850"/>
        <v>0</v>
      </c>
      <c r="U470" s="9">
        <f t="shared" si="850"/>
        <v>0</v>
      </c>
      <c r="V470" s="9">
        <f t="shared" si="850"/>
        <v>0</v>
      </c>
      <c r="W470" s="9">
        <f t="shared" ref="U470:AJ473" si="851">W471</f>
        <v>0</v>
      </c>
      <c r="X470" s="9">
        <f t="shared" si="851"/>
        <v>0</v>
      </c>
      <c r="Y470" s="9">
        <f t="shared" si="851"/>
        <v>5196</v>
      </c>
      <c r="Z470" s="9">
        <f t="shared" si="851"/>
        <v>0</v>
      </c>
      <c r="AA470" s="9">
        <f t="shared" si="851"/>
        <v>0</v>
      </c>
      <c r="AB470" s="9">
        <f t="shared" si="851"/>
        <v>0</v>
      </c>
      <c r="AC470" s="9">
        <f t="shared" si="851"/>
        <v>0</v>
      </c>
      <c r="AD470" s="9">
        <f t="shared" si="851"/>
        <v>0</v>
      </c>
      <c r="AE470" s="9">
        <f t="shared" si="851"/>
        <v>5196</v>
      </c>
      <c r="AF470" s="9">
        <f t="shared" si="851"/>
        <v>0</v>
      </c>
      <c r="AG470" s="9">
        <f t="shared" si="851"/>
        <v>0</v>
      </c>
      <c r="AH470" s="9">
        <f t="shared" si="851"/>
        <v>0</v>
      </c>
      <c r="AI470" s="9">
        <f t="shared" si="851"/>
        <v>0</v>
      </c>
      <c r="AJ470" s="9">
        <f t="shared" si="851"/>
        <v>0</v>
      </c>
      <c r="AK470" s="9">
        <f t="shared" ref="AG470:AV473" si="852">AK471</f>
        <v>5196</v>
      </c>
      <c r="AL470" s="9">
        <f t="shared" si="852"/>
        <v>0</v>
      </c>
      <c r="AM470" s="9">
        <f t="shared" si="852"/>
        <v>0</v>
      </c>
      <c r="AN470" s="9">
        <f t="shared" si="852"/>
        <v>0</v>
      </c>
      <c r="AO470" s="9">
        <f t="shared" si="852"/>
        <v>0</v>
      </c>
      <c r="AP470" s="9">
        <f t="shared" si="852"/>
        <v>0</v>
      </c>
      <c r="AQ470" s="9">
        <f t="shared" si="852"/>
        <v>5196</v>
      </c>
      <c r="AR470" s="9">
        <f t="shared" si="852"/>
        <v>0</v>
      </c>
      <c r="AS470" s="9">
        <f t="shared" si="852"/>
        <v>0</v>
      </c>
      <c r="AT470" s="9">
        <f t="shared" si="852"/>
        <v>0</v>
      </c>
      <c r="AU470" s="9">
        <f t="shared" si="852"/>
        <v>0</v>
      </c>
      <c r="AV470" s="9">
        <f t="shared" si="852"/>
        <v>0</v>
      </c>
      <c r="AW470" s="9">
        <f t="shared" ref="AS470:AZ473" si="853">AW471</f>
        <v>5196</v>
      </c>
      <c r="AX470" s="9">
        <f t="shared" si="853"/>
        <v>0</v>
      </c>
      <c r="AY470" s="9">
        <f t="shared" si="853"/>
        <v>4631</v>
      </c>
      <c r="AZ470" s="9">
        <f t="shared" si="853"/>
        <v>0</v>
      </c>
      <c r="BA470" s="92">
        <f t="shared" si="845"/>
        <v>89.126250962278675</v>
      </c>
      <c r="BB470" s="92"/>
    </row>
    <row r="471" spans="1:54" ht="20.100000000000001" hidden="1" customHeight="1">
      <c r="A471" s="27" t="s">
        <v>14</v>
      </c>
      <c r="B471" s="25">
        <f>B470</f>
        <v>910</v>
      </c>
      <c r="C471" s="25" t="s">
        <v>21</v>
      </c>
      <c r="D471" s="25" t="s">
        <v>59</v>
      </c>
      <c r="E471" s="25" t="s">
        <v>63</v>
      </c>
      <c r="F471" s="25"/>
      <c r="G471" s="9">
        <f t="shared" si="850"/>
        <v>5196</v>
      </c>
      <c r="H471" s="9">
        <f t="shared" si="850"/>
        <v>0</v>
      </c>
      <c r="I471" s="9">
        <f t="shared" si="850"/>
        <v>0</v>
      </c>
      <c r="J471" s="9">
        <f t="shared" si="850"/>
        <v>0</v>
      </c>
      <c r="K471" s="9">
        <f t="shared" si="850"/>
        <v>0</v>
      </c>
      <c r="L471" s="9">
        <f t="shared" si="850"/>
        <v>0</v>
      </c>
      <c r="M471" s="9">
        <f t="shared" si="850"/>
        <v>5196</v>
      </c>
      <c r="N471" s="9">
        <f t="shared" si="850"/>
        <v>0</v>
      </c>
      <c r="O471" s="9">
        <f t="shared" si="850"/>
        <v>0</v>
      </c>
      <c r="P471" s="9">
        <f t="shared" si="850"/>
        <v>0</v>
      </c>
      <c r="Q471" s="9">
        <f t="shared" si="850"/>
        <v>0</v>
      </c>
      <c r="R471" s="9">
        <f t="shared" si="850"/>
        <v>0</v>
      </c>
      <c r="S471" s="9">
        <f t="shared" si="850"/>
        <v>5196</v>
      </c>
      <c r="T471" s="9">
        <f t="shared" si="850"/>
        <v>0</v>
      </c>
      <c r="U471" s="9">
        <f t="shared" si="851"/>
        <v>0</v>
      </c>
      <c r="V471" s="9">
        <f t="shared" si="851"/>
        <v>0</v>
      </c>
      <c r="W471" s="9">
        <f t="shared" si="851"/>
        <v>0</v>
      </c>
      <c r="X471" s="9">
        <f t="shared" si="851"/>
        <v>0</v>
      </c>
      <c r="Y471" s="9">
        <f t="shared" si="851"/>
        <v>5196</v>
      </c>
      <c r="Z471" s="9">
        <f t="shared" si="851"/>
        <v>0</v>
      </c>
      <c r="AA471" s="9">
        <f t="shared" si="851"/>
        <v>0</v>
      </c>
      <c r="AB471" s="9">
        <f t="shared" si="851"/>
        <v>0</v>
      </c>
      <c r="AC471" s="9">
        <f t="shared" si="851"/>
        <v>0</v>
      </c>
      <c r="AD471" s="9">
        <f t="shared" si="851"/>
        <v>0</v>
      </c>
      <c r="AE471" s="9">
        <f t="shared" si="851"/>
        <v>5196</v>
      </c>
      <c r="AF471" s="9">
        <f t="shared" si="851"/>
        <v>0</v>
      </c>
      <c r="AG471" s="9">
        <f t="shared" si="852"/>
        <v>0</v>
      </c>
      <c r="AH471" s="9">
        <f t="shared" si="852"/>
        <v>0</v>
      </c>
      <c r="AI471" s="9">
        <f t="shared" si="852"/>
        <v>0</v>
      </c>
      <c r="AJ471" s="9">
        <f t="shared" si="852"/>
        <v>0</v>
      </c>
      <c r="AK471" s="9">
        <f t="shared" si="852"/>
        <v>5196</v>
      </c>
      <c r="AL471" s="9">
        <f t="shared" si="852"/>
        <v>0</v>
      </c>
      <c r="AM471" s="9">
        <f t="shared" si="852"/>
        <v>0</v>
      </c>
      <c r="AN471" s="9">
        <f t="shared" si="852"/>
        <v>0</v>
      </c>
      <c r="AO471" s="9">
        <f t="shared" si="852"/>
        <v>0</v>
      </c>
      <c r="AP471" s="9">
        <f t="shared" si="852"/>
        <v>0</v>
      </c>
      <c r="AQ471" s="9">
        <f t="shared" si="852"/>
        <v>5196</v>
      </c>
      <c r="AR471" s="9">
        <f t="shared" si="852"/>
        <v>0</v>
      </c>
      <c r="AS471" s="9">
        <f t="shared" si="853"/>
        <v>0</v>
      </c>
      <c r="AT471" s="9">
        <f t="shared" si="853"/>
        <v>0</v>
      </c>
      <c r="AU471" s="9">
        <f t="shared" si="853"/>
        <v>0</v>
      </c>
      <c r="AV471" s="9">
        <f t="shared" si="853"/>
        <v>0</v>
      </c>
      <c r="AW471" s="9">
        <f t="shared" si="853"/>
        <v>5196</v>
      </c>
      <c r="AX471" s="9">
        <f t="shared" si="853"/>
        <v>0</v>
      </c>
      <c r="AY471" s="9">
        <f t="shared" si="853"/>
        <v>4631</v>
      </c>
      <c r="AZ471" s="9">
        <f t="shared" si="853"/>
        <v>0</v>
      </c>
      <c r="BA471" s="92">
        <f t="shared" si="845"/>
        <v>89.126250962278675</v>
      </c>
      <c r="BB471" s="92"/>
    </row>
    <row r="472" spans="1:54" ht="20.100000000000001" hidden="1" customHeight="1">
      <c r="A472" s="27" t="s">
        <v>60</v>
      </c>
      <c r="B472" s="25">
        <f>B471</f>
        <v>910</v>
      </c>
      <c r="C472" s="25" t="s">
        <v>21</v>
      </c>
      <c r="D472" s="25" t="s">
        <v>59</v>
      </c>
      <c r="E472" s="25" t="s">
        <v>64</v>
      </c>
      <c r="F472" s="25"/>
      <c r="G472" s="9">
        <f>G473+G475</f>
        <v>5196</v>
      </c>
      <c r="H472" s="9">
        <f t="shared" ref="H472:N472" si="854">H473+H475</f>
        <v>0</v>
      </c>
      <c r="I472" s="9">
        <f t="shared" si="854"/>
        <v>0</v>
      </c>
      <c r="J472" s="9">
        <f t="shared" si="854"/>
        <v>0</v>
      </c>
      <c r="K472" s="9">
        <f t="shared" si="854"/>
        <v>0</v>
      </c>
      <c r="L472" s="9">
        <f t="shared" si="854"/>
        <v>0</v>
      </c>
      <c r="M472" s="9">
        <f t="shared" si="854"/>
        <v>5196</v>
      </c>
      <c r="N472" s="9">
        <f t="shared" si="854"/>
        <v>0</v>
      </c>
      <c r="O472" s="9">
        <f t="shared" ref="O472:T472" si="855">O473+O475</f>
        <v>0</v>
      </c>
      <c r="P472" s="9">
        <f t="shared" si="855"/>
        <v>0</v>
      </c>
      <c r="Q472" s="9">
        <f t="shared" si="855"/>
        <v>0</v>
      </c>
      <c r="R472" s="9">
        <f t="shared" si="855"/>
        <v>0</v>
      </c>
      <c r="S472" s="9">
        <f t="shared" si="855"/>
        <v>5196</v>
      </c>
      <c r="T472" s="9">
        <f t="shared" si="855"/>
        <v>0</v>
      </c>
      <c r="U472" s="9">
        <f t="shared" ref="U472:Z472" si="856">U473+U475</f>
        <v>0</v>
      </c>
      <c r="V472" s="9">
        <f t="shared" si="856"/>
        <v>0</v>
      </c>
      <c r="W472" s="9">
        <f t="shared" si="856"/>
        <v>0</v>
      </c>
      <c r="X472" s="9">
        <f t="shared" si="856"/>
        <v>0</v>
      </c>
      <c r="Y472" s="9">
        <f t="shared" si="856"/>
        <v>5196</v>
      </c>
      <c r="Z472" s="9">
        <f t="shared" si="856"/>
        <v>0</v>
      </c>
      <c r="AA472" s="9">
        <f t="shared" ref="AA472:AF472" si="857">AA473+AA475</f>
        <v>0</v>
      </c>
      <c r="AB472" s="9">
        <f t="shared" si="857"/>
        <v>0</v>
      </c>
      <c r="AC472" s="9">
        <f t="shared" si="857"/>
        <v>0</v>
      </c>
      <c r="AD472" s="9">
        <f t="shared" si="857"/>
        <v>0</v>
      </c>
      <c r="AE472" s="9">
        <f t="shared" si="857"/>
        <v>5196</v>
      </c>
      <c r="AF472" s="9">
        <f t="shared" si="857"/>
        <v>0</v>
      </c>
      <c r="AG472" s="9">
        <f t="shared" ref="AG472:AL472" si="858">AG473+AG475</f>
        <v>0</v>
      </c>
      <c r="AH472" s="9">
        <f t="shared" si="858"/>
        <v>0</v>
      </c>
      <c r="AI472" s="9">
        <f t="shared" si="858"/>
        <v>0</v>
      </c>
      <c r="AJ472" s="9">
        <f t="shared" si="858"/>
        <v>0</v>
      </c>
      <c r="AK472" s="9">
        <f t="shared" si="858"/>
        <v>5196</v>
      </c>
      <c r="AL472" s="9">
        <f t="shared" si="858"/>
        <v>0</v>
      </c>
      <c r="AM472" s="9">
        <f t="shared" ref="AM472:AR472" si="859">AM473+AM475</f>
        <v>0</v>
      </c>
      <c r="AN472" s="9">
        <f t="shared" si="859"/>
        <v>0</v>
      </c>
      <c r="AO472" s="9">
        <f t="shared" si="859"/>
        <v>0</v>
      </c>
      <c r="AP472" s="9">
        <f t="shared" si="859"/>
        <v>0</v>
      </c>
      <c r="AQ472" s="9">
        <f t="shared" si="859"/>
        <v>5196</v>
      </c>
      <c r="AR472" s="9">
        <f t="shared" si="859"/>
        <v>0</v>
      </c>
      <c r="AS472" s="9">
        <f t="shared" ref="AS472:AW472" si="860">AS473+AS475</f>
        <v>0</v>
      </c>
      <c r="AT472" s="9">
        <f t="shared" si="860"/>
        <v>0</v>
      </c>
      <c r="AU472" s="9">
        <f t="shared" si="860"/>
        <v>0</v>
      </c>
      <c r="AV472" s="9">
        <f t="shared" si="860"/>
        <v>0</v>
      </c>
      <c r="AW472" s="9">
        <f t="shared" si="860"/>
        <v>5196</v>
      </c>
      <c r="AX472" s="9">
        <f t="shared" ref="AX472:AZ472" si="861">AX473+AX475</f>
        <v>0</v>
      </c>
      <c r="AY472" s="9">
        <f t="shared" si="861"/>
        <v>4631</v>
      </c>
      <c r="AZ472" s="9">
        <f t="shared" si="861"/>
        <v>0</v>
      </c>
      <c r="BA472" s="92">
        <f t="shared" si="845"/>
        <v>89.126250962278675</v>
      </c>
      <c r="BB472" s="92"/>
    </row>
    <row r="473" spans="1:54" ht="33" hidden="1">
      <c r="A473" s="24" t="s">
        <v>242</v>
      </c>
      <c r="B473" s="9">
        <f>B472</f>
        <v>910</v>
      </c>
      <c r="C473" s="25" t="s">
        <v>21</v>
      </c>
      <c r="D473" s="25" t="s">
        <v>59</v>
      </c>
      <c r="E473" s="44" t="s">
        <v>64</v>
      </c>
      <c r="F473" s="25" t="s">
        <v>30</v>
      </c>
      <c r="G473" s="9">
        <f t="shared" si="850"/>
        <v>3596</v>
      </c>
      <c r="H473" s="9">
        <f t="shared" si="850"/>
        <v>0</v>
      </c>
      <c r="I473" s="9">
        <f t="shared" si="850"/>
        <v>0</v>
      </c>
      <c r="J473" s="9">
        <f t="shared" si="850"/>
        <v>0</v>
      </c>
      <c r="K473" s="9">
        <f t="shared" si="850"/>
        <v>0</v>
      </c>
      <c r="L473" s="9">
        <f t="shared" si="850"/>
        <v>0</v>
      </c>
      <c r="M473" s="9">
        <f t="shared" si="850"/>
        <v>3596</v>
      </c>
      <c r="N473" s="9">
        <f t="shared" si="850"/>
        <v>0</v>
      </c>
      <c r="O473" s="9">
        <f t="shared" si="850"/>
        <v>0</v>
      </c>
      <c r="P473" s="9">
        <f t="shared" si="850"/>
        <v>0</v>
      </c>
      <c r="Q473" s="9">
        <f t="shared" si="850"/>
        <v>0</v>
      </c>
      <c r="R473" s="9">
        <f t="shared" si="850"/>
        <v>0</v>
      </c>
      <c r="S473" s="9">
        <f t="shared" si="850"/>
        <v>3596</v>
      </c>
      <c r="T473" s="9">
        <f t="shared" si="850"/>
        <v>0</v>
      </c>
      <c r="U473" s="9">
        <f t="shared" si="851"/>
        <v>0</v>
      </c>
      <c r="V473" s="9">
        <f t="shared" si="851"/>
        <v>0</v>
      </c>
      <c r="W473" s="9">
        <f t="shared" si="851"/>
        <v>0</v>
      </c>
      <c r="X473" s="9">
        <f t="shared" si="851"/>
        <v>0</v>
      </c>
      <c r="Y473" s="9">
        <f t="shared" si="851"/>
        <v>3596</v>
      </c>
      <c r="Z473" s="9">
        <f t="shared" si="851"/>
        <v>0</v>
      </c>
      <c r="AA473" s="9">
        <f t="shared" si="851"/>
        <v>0</v>
      </c>
      <c r="AB473" s="9">
        <f t="shared" si="851"/>
        <v>0</v>
      </c>
      <c r="AC473" s="9">
        <f t="shared" si="851"/>
        <v>0</v>
      </c>
      <c r="AD473" s="9">
        <f t="shared" si="851"/>
        <v>0</v>
      </c>
      <c r="AE473" s="9">
        <f t="shared" si="851"/>
        <v>3596</v>
      </c>
      <c r="AF473" s="9">
        <f t="shared" si="851"/>
        <v>0</v>
      </c>
      <c r="AG473" s="9">
        <f t="shared" si="852"/>
        <v>0</v>
      </c>
      <c r="AH473" s="9">
        <f t="shared" si="852"/>
        <v>0</v>
      </c>
      <c r="AI473" s="9">
        <f t="shared" si="852"/>
        <v>0</v>
      </c>
      <c r="AJ473" s="9">
        <f t="shared" si="852"/>
        <v>0</v>
      </c>
      <c r="AK473" s="9">
        <f t="shared" si="852"/>
        <v>3596</v>
      </c>
      <c r="AL473" s="9">
        <f t="shared" si="852"/>
        <v>0</v>
      </c>
      <c r="AM473" s="9">
        <f t="shared" si="852"/>
        <v>0</v>
      </c>
      <c r="AN473" s="9">
        <f t="shared" si="852"/>
        <v>0</v>
      </c>
      <c r="AO473" s="9">
        <f t="shared" si="852"/>
        <v>0</v>
      </c>
      <c r="AP473" s="9">
        <f t="shared" si="852"/>
        <v>0</v>
      </c>
      <c r="AQ473" s="9">
        <f t="shared" si="852"/>
        <v>3596</v>
      </c>
      <c r="AR473" s="9">
        <f t="shared" si="852"/>
        <v>0</v>
      </c>
      <c r="AS473" s="9">
        <f t="shared" si="853"/>
        <v>0</v>
      </c>
      <c r="AT473" s="9">
        <f t="shared" si="853"/>
        <v>0</v>
      </c>
      <c r="AU473" s="9">
        <f t="shared" si="853"/>
        <v>0</v>
      </c>
      <c r="AV473" s="9">
        <f t="shared" si="853"/>
        <v>0</v>
      </c>
      <c r="AW473" s="9">
        <f t="shared" si="853"/>
        <v>3596</v>
      </c>
      <c r="AX473" s="9">
        <f t="shared" si="853"/>
        <v>0</v>
      </c>
      <c r="AY473" s="9">
        <f t="shared" si="853"/>
        <v>3031</v>
      </c>
      <c r="AZ473" s="9">
        <f t="shared" si="853"/>
        <v>0</v>
      </c>
      <c r="BA473" s="92">
        <f t="shared" si="845"/>
        <v>84.288097886540598</v>
      </c>
      <c r="BB473" s="92"/>
    </row>
    <row r="474" spans="1:54" ht="33" hidden="1">
      <c r="A474" s="27" t="s">
        <v>36</v>
      </c>
      <c r="B474" s="9">
        <f>B473</f>
        <v>910</v>
      </c>
      <c r="C474" s="25" t="s">
        <v>21</v>
      </c>
      <c r="D474" s="25" t="s">
        <v>59</v>
      </c>
      <c r="E474" s="44" t="s">
        <v>64</v>
      </c>
      <c r="F474" s="25" t="s">
        <v>37</v>
      </c>
      <c r="G474" s="9">
        <v>3596</v>
      </c>
      <c r="H474" s="10"/>
      <c r="I474" s="79"/>
      <c r="J474" s="79"/>
      <c r="K474" s="79"/>
      <c r="L474" s="79"/>
      <c r="M474" s="9">
        <f>G474+I474+J474+K474+L474</f>
        <v>3596</v>
      </c>
      <c r="N474" s="9">
        <f>H474+L474</f>
        <v>0</v>
      </c>
      <c r="O474" s="80"/>
      <c r="P474" s="80"/>
      <c r="Q474" s="80"/>
      <c r="R474" s="80"/>
      <c r="S474" s="9">
        <f>M474+O474+P474+Q474+R474</f>
        <v>3596</v>
      </c>
      <c r="T474" s="9">
        <f>N474+R474</f>
        <v>0</v>
      </c>
      <c r="U474" s="80"/>
      <c r="V474" s="80"/>
      <c r="W474" s="80"/>
      <c r="X474" s="80"/>
      <c r="Y474" s="9">
        <f>S474+U474+V474+W474+X474</f>
        <v>3596</v>
      </c>
      <c r="Z474" s="9">
        <f>T474+X474</f>
        <v>0</v>
      </c>
      <c r="AA474" s="80"/>
      <c r="AB474" s="80"/>
      <c r="AC474" s="80"/>
      <c r="AD474" s="80"/>
      <c r="AE474" s="9">
        <f>Y474+AA474+AB474+AC474+AD474</f>
        <v>3596</v>
      </c>
      <c r="AF474" s="9">
        <f>Z474+AD474</f>
        <v>0</v>
      </c>
      <c r="AG474" s="80"/>
      <c r="AH474" s="80"/>
      <c r="AI474" s="80"/>
      <c r="AJ474" s="80"/>
      <c r="AK474" s="9">
        <f>AE474+AG474+AH474+AI474+AJ474</f>
        <v>3596</v>
      </c>
      <c r="AL474" s="9">
        <f>AF474+AJ474</f>
        <v>0</v>
      </c>
      <c r="AM474" s="80"/>
      <c r="AN474" s="80"/>
      <c r="AO474" s="80"/>
      <c r="AP474" s="80"/>
      <c r="AQ474" s="9">
        <f>AK474+AM474+AN474+AO474+AP474</f>
        <v>3596</v>
      </c>
      <c r="AR474" s="9">
        <f>AL474+AP474</f>
        <v>0</v>
      </c>
      <c r="AS474" s="80"/>
      <c r="AT474" s="80"/>
      <c r="AU474" s="80"/>
      <c r="AV474" s="80"/>
      <c r="AW474" s="9">
        <f>AQ474+AS474+AT474+AU474+AV474</f>
        <v>3596</v>
      </c>
      <c r="AX474" s="9">
        <f>AR474+AV474</f>
        <v>0</v>
      </c>
      <c r="AY474" s="9">
        <v>3031</v>
      </c>
      <c r="AZ474" s="79"/>
      <c r="BA474" s="92">
        <f t="shared" si="845"/>
        <v>84.288097886540598</v>
      </c>
      <c r="BB474" s="92"/>
    </row>
    <row r="475" spans="1:54" ht="33" hidden="1">
      <c r="A475" s="27" t="s">
        <v>11</v>
      </c>
      <c r="B475" s="9">
        <f t="shared" ref="B475:B476" si="862">B474</f>
        <v>910</v>
      </c>
      <c r="C475" s="25" t="s">
        <v>21</v>
      </c>
      <c r="D475" s="25" t="s">
        <v>59</v>
      </c>
      <c r="E475" s="44" t="s">
        <v>64</v>
      </c>
      <c r="F475" s="25" t="s">
        <v>12</v>
      </c>
      <c r="G475" s="9">
        <f>G476</f>
        <v>1600</v>
      </c>
      <c r="H475" s="9">
        <f t="shared" ref="H475:AZ475" si="863">H476</f>
        <v>0</v>
      </c>
      <c r="I475" s="9">
        <f t="shared" si="863"/>
        <v>0</v>
      </c>
      <c r="J475" s="9">
        <f t="shared" si="863"/>
        <v>0</v>
      </c>
      <c r="K475" s="9">
        <f t="shared" si="863"/>
        <v>0</v>
      </c>
      <c r="L475" s="9">
        <f t="shared" si="863"/>
        <v>0</v>
      </c>
      <c r="M475" s="9">
        <f t="shared" si="863"/>
        <v>1600</v>
      </c>
      <c r="N475" s="9">
        <f t="shared" si="863"/>
        <v>0</v>
      </c>
      <c r="O475" s="9">
        <f t="shared" si="863"/>
        <v>0</v>
      </c>
      <c r="P475" s="9">
        <f t="shared" si="863"/>
        <v>0</v>
      </c>
      <c r="Q475" s="9">
        <f t="shared" si="863"/>
        <v>0</v>
      </c>
      <c r="R475" s="9">
        <f t="shared" si="863"/>
        <v>0</v>
      </c>
      <c r="S475" s="9">
        <f t="shared" si="863"/>
        <v>1600</v>
      </c>
      <c r="T475" s="9">
        <f t="shared" si="863"/>
        <v>0</v>
      </c>
      <c r="U475" s="9">
        <f t="shared" si="863"/>
        <v>0</v>
      </c>
      <c r="V475" s="9">
        <f t="shared" si="863"/>
        <v>0</v>
      </c>
      <c r="W475" s="9">
        <f t="shared" si="863"/>
        <v>0</v>
      </c>
      <c r="X475" s="9">
        <f t="shared" si="863"/>
        <v>0</v>
      </c>
      <c r="Y475" s="9">
        <f t="shared" si="863"/>
        <v>1600</v>
      </c>
      <c r="Z475" s="9">
        <f t="shared" si="863"/>
        <v>0</v>
      </c>
      <c r="AA475" s="9">
        <f t="shared" si="863"/>
        <v>0</v>
      </c>
      <c r="AB475" s="9">
        <f t="shared" si="863"/>
        <v>0</v>
      </c>
      <c r="AC475" s="9">
        <f t="shared" si="863"/>
        <v>0</v>
      </c>
      <c r="AD475" s="9">
        <f t="shared" si="863"/>
        <v>0</v>
      </c>
      <c r="AE475" s="9">
        <f t="shared" si="863"/>
        <v>1600</v>
      </c>
      <c r="AF475" s="9">
        <f t="shared" si="863"/>
        <v>0</v>
      </c>
      <c r="AG475" s="9">
        <f t="shared" si="863"/>
        <v>0</v>
      </c>
      <c r="AH475" s="9">
        <f t="shared" si="863"/>
        <v>0</v>
      </c>
      <c r="AI475" s="9">
        <f t="shared" si="863"/>
        <v>0</v>
      </c>
      <c r="AJ475" s="9">
        <f t="shared" si="863"/>
        <v>0</v>
      </c>
      <c r="AK475" s="9">
        <f t="shared" si="863"/>
        <v>1600</v>
      </c>
      <c r="AL475" s="9">
        <f t="shared" si="863"/>
        <v>0</v>
      </c>
      <c r="AM475" s="9">
        <f t="shared" si="863"/>
        <v>0</v>
      </c>
      <c r="AN475" s="9">
        <f t="shared" si="863"/>
        <v>0</v>
      </c>
      <c r="AO475" s="9">
        <f t="shared" si="863"/>
        <v>0</v>
      </c>
      <c r="AP475" s="9">
        <f t="shared" si="863"/>
        <v>0</v>
      </c>
      <c r="AQ475" s="9">
        <f t="shared" si="863"/>
        <v>1600</v>
      </c>
      <c r="AR475" s="9">
        <f t="shared" si="863"/>
        <v>0</v>
      </c>
      <c r="AS475" s="9">
        <f t="shared" si="863"/>
        <v>0</v>
      </c>
      <c r="AT475" s="9">
        <f t="shared" si="863"/>
        <v>0</v>
      </c>
      <c r="AU475" s="9">
        <f t="shared" si="863"/>
        <v>0</v>
      </c>
      <c r="AV475" s="9">
        <f t="shared" si="863"/>
        <v>0</v>
      </c>
      <c r="AW475" s="9">
        <f t="shared" si="863"/>
        <v>1600</v>
      </c>
      <c r="AX475" s="9">
        <f t="shared" si="863"/>
        <v>0</v>
      </c>
      <c r="AY475" s="9">
        <f t="shared" si="863"/>
        <v>1600</v>
      </c>
      <c r="AZ475" s="9">
        <f t="shared" si="863"/>
        <v>0</v>
      </c>
      <c r="BA475" s="92">
        <f t="shared" si="845"/>
        <v>100</v>
      </c>
      <c r="BB475" s="92"/>
    </row>
    <row r="476" spans="1:54" ht="24" hidden="1" customHeight="1">
      <c r="A476" s="27" t="s">
        <v>23</v>
      </c>
      <c r="B476" s="9">
        <f t="shared" si="862"/>
        <v>910</v>
      </c>
      <c r="C476" s="25" t="s">
        <v>21</v>
      </c>
      <c r="D476" s="25" t="s">
        <v>59</v>
      </c>
      <c r="E476" s="44" t="s">
        <v>64</v>
      </c>
      <c r="F476" s="25" t="s">
        <v>35</v>
      </c>
      <c r="G476" s="9">
        <v>1600</v>
      </c>
      <c r="H476" s="10"/>
      <c r="I476" s="79"/>
      <c r="J476" s="79"/>
      <c r="K476" s="79"/>
      <c r="L476" s="79"/>
      <c r="M476" s="9">
        <f>G476+I476+J476+K476+L476</f>
        <v>1600</v>
      </c>
      <c r="N476" s="9">
        <f>H476+L476</f>
        <v>0</v>
      </c>
      <c r="O476" s="80"/>
      <c r="P476" s="80"/>
      <c r="Q476" s="80"/>
      <c r="R476" s="80"/>
      <c r="S476" s="9">
        <f>M476+O476+P476+Q476+R476</f>
        <v>1600</v>
      </c>
      <c r="T476" s="9">
        <f>N476+R476</f>
        <v>0</v>
      </c>
      <c r="U476" s="80"/>
      <c r="V476" s="80"/>
      <c r="W476" s="80"/>
      <c r="X476" s="80"/>
      <c r="Y476" s="9">
        <f>S476+U476+V476+W476+X476</f>
        <v>1600</v>
      </c>
      <c r="Z476" s="9">
        <f>T476+X476</f>
        <v>0</v>
      </c>
      <c r="AA476" s="80"/>
      <c r="AB476" s="80"/>
      <c r="AC476" s="80"/>
      <c r="AD476" s="80"/>
      <c r="AE476" s="9">
        <f>Y476+AA476+AB476+AC476+AD476</f>
        <v>1600</v>
      </c>
      <c r="AF476" s="9">
        <f>Z476+AD476</f>
        <v>0</v>
      </c>
      <c r="AG476" s="80"/>
      <c r="AH476" s="80"/>
      <c r="AI476" s="80"/>
      <c r="AJ476" s="80"/>
      <c r="AK476" s="9">
        <f>AE476+AG476+AH476+AI476+AJ476</f>
        <v>1600</v>
      </c>
      <c r="AL476" s="9">
        <f>AF476+AJ476</f>
        <v>0</v>
      </c>
      <c r="AM476" s="80"/>
      <c r="AN476" s="80"/>
      <c r="AO476" s="80"/>
      <c r="AP476" s="80"/>
      <c r="AQ476" s="9">
        <f>AK476+AM476+AN476+AO476+AP476</f>
        <v>1600</v>
      </c>
      <c r="AR476" s="9">
        <f>AL476+AP476</f>
        <v>0</v>
      </c>
      <c r="AS476" s="80"/>
      <c r="AT476" s="80"/>
      <c r="AU476" s="80"/>
      <c r="AV476" s="80"/>
      <c r="AW476" s="9">
        <f>AQ476+AS476+AT476+AU476+AV476</f>
        <v>1600</v>
      </c>
      <c r="AX476" s="9">
        <f>AR476+AV476</f>
        <v>0</v>
      </c>
      <c r="AY476" s="9">
        <v>1600</v>
      </c>
      <c r="AZ476" s="79"/>
      <c r="BA476" s="92">
        <f t="shared" si="845"/>
        <v>100</v>
      </c>
      <c r="BB476" s="92"/>
    </row>
    <row r="477" spans="1:54" hidden="1">
      <c r="A477" s="27"/>
      <c r="B477" s="9"/>
      <c r="C477" s="25"/>
      <c r="D477" s="25"/>
      <c r="E477" s="44"/>
      <c r="F477" s="25"/>
      <c r="G477" s="9"/>
      <c r="H477" s="10"/>
      <c r="I477" s="79"/>
      <c r="J477" s="79"/>
      <c r="K477" s="79"/>
      <c r="L477" s="79"/>
      <c r="M477" s="79"/>
      <c r="N477" s="79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79"/>
      <c r="AZ477" s="79"/>
      <c r="BA477" s="92"/>
      <c r="BB477" s="92"/>
    </row>
    <row r="478" spans="1:54" ht="27" hidden="1" customHeight="1">
      <c r="A478" s="38" t="s">
        <v>74</v>
      </c>
      <c r="B478" s="23">
        <v>910</v>
      </c>
      <c r="C478" s="23" t="s">
        <v>28</v>
      </c>
      <c r="D478" s="23" t="s">
        <v>75</v>
      </c>
      <c r="E478" s="23"/>
      <c r="F478" s="23"/>
      <c r="G478" s="13">
        <f t="shared" ref="G478:AR478" si="864">G479</f>
        <v>40697</v>
      </c>
      <c r="H478" s="13">
        <f t="shared" si="864"/>
        <v>0</v>
      </c>
      <c r="I478" s="13">
        <f t="shared" si="864"/>
        <v>0</v>
      </c>
      <c r="J478" s="13">
        <f t="shared" si="864"/>
        <v>0</v>
      </c>
      <c r="K478" s="13">
        <f t="shared" si="864"/>
        <v>0</v>
      </c>
      <c r="L478" s="13">
        <f t="shared" si="864"/>
        <v>0</v>
      </c>
      <c r="M478" s="13">
        <f t="shared" si="864"/>
        <v>40697</v>
      </c>
      <c r="N478" s="13">
        <f t="shared" si="864"/>
        <v>0</v>
      </c>
      <c r="O478" s="13">
        <f t="shared" si="864"/>
        <v>0</v>
      </c>
      <c r="P478" s="13">
        <f t="shared" si="864"/>
        <v>0</v>
      </c>
      <c r="Q478" s="13">
        <f t="shared" si="864"/>
        <v>0</v>
      </c>
      <c r="R478" s="13">
        <f t="shared" si="864"/>
        <v>0</v>
      </c>
      <c r="S478" s="13">
        <f t="shared" si="864"/>
        <v>40697</v>
      </c>
      <c r="T478" s="13">
        <f t="shared" si="864"/>
        <v>0</v>
      </c>
      <c r="U478" s="13">
        <f t="shared" si="864"/>
        <v>0</v>
      </c>
      <c r="V478" s="13">
        <f t="shared" si="864"/>
        <v>0</v>
      </c>
      <c r="W478" s="13">
        <f t="shared" si="864"/>
        <v>0</v>
      </c>
      <c r="X478" s="13">
        <f t="shared" si="864"/>
        <v>0</v>
      </c>
      <c r="Y478" s="13">
        <f t="shared" si="864"/>
        <v>40697</v>
      </c>
      <c r="Z478" s="13">
        <f t="shared" si="864"/>
        <v>0</v>
      </c>
      <c r="AA478" s="13">
        <f t="shared" si="864"/>
        <v>0</v>
      </c>
      <c r="AB478" s="13">
        <f t="shared" si="864"/>
        <v>0</v>
      </c>
      <c r="AC478" s="13">
        <f t="shared" si="864"/>
        <v>0</v>
      </c>
      <c r="AD478" s="13">
        <f t="shared" si="864"/>
        <v>0</v>
      </c>
      <c r="AE478" s="13">
        <f t="shared" si="864"/>
        <v>40697</v>
      </c>
      <c r="AF478" s="13">
        <f t="shared" si="864"/>
        <v>0</v>
      </c>
      <c r="AG478" s="13">
        <f t="shared" si="864"/>
        <v>0</v>
      </c>
      <c r="AH478" s="13">
        <f t="shared" si="864"/>
        <v>0</v>
      </c>
      <c r="AI478" s="13">
        <f t="shared" si="864"/>
        <v>0</v>
      </c>
      <c r="AJ478" s="13">
        <f t="shared" si="864"/>
        <v>0</v>
      </c>
      <c r="AK478" s="13">
        <f t="shared" si="864"/>
        <v>40697</v>
      </c>
      <c r="AL478" s="13">
        <f t="shared" si="864"/>
        <v>0</v>
      </c>
      <c r="AM478" s="13">
        <f t="shared" si="864"/>
        <v>0</v>
      </c>
      <c r="AN478" s="13">
        <f t="shared" si="864"/>
        <v>0</v>
      </c>
      <c r="AO478" s="13">
        <f t="shared" si="864"/>
        <v>0</v>
      </c>
      <c r="AP478" s="13">
        <f t="shared" si="864"/>
        <v>0</v>
      </c>
      <c r="AQ478" s="13">
        <f t="shared" si="864"/>
        <v>40697</v>
      </c>
      <c r="AR478" s="13">
        <f t="shared" si="864"/>
        <v>0</v>
      </c>
      <c r="AS478" s="13">
        <f>AS479+AS508</f>
        <v>15</v>
      </c>
      <c r="AT478" s="13">
        <f t="shared" ref="AT478:AW478" si="865">AT479+AT508</f>
        <v>0</v>
      </c>
      <c r="AU478" s="13">
        <f t="shared" si="865"/>
        <v>0</v>
      </c>
      <c r="AV478" s="13">
        <f t="shared" si="865"/>
        <v>0</v>
      </c>
      <c r="AW478" s="13">
        <f t="shared" si="865"/>
        <v>40712</v>
      </c>
      <c r="AX478" s="13">
        <f t="shared" ref="AX478:AZ478" si="866">AX479+AX508</f>
        <v>0</v>
      </c>
      <c r="AY478" s="13">
        <f t="shared" si="866"/>
        <v>13389</v>
      </c>
      <c r="AZ478" s="13">
        <f t="shared" si="866"/>
        <v>0</v>
      </c>
      <c r="BA478" s="93">
        <f t="shared" si="845"/>
        <v>32.887109451758697</v>
      </c>
      <c r="BB478" s="93"/>
    </row>
    <row r="479" spans="1:54" ht="49.5" hidden="1">
      <c r="A479" s="27" t="s">
        <v>510</v>
      </c>
      <c r="B479" s="25">
        <v>910</v>
      </c>
      <c r="C479" s="25" t="s">
        <v>28</v>
      </c>
      <c r="D479" s="25" t="s">
        <v>75</v>
      </c>
      <c r="E479" s="25" t="s">
        <v>337</v>
      </c>
      <c r="F479" s="25"/>
      <c r="G479" s="9">
        <f>G480+G484+G501+G496</f>
        <v>40697</v>
      </c>
      <c r="H479" s="9">
        <f t="shared" ref="H479:N479" si="867">H480+H484+H501+H496</f>
        <v>0</v>
      </c>
      <c r="I479" s="9">
        <f t="shared" si="867"/>
        <v>0</v>
      </c>
      <c r="J479" s="9">
        <f t="shared" si="867"/>
        <v>0</v>
      </c>
      <c r="K479" s="9">
        <f t="shared" si="867"/>
        <v>0</v>
      </c>
      <c r="L479" s="9">
        <f t="shared" si="867"/>
        <v>0</v>
      </c>
      <c r="M479" s="9">
        <f t="shared" si="867"/>
        <v>40697</v>
      </c>
      <c r="N479" s="9">
        <f t="shared" si="867"/>
        <v>0</v>
      </c>
      <c r="O479" s="9">
        <f t="shared" ref="O479:T479" si="868">O480+O484+O501+O496</f>
        <v>0</v>
      </c>
      <c r="P479" s="9">
        <f t="shared" si="868"/>
        <v>0</v>
      </c>
      <c r="Q479" s="9">
        <f t="shared" si="868"/>
        <v>0</v>
      </c>
      <c r="R479" s="9">
        <f t="shared" si="868"/>
        <v>0</v>
      </c>
      <c r="S479" s="9">
        <f t="shared" si="868"/>
        <v>40697</v>
      </c>
      <c r="T479" s="9">
        <f t="shared" si="868"/>
        <v>0</v>
      </c>
      <c r="U479" s="9">
        <f t="shared" ref="U479:Z479" si="869">U480+U484+U501+U496</f>
        <v>0</v>
      </c>
      <c r="V479" s="9">
        <f t="shared" si="869"/>
        <v>0</v>
      </c>
      <c r="W479" s="9">
        <f t="shared" si="869"/>
        <v>0</v>
      </c>
      <c r="X479" s="9">
        <f t="shared" si="869"/>
        <v>0</v>
      </c>
      <c r="Y479" s="9">
        <f t="shared" si="869"/>
        <v>40697</v>
      </c>
      <c r="Z479" s="9">
        <f t="shared" si="869"/>
        <v>0</v>
      </c>
      <c r="AA479" s="9">
        <f>AA480+AA484+AA501+AA496+AA493</f>
        <v>0</v>
      </c>
      <c r="AB479" s="9">
        <f t="shared" ref="AB479:AF479" si="870">AB480+AB484+AB501+AB496+AB493</f>
        <v>0</v>
      </c>
      <c r="AC479" s="9">
        <f t="shared" si="870"/>
        <v>0</v>
      </c>
      <c r="AD479" s="9">
        <f t="shared" si="870"/>
        <v>0</v>
      </c>
      <c r="AE479" s="9">
        <f t="shared" si="870"/>
        <v>40697</v>
      </c>
      <c r="AF479" s="9">
        <f t="shared" si="870"/>
        <v>0</v>
      </c>
      <c r="AG479" s="9">
        <f>AG480+AG484+AG501+AG496+AG493</f>
        <v>0</v>
      </c>
      <c r="AH479" s="9">
        <f t="shared" ref="AH479:AL479" si="871">AH480+AH484+AH501+AH496+AH493</f>
        <v>0</v>
      </c>
      <c r="AI479" s="9">
        <f t="shared" si="871"/>
        <v>0</v>
      </c>
      <c r="AJ479" s="9">
        <f t="shared" si="871"/>
        <v>0</v>
      </c>
      <c r="AK479" s="9">
        <f t="shared" si="871"/>
        <v>40697</v>
      </c>
      <c r="AL479" s="9">
        <f t="shared" si="871"/>
        <v>0</v>
      </c>
      <c r="AM479" s="9">
        <f>AM480+AM484+AM501+AM496+AM493</f>
        <v>0</v>
      </c>
      <c r="AN479" s="9">
        <f t="shared" ref="AN479:AR479" si="872">AN480+AN484+AN501+AN496+AN493</f>
        <v>0</v>
      </c>
      <c r="AO479" s="9">
        <f t="shared" si="872"/>
        <v>0</v>
      </c>
      <c r="AP479" s="9">
        <f t="shared" si="872"/>
        <v>0</v>
      </c>
      <c r="AQ479" s="9">
        <f t="shared" si="872"/>
        <v>40697</v>
      </c>
      <c r="AR479" s="9">
        <f t="shared" si="872"/>
        <v>0</v>
      </c>
      <c r="AS479" s="9">
        <f>AS480+AS484+AS501+AS496+AS493</f>
        <v>0</v>
      </c>
      <c r="AT479" s="9">
        <f t="shared" ref="AT479:AW479" si="873">AT480+AT484+AT501+AT496+AT493</f>
        <v>0</v>
      </c>
      <c r="AU479" s="9">
        <f t="shared" si="873"/>
        <v>0</v>
      </c>
      <c r="AV479" s="9">
        <f t="shared" si="873"/>
        <v>0</v>
      </c>
      <c r="AW479" s="9">
        <f t="shared" si="873"/>
        <v>40697</v>
      </c>
      <c r="AX479" s="9">
        <f t="shared" ref="AX479:AZ479" si="874">AX480+AX484+AX501+AX496+AX493</f>
        <v>0</v>
      </c>
      <c r="AY479" s="9">
        <f t="shared" si="874"/>
        <v>13389</v>
      </c>
      <c r="AZ479" s="9">
        <f t="shared" si="874"/>
        <v>0</v>
      </c>
      <c r="BA479" s="92">
        <f t="shared" si="845"/>
        <v>32.899230901540655</v>
      </c>
      <c r="BB479" s="92"/>
    </row>
    <row r="480" spans="1:54" ht="33" hidden="1">
      <c r="A480" s="27" t="s">
        <v>76</v>
      </c>
      <c r="B480" s="25">
        <f>B479</f>
        <v>910</v>
      </c>
      <c r="C480" s="25" t="s">
        <v>28</v>
      </c>
      <c r="D480" s="25" t="s">
        <v>75</v>
      </c>
      <c r="E480" s="25" t="s">
        <v>338</v>
      </c>
      <c r="F480" s="25"/>
      <c r="G480" s="11">
        <f t="shared" ref="G480:V482" si="875">G481</f>
        <v>22739</v>
      </c>
      <c r="H480" s="11">
        <f t="shared" si="875"/>
        <v>0</v>
      </c>
      <c r="I480" s="11">
        <f t="shared" si="875"/>
        <v>0</v>
      </c>
      <c r="J480" s="11">
        <f t="shared" si="875"/>
        <v>0</v>
      </c>
      <c r="K480" s="11">
        <f t="shared" si="875"/>
        <v>0</v>
      </c>
      <c r="L480" s="11">
        <f t="shared" si="875"/>
        <v>0</v>
      </c>
      <c r="M480" s="11">
        <f t="shared" si="875"/>
        <v>22739</v>
      </c>
      <c r="N480" s="11">
        <f t="shared" si="875"/>
        <v>0</v>
      </c>
      <c r="O480" s="11">
        <f t="shared" si="875"/>
        <v>0</v>
      </c>
      <c r="P480" s="11">
        <f t="shared" si="875"/>
        <v>0</v>
      </c>
      <c r="Q480" s="11">
        <f t="shared" si="875"/>
        <v>0</v>
      </c>
      <c r="R480" s="11">
        <f t="shared" si="875"/>
        <v>0</v>
      </c>
      <c r="S480" s="11">
        <f t="shared" si="875"/>
        <v>22739</v>
      </c>
      <c r="T480" s="11">
        <f t="shared" si="875"/>
        <v>0</v>
      </c>
      <c r="U480" s="11">
        <f t="shared" si="875"/>
        <v>0</v>
      </c>
      <c r="V480" s="11">
        <f t="shared" si="875"/>
        <v>0</v>
      </c>
      <c r="W480" s="11">
        <f t="shared" ref="U480:AJ482" si="876">W481</f>
        <v>0</v>
      </c>
      <c r="X480" s="11">
        <f t="shared" si="876"/>
        <v>0</v>
      </c>
      <c r="Y480" s="11">
        <f t="shared" si="876"/>
        <v>22739</v>
      </c>
      <c r="Z480" s="11">
        <f t="shared" si="876"/>
        <v>0</v>
      </c>
      <c r="AA480" s="11">
        <f t="shared" si="876"/>
        <v>0</v>
      </c>
      <c r="AB480" s="11">
        <f t="shared" si="876"/>
        <v>0</v>
      </c>
      <c r="AC480" s="11">
        <f t="shared" si="876"/>
        <v>0</v>
      </c>
      <c r="AD480" s="11">
        <f t="shared" si="876"/>
        <v>0</v>
      </c>
      <c r="AE480" s="11">
        <f t="shared" si="876"/>
        <v>22739</v>
      </c>
      <c r="AF480" s="11">
        <f t="shared" si="876"/>
        <v>0</v>
      </c>
      <c r="AG480" s="11">
        <f t="shared" si="876"/>
        <v>0</v>
      </c>
      <c r="AH480" s="11">
        <f t="shared" si="876"/>
        <v>0</v>
      </c>
      <c r="AI480" s="11">
        <f t="shared" si="876"/>
        <v>0</v>
      </c>
      <c r="AJ480" s="11">
        <f t="shared" si="876"/>
        <v>0</v>
      </c>
      <c r="AK480" s="11">
        <f t="shared" ref="AG480:AV482" si="877">AK481</f>
        <v>22739</v>
      </c>
      <c r="AL480" s="11">
        <f t="shared" si="877"/>
        <v>0</v>
      </c>
      <c r="AM480" s="11">
        <f t="shared" si="877"/>
        <v>0</v>
      </c>
      <c r="AN480" s="11">
        <f t="shared" si="877"/>
        <v>0</v>
      </c>
      <c r="AO480" s="11">
        <f t="shared" si="877"/>
        <v>0</v>
      </c>
      <c r="AP480" s="11">
        <f t="shared" si="877"/>
        <v>0</v>
      </c>
      <c r="AQ480" s="11">
        <f t="shared" si="877"/>
        <v>22739</v>
      </c>
      <c r="AR480" s="11">
        <f t="shared" si="877"/>
        <v>0</v>
      </c>
      <c r="AS480" s="11">
        <f t="shared" si="877"/>
        <v>0</v>
      </c>
      <c r="AT480" s="11">
        <f t="shared" si="877"/>
        <v>0</v>
      </c>
      <c r="AU480" s="11">
        <f t="shared" si="877"/>
        <v>0</v>
      </c>
      <c r="AV480" s="11">
        <f t="shared" si="877"/>
        <v>0</v>
      </c>
      <c r="AW480" s="11">
        <f t="shared" ref="AS480:AZ482" si="878">AW481</f>
        <v>22739</v>
      </c>
      <c r="AX480" s="11">
        <f t="shared" si="878"/>
        <v>0</v>
      </c>
      <c r="AY480" s="11">
        <f t="shared" si="878"/>
        <v>10732</v>
      </c>
      <c r="AZ480" s="11">
        <f t="shared" si="878"/>
        <v>0</v>
      </c>
      <c r="BA480" s="92">
        <f t="shared" si="845"/>
        <v>47.196446633537093</v>
      </c>
      <c r="BB480" s="92"/>
    </row>
    <row r="481" spans="1:54" ht="33" hidden="1">
      <c r="A481" s="27" t="s">
        <v>339</v>
      </c>
      <c r="B481" s="25">
        <f>B480</f>
        <v>910</v>
      </c>
      <c r="C481" s="25" t="s">
        <v>28</v>
      </c>
      <c r="D481" s="25" t="s">
        <v>75</v>
      </c>
      <c r="E481" s="25" t="s">
        <v>340</v>
      </c>
      <c r="F481" s="25"/>
      <c r="G481" s="11">
        <f t="shared" si="875"/>
        <v>22739</v>
      </c>
      <c r="H481" s="11">
        <f t="shared" si="875"/>
        <v>0</v>
      </c>
      <c r="I481" s="11">
        <f t="shared" si="875"/>
        <v>0</v>
      </c>
      <c r="J481" s="11">
        <f t="shared" si="875"/>
        <v>0</v>
      </c>
      <c r="K481" s="11">
        <f t="shared" si="875"/>
        <v>0</v>
      </c>
      <c r="L481" s="11">
        <f t="shared" si="875"/>
        <v>0</v>
      </c>
      <c r="M481" s="11">
        <f t="shared" si="875"/>
        <v>22739</v>
      </c>
      <c r="N481" s="11">
        <f t="shared" si="875"/>
        <v>0</v>
      </c>
      <c r="O481" s="11">
        <f t="shared" si="875"/>
        <v>0</v>
      </c>
      <c r="P481" s="11">
        <f t="shared" si="875"/>
        <v>0</v>
      </c>
      <c r="Q481" s="11">
        <f t="shared" si="875"/>
        <v>0</v>
      </c>
      <c r="R481" s="11">
        <f t="shared" si="875"/>
        <v>0</v>
      </c>
      <c r="S481" s="11">
        <f t="shared" si="875"/>
        <v>22739</v>
      </c>
      <c r="T481" s="11">
        <f t="shared" si="875"/>
        <v>0</v>
      </c>
      <c r="U481" s="11">
        <f t="shared" si="876"/>
        <v>0</v>
      </c>
      <c r="V481" s="11">
        <f t="shared" si="876"/>
        <v>0</v>
      </c>
      <c r="W481" s="11">
        <f t="shared" si="876"/>
        <v>0</v>
      </c>
      <c r="X481" s="11">
        <f t="shared" si="876"/>
        <v>0</v>
      </c>
      <c r="Y481" s="11">
        <f t="shared" si="876"/>
        <v>22739</v>
      </c>
      <c r="Z481" s="11">
        <f t="shared" si="876"/>
        <v>0</v>
      </c>
      <c r="AA481" s="11">
        <f t="shared" si="876"/>
        <v>0</v>
      </c>
      <c r="AB481" s="11">
        <f t="shared" si="876"/>
        <v>0</v>
      </c>
      <c r="AC481" s="11">
        <f t="shared" si="876"/>
        <v>0</v>
      </c>
      <c r="AD481" s="11">
        <f t="shared" si="876"/>
        <v>0</v>
      </c>
      <c r="AE481" s="11">
        <f t="shared" si="876"/>
        <v>22739</v>
      </c>
      <c r="AF481" s="11">
        <f t="shared" si="876"/>
        <v>0</v>
      </c>
      <c r="AG481" s="11">
        <f t="shared" si="877"/>
        <v>0</v>
      </c>
      <c r="AH481" s="11">
        <f t="shared" si="877"/>
        <v>0</v>
      </c>
      <c r="AI481" s="11">
        <f t="shared" si="877"/>
        <v>0</v>
      </c>
      <c r="AJ481" s="11">
        <f t="shared" si="877"/>
        <v>0</v>
      </c>
      <c r="AK481" s="11">
        <f t="shared" si="877"/>
        <v>22739</v>
      </c>
      <c r="AL481" s="11">
        <f t="shared" si="877"/>
        <v>0</v>
      </c>
      <c r="AM481" s="11">
        <f t="shared" si="877"/>
        <v>0</v>
      </c>
      <c r="AN481" s="11">
        <f t="shared" si="877"/>
        <v>0</v>
      </c>
      <c r="AO481" s="11">
        <f t="shared" si="877"/>
        <v>0</v>
      </c>
      <c r="AP481" s="11">
        <f t="shared" si="877"/>
        <v>0</v>
      </c>
      <c r="AQ481" s="11">
        <f t="shared" si="877"/>
        <v>22739</v>
      </c>
      <c r="AR481" s="11">
        <f t="shared" si="877"/>
        <v>0</v>
      </c>
      <c r="AS481" s="11">
        <f t="shared" si="878"/>
        <v>0</v>
      </c>
      <c r="AT481" s="11">
        <f t="shared" si="878"/>
        <v>0</v>
      </c>
      <c r="AU481" s="11">
        <f t="shared" si="878"/>
        <v>0</v>
      </c>
      <c r="AV481" s="11">
        <f t="shared" si="878"/>
        <v>0</v>
      </c>
      <c r="AW481" s="11">
        <f t="shared" si="878"/>
        <v>22739</v>
      </c>
      <c r="AX481" s="11">
        <f t="shared" si="878"/>
        <v>0</v>
      </c>
      <c r="AY481" s="11">
        <f t="shared" si="878"/>
        <v>10732</v>
      </c>
      <c r="AZ481" s="11">
        <f t="shared" si="878"/>
        <v>0</v>
      </c>
      <c r="BA481" s="92">
        <f t="shared" si="845"/>
        <v>47.196446633537093</v>
      </c>
      <c r="BB481" s="92"/>
    </row>
    <row r="482" spans="1:54" ht="33" hidden="1">
      <c r="A482" s="27" t="s">
        <v>11</v>
      </c>
      <c r="B482" s="25">
        <f>B481</f>
        <v>910</v>
      </c>
      <c r="C482" s="25" t="s">
        <v>28</v>
      </c>
      <c r="D482" s="25" t="s">
        <v>75</v>
      </c>
      <c r="E482" s="25" t="s">
        <v>340</v>
      </c>
      <c r="F482" s="25" t="s">
        <v>12</v>
      </c>
      <c r="G482" s="9">
        <f t="shared" si="875"/>
        <v>22739</v>
      </c>
      <c r="H482" s="9">
        <f t="shared" si="875"/>
        <v>0</v>
      </c>
      <c r="I482" s="9">
        <f t="shared" si="875"/>
        <v>0</v>
      </c>
      <c r="J482" s="9">
        <f t="shared" si="875"/>
        <v>0</v>
      </c>
      <c r="K482" s="9">
        <f t="shared" si="875"/>
        <v>0</v>
      </c>
      <c r="L482" s="9">
        <f t="shared" si="875"/>
        <v>0</v>
      </c>
      <c r="M482" s="9">
        <f t="shared" si="875"/>
        <v>22739</v>
      </c>
      <c r="N482" s="9">
        <f t="shared" si="875"/>
        <v>0</v>
      </c>
      <c r="O482" s="9">
        <f t="shared" si="875"/>
        <v>0</v>
      </c>
      <c r="P482" s="9">
        <f t="shared" si="875"/>
        <v>0</v>
      </c>
      <c r="Q482" s="9">
        <f t="shared" si="875"/>
        <v>0</v>
      </c>
      <c r="R482" s="9">
        <f t="shared" si="875"/>
        <v>0</v>
      </c>
      <c r="S482" s="9">
        <f t="shared" si="875"/>
        <v>22739</v>
      </c>
      <c r="T482" s="9">
        <f t="shared" si="875"/>
        <v>0</v>
      </c>
      <c r="U482" s="9">
        <f t="shared" si="876"/>
        <v>0</v>
      </c>
      <c r="V482" s="9">
        <f t="shared" si="876"/>
        <v>0</v>
      </c>
      <c r="W482" s="9">
        <f t="shared" si="876"/>
        <v>0</v>
      </c>
      <c r="X482" s="9">
        <f t="shared" si="876"/>
        <v>0</v>
      </c>
      <c r="Y482" s="9">
        <f t="shared" si="876"/>
        <v>22739</v>
      </c>
      <c r="Z482" s="9">
        <f t="shared" si="876"/>
        <v>0</v>
      </c>
      <c r="AA482" s="9">
        <f t="shared" si="876"/>
        <v>0</v>
      </c>
      <c r="AB482" s="9">
        <f t="shared" si="876"/>
        <v>0</v>
      </c>
      <c r="AC482" s="9">
        <f t="shared" si="876"/>
        <v>0</v>
      </c>
      <c r="AD482" s="9">
        <f t="shared" si="876"/>
        <v>0</v>
      </c>
      <c r="AE482" s="9">
        <f t="shared" si="876"/>
        <v>22739</v>
      </c>
      <c r="AF482" s="9">
        <f t="shared" si="876"/>
        <v>0</v>
      </c>
      <c r="AG482" s="9">
        <f t="shared" si="877"/>
        <v>0</v>
      </c>
      <c r="AH482" s="9">
        <f t="shared" si="877"/>
        <v>0</v>
      </c>
      <c r="AI482" s="9">
        <f t="shared" si="877"/>
        <v>0</v>
      </c>
      <c r="AJ482" s="9">
        <f t="shared" si="877"/>
        <v>0</v>
      </c>
      <c r="AK482" s="9">
        <f t="shared" si="877"/>
        <v>22739</v>
      </c>
      <c r="AL482" s="9">
        <f t="shared" si="877"/>
        <v>0</v>
      </c>
      <c r="AM482" s="9">
        <f t="shared" si="877"/>
        <v>0</v>
      </c>
      <c r="AN482" s="9">
        <f t="shared" si="877"/>
        <v>0</v>
      </c>
      <c r="AO482" s="9">
        <f t="shared" si="877"/>
        <v>0</v>
      </c>
      <c r="AP482" s="9">
        <f t="shared" si="877"/>
        <v>0</v>
      </c>
      <c r="AQ482" s="9">
        <f t="shared" si="877"/>
        <v>22739</v>
      </c>
      <c r="AR482" s="9">
        <f t="shared" si="877"/>
        <v>0</v>
      </c>
      <c r="AS482" s="9">
        <f t="shared" si="878"/>
        <v>0</v>
      </c>
      <c r="AT482" s="9">
        <f t="shared" si="878"/>
        <v>0</v>
      </c>
      <c r="AU482" s="9">
        <f t="shared" si="878"/>
        <v>0</v>
      </c>
      <c r="AV482" s="9">
        <f t="shared" si="878"/>
        <v>0</v>
      </c>
      <c r="AW482" s="9">
        <f t="shared" si="878"/>
        <v>22739</v>
      </c>
      <c r="AX482" s="9">
        <f t="shared" si="878"/>
        <v>0</v>
      </c>
      <c r="AY482" s="9">
        <f t="shared" si="878"/>
        <v>10732</v>
      </c>
      <c r="AZ482" s="9">
        <f t="shared" si="878"/>
        <v>0</v>
      </c>
      <c r="BA482" s="92">
        <f t="shared" si="845"/>
        <v>47.196446633537093</v>
      </c>
      <c r="BB482" s="92"/>
    </row>
    <row r="483" spans="1:54" ht="20.100000000000001" hidden="1" customHeight="1">
      <c r="A483" s="27" t="s">
        <v>23</v>
      </c>
      <c r="B483" s="25">
        <v>910</v>
      </c>
      <c r="C483" s="25" t="s">
        <v>28</v>
      </c>
      <c r="D483" s="25" t="s">
        <v>75</v>
      </c>
      <c r="E483" s="25" t="s">
        <v>340</v>
      </c>
      <c r="F483" s="25" t="s">
        <v>35</v>
      </c>
      <c r="G483" s="9">
        <f>22397+342</f>
        <v>22739</v>
      </c>
      <c r="H483" s="9"/>
      <c r="I483" s="79"/>
      <c r="J483" s="79"/>
      <c r="K483" s="79"/>
      <c r="L483" s="79"/>
      <c r="M483" s="9">
        <f>G483+I483+J483+K483+L483</f>
        <v>22739</v>
      </c>
      <c r="N483" s="9">
        <f>H483+L483</f>
        <v>0</v>
      </c>
      <c r="O483" s="80"/>
      <c r="P483" s="80"/>
      <c r="Q483" s="80"/>
      <c r="R483" s="80"/>
      <c r="S483" s="9">
        <f>M483+O483+P483+Q483+R483</f>
        <v>22739</v>
      </c>
      <c r="T483" s="9">
        <f>N483+R483</f>
        <v>0</v>
      </c>
      <c r="U483" s="80"/>
      <c r="V483" s="80"/>
      <c r="W483" s="80"/>
      <c r="X483" s="80"/>
      <c r="Y483" s="9">
        <f>S483+U483+V483+W483+X483</f>
        <v>22739</v>
      </c>
      <c r="Z483" s="9">
        <f>T483+X483</f>
        <v>0</v>
      </c>
      <c r="AA483" s="80"/>
      <c r="AB483" s="80"/>
      <c r="AC483" s="80"/>
      <c r="AD483" s="80"/>
      <c r="AE483" s="9">
        <f>Y483+AA483+AB483+AC483+AD483</f>
        <v>22739</v>
      </c>
      <c r="AF483" s="9">
        <f>Z483+AD483</f>
        <v>0</v>
      </c>
      <c r="AG483" s="80"/>
      <c r="AH483" s="80"/>
      <c r="AI483" s="80"/>
      <c r="AJ483" s="80"/>
      <c r="AK483" s="9">
        <f>AE483+AG483+AH483+AI483+AJ483</f>
        <v>22739</v>
      </c>
      <c r="AL483" s="9">
        <f>AF483+AJ483</f>
        <v>0</v>
      </c>
      <c r="AM483" s="80"/>
      <c r="AN483" s="80"/>
      <c r="AO483" s="80"/>
      <c r="AP483" s="80"/>
      <c r="AQ483" s="9">
        <f>AK483+AM483+AN483+AO483+AP483</f>
        <v>22739</v>
      </c>
      <c r="AR483" s="9">
        <f>AL483+AP483</f>
        <v>0</v>
      </c>
      <c r="AS483" s="80"/>
      <c r="AT483" s="80"/>
      <c r="AU483" s="80"/>
      <c r="AV483" s="80"/>
      <c r="AW483" s="9">
        <f>AQ483+AS483+AT483+AU483+AV483</f>
        <v>22739</v>
      </c>
      <c r="AX483" s="9">
        <f>AR483+AV483</f>
        <v>0</v>
      </c>
      <c r="AY483" s="9">
        <v>10732</v>
      </c>
      <c r="AZ483" s="79"/>
      <c r="BA483" s="92">
        <f t="shared" si="845"/>
        <v>47.196446633537093</v>
      </c>
      <c r="BB483" s="92"/>
    </row>
    <row r="484" spans="1:54" ht="20.100000000000001" hidden="1" customHeight="1">
      <c r="A484" s="27" t="s">
        <v>14</v>
      </c>
      <c r="B484" s="25">
        <v>910</v>
      </c>
      <c r="C484" s="25" t="s">
        <v>28</v>
      </c>
      <c r="D484" s="25" t="s">
        <v>75</v>
      </c>
      <c r="E484" s="25" t="s">
        <v>455</v>
      </c>
      <c r="F484" s="25"/>
      <c r="G484" s="9">
        <f t="shared" ref="G484" si="879">G485+G490</f>
        <v>17958</v>
      </c>
      <c r="H484" s="9">
        <f t="shared" ref="H484:N484" si="880">H485+H490</f>
        <v>0</v>
      </c>
      <c r="I484" s="9">
        <f t="shared" si="880"/>
        <v>0</v>
      </c>
      <c r="J484" s="9">
        <f t="shared" si="880"/>
        <v>0</v>
      </c>
      <c r="K484" s="9">
        <f t="shared" si="880"/>
        <v>0</v>
      </c>
      <c r="L484" s="9">
        <f t="shared" si="880"/>
        <v>0</v>
      </c>
      <c r="M484" s="9">
        <f t="shared" si="880"/>
        <v>17958</v>
      </c>
      <c r="N484" s="9">
        <f t="shared" si="880"/>
        <v>0</v>
      </c>
      <c r="O484" s="9">
        <f t="shared" ref="O484:T484" si="881">O485+O490</f>
        <v>0</v>
      </c>
      <c r="P484" s="9">
        <f t="shared" si="881"/>
        <v>0</v>
      </c>
      <c r="Q484" s="9">
        <f t="shared" si="881"/>
        <v>0</v>
      </c>
      <c r="R484" s="9">
        <f t="shared" si="881"/>
        <v>0</v>
      </c>
      <c r="S484" s="9">
        <f t="shared" si="881"/>
        <v>17958</v>
      </c>
      <c r="T484" s="9">
        <f t="shared" si="881"/>
        <v>0</v>
      </c>
      <c r="U484" s="9">
        <f t="shared" ref="U484:Z484" si="882">U485+U490</f>
        <v>0</v>
      </c>
      <c r="V484" s="9">
        <f t="shared" si="882"/>
        <v>0</v>
      </c>
      <c r="W484" s="9">
        <f t="shared" si="882"/>
        <v>0</v>
      </c>
      <c r="X484" s="9">
        <f t="shared" si="882"/>
        <v>0</v>
      </c>
      <c r="Y484" s="9">
        <f t="shared" si="882"/>
        <v>17958</v>
      </c>
      <c r="Z484" s="9">
        <f t="shared" si="882"/>
        <v>0</v>
      </c>
      <c r="AA484" s="9">
        <f t="shared" ref="AA484:AF484" si="883">AA485+AA490</f>
        <v>-5294</v>
      </c>
      <c r="AB484" s="9">
        <f t="shared" si="883"/>
        <v>0</v>
      </c>
      <c r="AC484" s="9">
        <f t="shared" si="883"/>
        <v>0</v>
      </c>
      <c r="AD484" s="9">
        <f t="shared" si="883"/>
        <v>0</v>
      </c>
      <c r="AE484" s="9">
        <f t="shared" si="883"/>
        <v>12664</v>
      </c>
      <c r="AF484" s="9">
        <f t="shared" si="883"/>
        <v>0</v>
      </c>
      <c r="AG484" s="9">
        <f t="shared" ref="AG484:AL484" si="884">AG485+AG490</f>
        <v>0</v>
      </c>
      <c r="AH484" s="9">
        <f t="shared" si="884"/>
        <v>0</v>
      </c>
      <c r="AI484" s="9">
        <f t="shared" si="884"/>
        <v>0</v>
      </c>
      <c r="AJ484" s="9">
        <f t="shared" si="884"/>
        <v>0</v>
      </c>
      <c r="AK484" s="9">
        <f t="shared" si="884"/>
        <v>12664</v>
      </c>
      <c r="AL484" s="9">
        <f t="shared" si="884"/>
        <v>0</v>
      </c>
      <c r="AM484" s="9">
        <f t="shared" ref="AM484:AR484" si="885">AM485+AM490</f>
        <v>0</v>
      </c>
      <c r="AN484" s="9">
        <f t="shared" si="885"/>
        <v>0</v>
      </c>
      <c r="AO484" s="9">
        <f t="shared" si="885"/>
        <v>0</v>
      </c>
      <c r="AP484" s="9">
        <f t="shared" si="885"/>
        <v>0</v>
      </c>
      <c r="AQ484" s="9">
        <f t="shared" si="885"/>
        <v>12664</v>
      </c>
      <c r="AR484" s="9">
        <f t="shared" si="885"/>
        <v>0</v>
      </c>
      <c r="AS484" s="9">
        <f t="shared" ref="AS484:AW484" si="886">AS485+AS490</f>
        <v>0</v>
      </c>
      <c r="AT484" s="9">
        <f t="shared" si="886"/>
        <v>0</v>
      </c>
      <c r="AU484" s="9">
        <f t="shared" si="886"/>
        <v>0</v>
      </c>
      <c r="AV484" s="9">
        <f t="shared" si="886"/>
        <v>0</v>
      </c>
      <c r="AW484" s="9">
        <f t="shared" si="886"/>
        <v>12664</v>
      </c>
      <c r="AX484" s="9">
        <f t="shared" ref="AX484:AZ484" si="887">AX485+AX490</f>
        <v>0</v>
      </c>
      <c r="AY484" s="9">
        <f t="shared" si="887"/>
        <v>2657</v>
      </c>
      <c r="AZ484" s="9">
        <f t="shared" si="887"/>
        <v>0</v>
      </c>
      <c r="BA484" s="92">
        <f t="shared" si="845"/>
        <v>20.98073278584965</v>
      </c>
      <c r="BB484" s="92"/>
    </row>
    <row r="485" spans="1:54" ht="20.100000000000001" hidden="1" customHeight="1">
      <c r="A485" s="27" t="s">
        <v>112</v>
      </c>
      <c r="B485" s="25">
        <v>910</v>
      </c>
      <c r="C485" s="25" t="s">
        <v>28</v>
      </c>
      <c r="D485" s="25" t="s">
        <v>75</v>
      </c>
      <c r="E485" s="25" t="s">
        <v>456</v>
      </c>
      <c r="F485" s="25"/>
      <c r="G485" s="9">
        <f t="shared" ref="G485" si="888">G486+G488</f>
        <v>17958</v>
      </c>
      <c r="H485" s="9">
        <f t="shared" ref="H485:N485" si="889">H486+H488</f>
        <v>0</v>
      </c>
      <c r="I485" s="9">
        <f t="shared" si="889"/>
        <v>0</v>
      </c>
      <c r="J485" s="9">
        <f t="shared" si="889"/>
        <v>0</v>
      </c>
      <c r="K485" s="9">
        <f t="shared" si="889"/>
        <v>0</v>
      </c>
      <c r="L485" s="9">
        <f t="shared" si="889"/>
        <v>0</v>
      </c>
      <c r="M485" s="9">
        <f t="shared" si="889"/>
        <v>17958</v>
      </c>
      <c r="N485" s="9">
        <f t="shared" si="889"/>
        <v>0</v>
      </c>
      <c r="O485" s="9">
        <f t="shared" ref="O485:T485" si="890">O486+O488</f>
        <v>0</v>
      </c>
      <c r="P485" s="9">
        <f t="shared" si="890"/>
        <v>0</v>
      </c>
      <c r="Q485" s="9">
        <f t="shared" si="890"/>
        <v>0</v>
      </c>
      <c r="R485" s="9">
        <f t="shared" si="890"/>
        <v>0</v>
      </c>
      <c r="S485" s="9">
        <f t="shared" si="890"/>
        <v>17958</v>
      </c>
      <c r="T485" s="9">
        <f t="shared" si="890"/>
        <v>0</v>
      </c>
      <c r="U485" s="9">
        <f t="shared" ref="U485:Z485" si="891">U486+U488</f>
        <v>0</v>
      </c>
      <c r="V485" s="9">
        <f t="shared" si="891"/>
        <v>0</v>
      </c>
      <c r="W485" s="9">
        <f t="shared" si="891"/>
        <v>0</v>
      </c>
      <c r="X485" s="9">
        <f t="shared" si="891"/>
        <v>0</v>
      </c>
      <c r="Y485" s="9">
        <f t="shared" si="891"/>
        <v>17958</v>
      </c>
      <c r="Z485" s="9">
        <f t="shared" si="891"/>
        <v>0</v>
      </c>
      <c r="AA485" s="9">
        <f t="shared" ref="AA485:AF485" si="892">AA486+AA488</f>
        <v>-5294</v>
      </c>
      <c r="AB485" s="9">
        <f t="shared" si="892"/>
        <v>0</v>
      </c>
      <c r="AC485" s="9">
        <f t="shared" si="892"/>
        <v>0</v>
      </c>
      <c r="AD485" s="9">
        <f t="shared" si="892"/>
        <v>0</v>
      </c>
      <c r="AE485" s="9">
        <f t="shared" si="892"/>
        <v>12664</v>
      </c>
      <c r="AF485" s="9">
        <f t="shared" si="892"/>
        <v>0</v>
      </c>
      <c r="AG485" s="9">
        <f t="shared" ref="AG485:AL485" si="893">AG486+AG488</f>
        <v>0</v>
      </c>
      <c r="AH485" s="9">
        <f t="shared" si="893"/>
        <v>0</v>
      </c>
      <c r="AI485" s="9">
        <f t="shared" si="893"/>
        <v>0</v>
      </c>
      <c r="AJ485" s="9">
        <f t="shared" si="893"/>
        <v>0</v>
      </c>
      <c r="AK485" s="9">
        <f t="shared" si="893"/>
        <v>12664</v>
      </c>
      <c r="AL485" s="9">
        <f t="shared" si="893"/>
        <v>0</v>
      </c>
      <c r="AM485" s="9">
        <f t="shared" ref="AM485:AR485" si="894">AM486+AM488</f>
        <v>0</v>
      </c>
      <c r="AN485" s="9">
        <f t="shared" si="894"/>
        <v>0</v>
      </c>
      <c r="AO485" s="9">
        <f t="shared" si="894"/>
        <v>0</v>
      </c>
      <c r="AP485" s="9">
        <f t="shared" si="894"/>
        <v>0</v>
      </c>
      <c r="AQ485" s="9">
        <f t="shared" si="894"/>
        <v>12664</v>
      </c>
      <c r="AR485" s="9">
        <f t="shared" si="894"/>
        <v>0</v>
      </c>
      <c r="AS485" s="9">
        <f t="shared" ref="AS485:AW485" si="895">AS486+AS488</f>
        <v>0</v>
      </c>
      <c r="AT485" s="9">
        <f t="shared" si="895"/>
        <v>0</v>
      </c>
      <c r="AU485" s="9">
        <f t="shared" si="895"/>
        <v>0</v>
      </c>
      <c r="AV485" s="9">
        <f t="shared" si="895"/>
        <v>0</v>
      </c>
      <c r="AW485" s="9">
        <f t="shared" si="895"/>
        <v>12664</v>
      </c>
      <c r="AX485" s="9">
        <f t="shared" ref="AX485:AZ485" si="896">AX486+AX488</f>
        <v>0</v>
      </c>
      <c r="AY485" s="9">
        <f t="shared" si="896"/>
        <v>2657</v>
      </c>
      <c r="AZ485" s="9">
        <f t="shared" si="896"/>
        <v>0</v>
      </c>
      <c r="BA485" s="92">
        <f t="shared" si="845"/>
        <v>20.98073278584965</v>
      </c>
      <c r="BB485" s="92"/>
    </row>
    <row r="486" spans="1:54" ht="33" hidden="1">
      <c r="A486" s="27" t="s">
        <v>11</v>
      </c>
      <c r="B486" s="25">
        <v>910</v>
      </c>
      <c r="C486" s="25" t="s">
        <v>28</v>
      </c>
      <c r="D486" s="25" t="s">
        <v>75</v>
      </c>
      <c r="E486" s="25" t="s">
        <v>456</v>
      </c>
      <c r="F486" s="25" t="s">
        <v>12</v>
      </c>
      <c r="G486" s="9">
        <f t="shared" ref="G486:AZ486" si="897">G487</f>
        <v>4759</v>
      </c>
      <c r="H486" s="9">
        <f t="shared" si="897"/>
        <v>0</v>
      </c>
      <c r="I486" s="9">
        <f t="shared" si="897"/>
        <v>0</v>
      </c>
      <c r="J486" s="9">
        <f t="shared" si="897"/>
        <v>0</v>
      </c>
      <c r="K486" s="9">
        <f t="shared" si="897"/>
        <v>0</v>
      </c>
      <c r="L486" s="9">
        <f t="shared" si="897"/>
        <v>0</v>
      </c>
      <c r="M486" s="9">
        <f t="shared" si="897"/>
        <v>4759</v>
      </c>
      <c r="N486" s="9">
        <f t="shared" si="897"/>
        <v>0</v>
      </c>
      <c r="O486" s="9">
        <f t="shared" si="897"/>
        <v>0</v>
      </c>
      <c r="P486" s="9">
        <f t="shared" si="897"/>
        <v>0</v>
      </c>
      <c r="Q486" s="9">
        <f t="shared" si="897"/>
        <v>0</v>
      </c>
      <c r="R486" s="9">
        <f t="shared" si="897"/>
        <v>0</v>
      </c>
      <c r="S486" s="9">
        <f t="shared" si="897"/>
        <v>4759</v>
      </c>
      <c r="T486" s="9">
        <f t="shared" si="897"/>
        <v>0</v>
      </c>
      <c r="U486" s="9">
        <f t="shared" si="897"/>
        <v>0</v>
      </c>
      <c r="V486" s="9">
        <f t="shared" si="897"/>
        <v>0</v>
      </c>
      <c r="W486" s="9">
        <f t="shared" si="897"/>
        <v>0</v>
      </c>
      <c r="X486" s="9">
        <f t="shared" si="897"/>
        <v>0</v>
      </c>
      <c r="Y486" s="9">
        <f t="shared" si="897"/>
        <v>4759</v>
      </c>
      <c r="Z486" s="9">
        <f t="shared" si="897"/>
        <v>0</v>
      </c>
      <c r="AA486" s="9">
        <f t="shared" si="897"/>
        <v>0</v>
      </c>
      <c r="AB486" s="9">
        <f t="shared" si="897"/>
        <v>0</v>
      </c>
      <c r="AC486" s="9">
        <f t="shared" si="897"/>
        <v>0</v>
      </c>
      <c r="AD486" s="9">
        <f t="shared" si="897"/>
        <v>0</v>
      </c>
      <c r="AE486" s="9">
        <f t="shared" si="897"/>
        <v>4759</v>
      </c>
      <c r="AF486" s="9">
        <f t="shared" si="897"/>
        <v>0</v>
      </c>
      <c r="AG486" s="9">
        <f t="shared" si="897"/>
        <v>0</v>
      </c>
      <c r="AH486" s="9">
        <f t="shared" si="897"/>
        <v>0</v>
      </c>
      <c r="AI486" s="9">
        <f t="shared" si="897"/>
        <v>0</v>
      </c>
      <c r="AJ486" s="9">
        <f t="shared" si="897"/>
        <v>0</v>
      </c>
      <c r="AK486" s="9">
        <f t="shared" si="897"/>
        <v>4759</v>
      </c>
      <c r="AL486" s="9">
        <f t="shared" si="897"/>
        <v>0</v>
      </c>
      <c r="AM486" s="9">
        <f t="shared" si="897"/>
        <v>0</v>
      </c>
      <c r="AN486" s="9">
        <f t="shared" si="897"/>
        <v>0</v>
      </c>
      <c r="AO486" s="9">
        <f t="shared" si="897"/>
        <v>0</v>
      </c>
      <c r="AP486" s="9">
        <f t="shared" si="897"/>
        <v>0</v>
      </c>
      <c r="AQ486" s="9">
        <f t="shared" si="897"/>
        <v>4759</v>
      </c>
      <c r="AR486" s="9">
        <f t="shared" si="897"/>
        <v>0</v>
      </c>
      <c r="AS486" s="9">
        <f t="shared" si="897"/>
        <v>0</v>
      </c>
      <c r="AT486" s="9">
        <f t="shared" si="897"/>
        <v>0</v>
      </c>
      <c r="AU486" s="9">
        <f t="shared" si="897"/>
        <v>0</v>
      </c>
      <c r="AV486" s="9">
        <f t="shared" si="897"/>
        <v>0</v>
      </c>
      <c r="AW486" s="9">
        <f t="shared" si="897"/>
        <v>4759</v>
      </c>
      <c r="AX486" s="9">
        <f t="shared" si="897"/>
        <v>0</v>
      </c>
      <c r="AY486" s="9">
        <f t="shared" si="897"/>
        <v>2657</v>
      </c>
      <c r="AZ486" s="9">
        <f t="shared" si="897"/>
        <v>0</v>
      </c>
      <c r="BA486" s="92">
        <f t="shared" si="845"/>
        <v>55.831056944736289</v>
      </c>
      <c r="BB486" s="92"/>
    </row>
    <row r="487" spans="1:54" ht="20.100000000000001" hidden="1" customHeight="1">
      <c r="A487" s="27" t="s">
        <v>23</v>
      </c>
      <c r="B487" s="25">
        <v>910</v>
      </c>
      <c r="C487" s="25" t="s">
        <v>28</v>
      </c>
      <c r="D487" s="25" t="s">
        <v>75</v>
      </c>
      <c r="E487" s="25" t="s">
        <v>456</v>
      </c>
      <c r="F487" s="25" t="s">
        <v>35</v>
      </c>
      <c r="G487" s="9">
        <f>4668+91</f>
        <v>4759</v>
      </c>
      <c r="H487" s="9"/>
      <c r="I487" s="79"/>
      <c r="J487" s="79"/>
      <c r="K487" s="79"/>
      <c r="L487" s="79"/>
      <c r="M487" s="9">
        <f>G487+I487+J487+K487+L487</f>
        <v>4759</v>
      </c>
      <c r="N487" s="9">
        <f>H487+L487</f>
        <v>0</v>
      </c>
      <c r="O487" s="80"/>
      <c r="P487" s="80"/>
      <c r="Q487" s="80"/>
      <c r="R487" s="80"/>
      <c r="S487" s="9">
        <f>M487+O487+P487+Q487+R487</f>
        <v>4759</v>
      </c>
      <c r="T487" s="9">
        <f>N487+R487</f>
        <v>0</v>
      </c>
      <c r="U487" s="80"/>
      <c r="V487" s="80"/>
      <c r="W487" s="80"/>
      <c r="X487" s="80"/>
      <c r="Y487" s="9">
        <f>S487+U487+V487+W487+X487</f>
        <v>4759</v>
      </c>
      <c r="Z487" s="9">
        <f>T487+X487</f>
        <v>0</v>
      </c>
      <c r="AA487" s="80"/>
      <c r="AB487" s="80"/>
      <c r="AC487" s="80"/>
      <c r="AD487" s="80"/>
      <c r="AE487" s="9">
        <f>Y487+AA487+AB487+AC487+AD487</f>
        <v>4759</v>
      </c>
      <c r="AF487" s="9">
        <f>Z487+AD487</f>
        <v>0</v>
      </c>
      <c r="AG487" s="80"/>
      <c r="AH487" s="80"/>
      <c r="AI487" s="80"/>
      <c r="AJ487" s="80"/>
      <c r="AK487" s="9">
        <f>AE487+AG487+AH487+AI487+AJ487</f>
        <v>4759</v>
      </c>
      <c r="AL487" s="9">
        <f>AF487+AJ487</f>
        <v>0</v>
      </c>
      <c r="AM487" s="80"/>
      <c r="AN487" s="80"/>
      <c r="AO487" s="80"/>
      <c r="AP487" s="80"/>
      <c r="AQ487" s="9">
        <f>AK487+AM487+AN487+AO487+AP487</f>
        <v>4759</v>
      </c>
      <c r="AR487" s="9">
        <f>AL487+AP487</f>
        <v>0</v>
      </c>
      <c r="AS487" s="80"/>
      <c r="AT487" s="80"/>
      <c r="AU487" s="80"/>
      <c r="AV487" s="80"/>
      <c r="AW487" s="9">
        <f>AQ487+AS487+AT487+AU487+AV487</f>
        <v>4759</v>
      </c>
      <c r="AX487" s="9">
        <f>AR487+AV487</f>
        <v>0</v>
      </c>
      <c r="AY487" s="9">
        <v>2657</v>
      </c>
      <c r="AZ487" s="79"/>
      <c r="BA487" s="92">
        <f t="shared" si="845"/>
        <v>55.831056944736289</v>
      </c>
      <c r="BB487" s="92"/>
    </row>
    <row r="488" spans="1:54" ht="20.100000000000001" hidden="1" customHeight="1">
      <c r="A488" s="27" t="s">
        <v>65</v>
      </c>
      <c r="B488" s="25">
        <v>910</v>
      </c>
      <c r="C488" s="25" t="s">
        <v>28</v>
      </c>
      <c r="D488" s="25" t="s">
        <v>75</v>
      </c>
      <c r="E488" s="25" t="s">
        <v>456</v>
      </c>
      <c r="F488" s="25" t="s">
        <v>66</v>
      </c>
      <c r="G488" s="9">
        <f t="shared" ref="G488:AZ488" si="898">G489</f>
        <v>13199</v>
      </c>
      <c r="H488" s="9">
        <f t="shared" si="898"/>
        <v>0</v>
      </c>
      <c r="I488" s="9">
        <f t="shared" si="898"/>
        <v>0</v>
      </c>
      <c r="J488" s="9">
        <f t="shared" si="898"/>
        <v>0</v>
      </c>
      <c r="K488" s="9">
        <f t="shared" si="898"/>
        <v>0</v>
      </c>
      <c r="L488" s="9">
        <f t="shared" si="898"/>
        <v>0</v>
      </c>
      <c r="M488" s="9">
        <f t="shared" si="898"/>
        <v>13199</v>
      </c>
      <c r="N488" s="9">
        <f t="shared" si="898"/>
        <v>0</v>
      </c>
      <c r="O488" s="9">
        <f t="shared" si="898"/>
        <v>0</v>
      </c>
      <c r="P488" s="9">
        <f t="shared" si="898"/>
        <v>0</v>
      </c>
      <c r="Q488" s="9">
        <f t="shared" si="898"/>
        <v>0</v>
      </c>
      <c r="R488" s="9">
        <f t="shared" si="898"/>
        <v>0</v>
      </c>
      <c r="S488" s="9">
        <f t="shared" si="898"/>
        <v>13199</v>
      </c>
      <c r="T488" s="9">
        <f t="shared" si="898"/>
        <v>0</v>
      </c>
      <c r="U488" s="9">
        <f t="shared" si="898"/>
        <v>0</v>
      </c>
      <c r="V488" s="9">
        <f t="shared" si="898"/>
        <v>0</v>
      </c>
      <c r="W488" s="9">
        <f t="shared" si="898"/>
        <v>0</v>
      </c>
      <c r="X488" s="9">
        <f t="shared" si="898"/>
        <v>0</v>
      </c>
      <c r="Y488" s="9">
        <f t="shared" si="898"/>
        <v>13199</v>
      </c>
      <c r="Z488" s="9">
        <f t="shared" si="898"/>
        <v>0</v>
      </c>
      <c r="AA488" s="9">
        <f t="shared" si="898"/>
        <v>-5294</v>
      </c>
      <c r="AB488" s="9">
        <f t="shared" si="898"/>
        <v>0</v>
      </c>
      <c r="AC488" s="9">
        <f t="shared" si="898"/>
        <v>0</v>
      </c>
      <c r="AD488" s="9">
        <f t="shared" si="898"/>
        <v>0</v>
      </c>
      <c r="AE488" s="9">
        <f t="shared" si="898"/>
        <v>7905</v>
      </c>
      <c r="AF488" s="9">
        <f t="shared" si="898"/>
        <v>0</v>
      </c>
      <c r="AG488" s="9">
        <f t="shared" si="898"/>
        <v>0</v>
      </c>
      <c r="AH488" s="9">
        <f t="shared" si="898"/>
        <v>0</v>
      </c>
      <c r="AI488" s="9">
        <f t="shared" si="898"/>
        <v>0</v>
      </c>
      <c r="AJ488" s="9">
        <f t="shared" si="898"/>
        <v>0</v>
      </c>
      <c r="AK488" s="9">
        <f t="shared" si="898"/>
        <v>7905</v>
      </c>
      <c r="AL488" s="9">
        <f t="shared" si="898"/>
        <v>0</v>
      </c>
      <c r="AM488" s="9">
        <f t="shared" si="898"/>
        <v>0</v>
      </c>
      <c r="AN488" s="9">
        <f t="shared" si="898"/>
        <v>0</v>
      </c>
      <c r="AO488" s="9">
        <f t="shared" si="898"/>
        <v>0</v>
      </c>
      <c r="AP488" s="9">
        <f t="shared" si="898"/>
        <v>0</v>
      </c>
      <c r="AQ488" s="9">
        <f t="shared" si="898"/>
        <v>7905</v>
      </c>
      <c r="AR488" s="9">
        <f t="shared" si="898"/>
        <v>0</v>
      </c>
      <c r="AS488" s="9">
        <f t="shared" si="898"/>
        <v>0</v>
      </c>
      <c r="AT488" s="9">
        <f t="shared" si="898"/>
        <v>0</v>
      </c>
      <c r="AU488" s="9">
        <f t="shared" si="898"/>
        <v>0</v>
      </c>
      <c r="AV488" s="9">
        <f t="shared" si="898"/>
        <v>0</v>
      </c>
      <c r="AW488" s="9">
        <f t="shared" si="898"/>
        <v>7905</v>
      </c>
      <c r="AX488" s="9">
        <f t="shared" si="898"/>
        <v>0</v>
      </c>
      <c r="AY488" s="9">
        <f t="shared" si="898"/>
        <v>0</v>
      </c>
      <c r="AZ488" s="9">
        <f t="shared" si="898"/>
        <v>0</v>
      </c>
      <c r="BA488" s="92">
        <f t="shared" si="845"/>
        <v>0</v>
      </c>
      <c r="BB488" s="92"/>
    </row>
    <row r="489" spans="1:54" ht="49.5" hidden="1">
      <c r="A489" s="24" t="s">
        <v>406</v>
      </c>
      <c r="B489" s="25">
        <v>910</v>
      </c>
      <c r="C489" s="25" t="s">
        <v>28</v>
      </c>
      <c r="D489" s="25" t="s">
        <v>75</v>
      </c>
      <c r="E489" s="25" t="s">
        <v>456</v>
      </c>
      <c r="F489" s="25" t="s">
        <v>252</v>
      </c>
      <c r="G489" s="9">
        <v>13199</v>
      </c>
      <c r="H489" s="10"/>
      <c r="I489" s="79"/>
      <c r="J489" s="79"/>
      <c r="K489" s="79"/>
      <c r="L489" s="79"/>
      <c r="M489" s="9">
        <f>G489+I489+J489+K489+L489</f>
        <v>13199</v>
      </c>
      <c r="N489" s="9">
        <f>H489+L489</f>
        <v>0</v>
      </c>
      <c r="O489" s="80"/>
      <c r="P489" s="80"/>
      <c r="Q489" s="80"/>
      <c r="R489" s="80"/>
      <c r="S489" s="9">
        <f>M489+O489+P489+Q489+R489</f>
        <v>13199</v>
      </c>
      <c r="T489" s="9">
        <f>N489+R489</f>
        <v>0</v>
      </c>
      <c r="U489" s="80"/>
      <c r="V489" s="80"/>
      <c r="W489" s="80"/>
      <c r="X489" s="80"/>
      <c r="Y489" s="9">
        <f>S489+U489+V489+W489+X489</f>
        <v>13199</v>
      </c>
      <c r="Z489" s="9">
        <f>T489+X489</f>
        <v>0</v>
      </c>
      <c r="AA489" s="9">
        <v>-5294</v>
      </c>
      <c r="AB489" s="80"/>
      <c r="AC489" s="80"/>
      <c r="AD489" s="80"/>
      <c r="AE489" s="9">
        <f>Y489+AA489+AB489+AC489+AD489</f>
        <v>7905</v>
      </c>
      <c r="AF489" s="9">
        <f>Z489+AD489</f>
        <v>0</v>
      </c>
      <c r="AG489" s="9"/>
      <c r="AH489" s="80"/>
      <c r="AI489" s="80"/>
      <c r="AJ489" s="80"/>
      <c r="AK489" s="9">
        <f>AE489+AG489+AH489+AI489+AJ489</f>
        <v>7905</v>
      </c>
      <c r="AL489" s="9">
        <f>AF489+AJ489</f>
        <v>0</v>
      </c>
      <c r="AM489" s="9"/>
      <c r="AN489" s="80"/>
      <c r="AO489" s="80"/>
      <c r="AP489" s="80"/>
      <c r="AQ489" s="9">
        <f>AK489+AM489+AN489+AO489+AP489</f>
        <v>7905</v>
      </c>
      <c r="AR489" s="9">
        <f>AL489+AP489</f>
        <v>0</v>
      </c>
      <c r="AS489" s="9"/>
      <c r="AT489" s="80"/>
      <c r="AU489" s="80"/>
      <c r="AV489" s="80"/>
      <c r="AW489" s="9">
        <f>AQ489+AS489+AT489+AU489+AV489</f>
        <v>7905</v>
      </c>
      <c r="AX489" s="9">
        <f>AR489+AV489</f>
        <v>0</v>
      </c>
      <c r="AY489" s="79"/>
      <c r="AZ489" s="79"/>
      <c r="BA489" s="92">
        <f t="shared" si="845"/>
        <v>0</v>
      </c>
      <c r="BB489" s="92"/>
    </row>
    <row r="490" spans="1:54" ht="20.100000000000001" hidden="1" customHeight="1">
      <c r="A490" s="27" t="s">
        <v>167</v>
      </c>
      <c r="B490" s="25">
        <v>910</v>
      </c>
      <c r="C490" s="25" t="s">
        <v>28</v>
      </c>
      <c r="D490" s="25" t="s">
        <v>75</v>
      </c>
      <c r="E490" s="25" t="s">
        <v>681</v>
      </c>
      <c r="F490" s="25"/>
      <c r="G490" s="9">
        <f t="shared" ref="G490:H491" si="899">G491</f>
        <v>0</v>
      </c>
      <c r="H490" s="9">
        <f t="shared" si="899"/>
        <v>0</v>
      </c>
      <c r="I490" s="79"/>
      <c r="J490" s="79"/>
      <c r="K490" s="79"/>
      <c r="L490" s="79"/>
      <c r="M490" s="79"/>
      <c r="N490" s="79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79"/>
      <c r="AZ490" s="79"/>
      <c r="BA490" s="92" t="e">
        <f t="shared" si="845"/>
        <v>#DIV/0!</v>
      </c>
      <c r="BB490" s="92" t="e">
        <f t="shared" ref="BB490:BB526" si="900">AZ490/AX490*100</f>
        <v>#DIV/0!</v>
      </c>
    </row>
    <row r="491" spans="1:54" ht="33" hidden="1">
      <c r="A491" s="24" t="s">
        <v>179</v>
      </c>
      <c r="B491" s="25">
        <v>910</v>
      </c>
      <c r="C491" s="25" t="s">
        <v>28</v>
      </c>
      <c r="D491" s="25" t="s">
        <v>75</v>
      </c>
      <c r="E491" s="46" t="s">
        <v>681</v>
      </c>
      <c r="F491" s="25" t="s">
        <v>180</v>
      </c>
      <c r="G491" s="9">
        <f t="shared" si="899"/>
        <v>0</v>
      </c>
      <c r="H491" s="9">
        <f t="shared" si="899"/>
        <v>0</v>
      </c>
      <c r="I491" s="79"/>
      <c r="J491" s="79"/>
      <c r="K491" s="79"/>
      <c r="L491" s="79"/>
      <c r="M491" s="79"/>
      <c r="N491" s="79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79"/>
      <c r="AZ491" s="79"/>
      <c r="BA491" s="92" t="e">
        <f t="shared" si="845"/>
        <v>#DIV/0!</v>
      </c>
      <c r="BB491" s="92" t="e">
        <f t="shared" si="900"/>
        <v>#DIV/0!</v>
      </c>
    </row>
    <row r="492" spans="1:54" ht="20.100000000000001" hidden="1" customHeight="1">
      <c r="A492" s="27" t="s">
        <v>167</v>
      </c>
      <c r="B492" s="25">
        <v>910</v>
      </c>
      <c r="C492" s="25" t="s">
        <v>28</v>
      </c>
      <c r="D492" s="25" t="s">
        <v>75</v>
      </c>
      <c r="E492" s="25" t="s">
        <v>681</v>
      </c>
      <c r="F492" s="25" t="s">
        <v>181</v>
      </c>
      <c r="G492" s="9"/>
      <c r="H492" s="9"/>
      <c r="I492" s="79"/>
      <c r="J492" s="79"/>
      <c r="K492" s="79"/>
      <c r="L492" s="79"/>
      <c r="M492" s="79"/>
      <c r="N492" s="79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79"/>
      <c r="AZ492" s="79"/>
      <c r="BA492" s="92" t="e">
        <f t="shared" si="845"/>
        <v>#DIV/0!</v>
      </c>
      <c r="BB492" s="92" t="e">
        <f t="shared" si="900"/>
        <v>#DIV/0!</v>
      </c>
    </row>
    <row r="493" spans="1:54" ht="57" hidden="1" customHeight="1">
      <c r="A493" s="27" t="s">
        <v>766</v>
      </c>
      <c r="B493" s="25">
        <v>910</v>
      </c>
      <c r="C493" s="25" t="s">
        <v>28</v>
      </c>
      <c r="D493" s="25" t="s">
        <v>75</v>
      </c>
      <c r="E493" s="25" t="s">
        <v>765</v>
      </c>
      <c r="F493" s="25"/>
      <c r="G493" s="9"/>
      <c r="H493" s="9"/>
      <c r="I493" s="79"/>
      <c r="J493" s="79"/>
      <c r="K493" s="79"/>
      <c r="L493" s="79"/>
      <c r="M493" s="79"/>
      <c r="N493" s="79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9">
        <f>AA494</f>
        <v>5294</v>
      </c>
      <c r="AB493" s="9">
        <f t="shared" ref="AB493:AQ494" si="901">AB494</f>
        <v>0</v>
      </c>
      <c r="AC493" s="9">
        <f t="shared" si="901"/>
        <v>0</v>
      </c>
      <c r="AD493" s="9">
        <f t="shared" si="901"/>
        <v>0</v>
      </c>
      <c r="AE493" s="9">
        <f t="shared" si="901"/>
        <v>5294</v>
      </c>
      <c r="AF493" s="9">
        <f t="shared" si="901"/>
        <v>0</v>
      </c>
      <c r="AG493" s="9">
        <f>AG494</f>
        <v>0</v>
      </c>
      <c r="AH493" s="9">
        <f t="shared" si="901"/>
        <v>0</v>
      </c>
      <c r="AI493" s="9">
        <f t="shared" si="901"/>
        <v>0</v>
      </c>
      <c r="AJ493" s="9">
        <f t="shared" si="901"/>
        <v>0</v>
      </c>
      <c r="AK493" s="9">
        <f t="shared" si="901"/>
        <v>5294</v>
      </c>
      <c r="AL493" s="9">
        <f t="shared" si="901"/>
        <v>0</v>
      </c>
      <c r="AM493" s="9">
        <f>AM494</f>
        <v>0</v>
      </c>
      <c r="AN493" s="9">
        <f t="shared" si="901"/>
        <v>0</v>
      </c>
      <c r="AO493" s="9">
        <f t="shared" si="901"/>
        <v>0</v>
      </c>
      <c r="AP493" s="9">
        <f t="shared" si="901"/>
        <v>0</v>
      </c>
      <c r="AQ493" s="9">
        <f t="shared" si="901"/>
        <v>5294</v>
      </c>
      <c r="AR493" s="9">
        <f t="shared" ref="AN493:AR494" si="902">AR494</f>
        <v>0</v>
      </c>
      <c r="AS493" s="9">
        <f>AS494</f>
        <v>0</v>
      </c>
      <c r="AT493" s="9">
        <f t="shared" ref="AT493:AZ494" si="903">AT494</f>
        <v>0</v>
      </c>
      <c r="AU493" s="9">
        <f t="shared" si="903"/>
        <v>0</v>
      </c>
      <c r="AV493" s="9">
        <f t="shared" si="903"/>
        <v>0</v>
      </c>
      <c r="AW493" s="9">
        <f t="shared" si="903"/>
        <v>5294</v>
      </c>
      <c r="AX493" s="9">
        <f t="shared" si="903"/>
        <v>0</v>
      </c>
      <c r="AY493" s="9">
        <f t="shared" si="903"/>
        <v>0</v>
      </c>
      <c r="AZ493" s="9">
        <f t="shared" si="903"/>
        <v>0</v>
      </c>
      <c r="BA493" s="92">
        <f t="shared" si="845"/>
        <v>0</v>
      </c>
      <c r="BB493" s="92"/>
    </row>
    <row r="494" spans="1:54" ht="20.100000000000001" hidden="1" customHeight="1">
      <c r="A494" s="27" t="s">
        <v>65</v>
      </c>
      <c r="B494" s="25">
        <v>910</v>
      </c>
      <c r="C494" s="25" t="s">
        <v>28</v>
      </c>
      <c r="D494" s="25" t="s">
        <v>75</v>
      </c>
      <c r="E494" s="25" t="s">
        <v>765</v>
      </c>
      <c r="F494" s="25" t="s">
        <v>66</v>
      </c>
      <c r="G494" s="9"/>
      <c r="H494" s="9"/>
      <c r="I494" s="79"/>
      <c r="J494" s="79"/>
      <c r="K494" s="79"/>
      <c r="L494" s="79"/>
      <c r="M494" s="79"/>
      <c r="N494" s="79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9">
        <f>AA495</f>
        <v>5294</v>
      </c>
      <c r="AB494" s="9">
        <f t="shared" si="901"/>
        <v>0</v>
      </c>
      <c r="AC494" s="9">
        <f t="shared" si="901"/>
        <v>0</v>
      </c>
      <c r="AD494" s="9">
        <f t="shared" si="901"/>
        <v>0</v>
      </c>
      <c r="AE494" s="9">
        <f t="shared" si="901"/>
        <v>5294</v>
      </c>
      <c r="AF494" s="9">
        <f t="shared" si="901"/>
        <v>0</v>
      </c>
      <c r="AG494" s="9">
        <f>AG495</f>
        <v>0</v>
      </c>
      <c r="AH494" s="9">
        <f t="shared" si="901"/>
        <v>0</v>
      </c>
      <c r="AI494" s="9">
        <f t="shared" si="901"/>
        <v>0</v>
      </c>
      <c r="AJ494" s="9">
        <f t="shared" si="901"/>
        <v>0</v>
      </c>
      <c r="AK494" s="9">
        <f t="shared" si="901"/>
        <v>5294</v>
      </c>
      <c r="AL494" s="9">
        <f t="shared" si="901"/>
        <v>0</v>
      </c>
      <c r="AM494" s="9">
        <f>AM495</f>
        <v>0</v>
      </c>
      <c r="AN494" s="9">
        <f t="shared" si="902"/>
        <v>0</v>
      </c>
      <c r="AO494" s="9">
        <f t="shared" si="902"/>
        <v>0</v>
      </c>
      <c r="AP494" s="9">
        <f t="shared" si="902"/>
        <v>0</v>
      </c>
      <c r="AQ494" s="9">
        <f t="shared" si="902"/>
        <v>5294</v>
      </c>
      <c r="AR494" s="9">
        <f t="shared" si="902"/>
        <v>0</v>
      </c>
      <c r="AS494" s="9">
        <f>AS495</f>
        <v>0</v>
      </c>
      <c r="AT494" s="9">
        <f t="shared" si="903"/>
        <v>0</v>
      </c>
      <c r="AU494" s="9">
        <f t="shared" si="903"/>
        <v>0</v>
      </c>
      <c r="AV494" s="9">
        <f t="shared" si="903"/>
        <v>0</v>
      </c>
      <c r="AW494" s="9">
        <f t="shared" si="903"/>
        <v>5294</v>
      </c>
      <c r="AX494" s="9">
        <f t="shared" si="903"/>
        <v>0</v>
      </c>
      <c r="AY494" s="9">
        <f t="shared" si="903"/>
        <v>0</v>
      </c>
      <c r="AZ494" s="9">
        <f t="shared" si="903"/>
        <v>0</v>
      </c>
      <c r="BA494" s="92">
        <f t="shared" si="845"/>
        <v>0</v>
      </c>
      <c r="BB494" s="92"/>
    </row>
    <row r="495" spans="1:54" ht="49.5" hidden="1">
      <c r="A495" s="24" t="s">
        <v>406</v>
      </c>
      <c r="B495" s="25">
        <v>910</v>
      </c>
      <c r="C495" s="25" t="s">
        <v>28</v>
      </c>
      <c r="D495" s="25" t="s">
        <v>75</v>
      </c>
      <c r="E495" s="25" t="s">
        <v>765</v>
      </c>
      <c r="F495" s="25" t="s">
        <v>252</v>
      </c>
      <c r="G495" s="9"/>
      <c r="H495" s="9"/>
      <c r="I495" s="79"/>
      <c r="J495" s="79"/>
      <c r="K495" s="79"/>
      <c r="L495" s="79"/>
      <c r="M495" s="79"/>
      <c r="N495" s="79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  <c r="AG495" s="9"/>
      <c r="AH495" s="9"/>
      <c r="AI495" s="9"/>
      <c r="AJ495" s="9"/>
      <c r="AK495" s="9">
        <f>AE495+AG495+AH495+AI495+AJ495</f>
        <v>5294</v>
      </c>
      <c r="AL495" s="9">
        <f>AF495+AJ495</f>
        <v>0</v>
      </c>
      <c r="AM495" s="9"/>
      <c r="AN495" s="9"/>
      <c r="AO495" s="9"/>
      <c r="AP495" s="9"/>
      <c r="AQ495" s="9">
        <f>AK495+AM495+AN495+AO495+AP495</f>
        <v>5294</v>
      </c>
      <c r="AR495" s="9">
        <f>AL495+AP495</f>
        <v>0</v>
      </c>
      <c r="AS495" s="9"/>
      <c r="AT495" s="9"/>
      <c r="AU495" s="9"/>
      <c r="AV495" s="9"/>
      <c r="AW495" s="9">
        <f>AQ495+AS495+AT495+AU495+AV495</f>
        <v>5294</v>
      </c>
      <c r="AX495" s="9">
        <f>AR495+AV495</f>
        <v>0</v>
      </c>
      <c r="AY495" s="79"/>
      <c r="AZ495" s="79"/>
      <c r="BA495" s="92">
        <f t="shared" si="845"/>
        <v>0</v>
      </c>
      <c r="BB495" s="92"/>
    </row>
    <row r="496" spans="1:54" ht="33" hidden="1">
      <c r="A496" s="27" t="s">
        <v>511</v>
      </c>
      <c r="B496" s="25">
        <v>910</v>
      </c>
      <c r="C496" s="25" t="s">
        <v>28</v>
      </c>
      <c r="D496" s="25" t="s">
        <v>75</v>
      </c>
      <c r="E496" s="46" t="s">
        <v>672</v>
      </c>
      <c r="F496" s="25"/>
      <c r="G496" s="9">
        <f t="shared" ref="G496:H496" si="904">G497+G499</f>
        <v>0</v>
      </c>
      <c r="H496" s="9">
        <f t="shared" si="904"/>
        <v>0</v>
      </c>
      <c r="I496" s="79"/>
      <c r="J496" s="79"/>
      <c r="K496" s="79"/>
      <c r="L496" s="79"/>
      <c r="M496" s="79"/>
      <c r="N496" s="79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79"/>
      <c r="AZ496" s="79"/>
      <c r="BA496" s="92" t="e">
        <f t="shared" si="845"/>
        <v>#DIV/0!</v>
      </c>
      <c r="BB496" s="92"/>
    </row>
    <row r="497" spans="1:54" ht="33" hidden="1">
      <c r="A497" s="24" t="s">
        <v>179</v>
      </c>
      <c r="B497" s="25">
        <v>910</v>
      </c>
      <c r="C497" s="25" t="s">
        <v>28</v>
      </c>
      <c r="D497" s="25" t="s">
        <v>75</v>
      </c>
      <c r="E497" s="46" t="s">
        <v>672</v>
      </c>
      <c r="F497" s="25" t="s">
        <v>180</v>
      </c>
      <c r="G497" s="9">
        <f t="shared" ref="G497:H497" si="905">G498</f>
        <v>0</v>
      </c>
      <c r="H497" s="9">
        <f t="shared" si="905"/>
        <v>0</v>
      </c>
      <c r="I497" s="79"/>
      <c r="J497" s="79"/>
      <c r="K497" s="79"/>
      <c r="L497" s="79"/>
      <c r="M497" s="79"/>
      <c r="N497" s="79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79"/>
      <c r="AZ497" s="79"/>
      <c r="BA497" s="92" t="e">
        <f t="shared" si="845"/>
        <v>#DIV/0!</v>
      </c>
      <c r="BB497" s="92"/>
    </row>
    <row r="498" spans="1:54" ht="20.100000000000001" hidden="1" customHeight="1">
      <c r="A498" s="27" t="s">
        <v>167</v>
      </c>
      <c r="B498" s="25">
        <v>910</v>
      </c>
      <c r="C498" s="25" t="s">
        <v>28</v>
      </c>
      <c r="D498" s="25" t="s">
        <v>75</v>
      </c>
      <c r="E498" s="25" t="s">
        <v>672</v>
      </c>
      <c r="F498" s="25" t="s">
        <v>181</v>
      </c>
      <c r="G498" s="9"/>
      <c r="H498" s="9"/>
      <c r="I498" s="79"/>
      <c r="J498" s="79"/>
      <c r="K498" s="79"/>
      <c r="L498" s="79"/>
      <c r="M498" s="79"/>
      <c r="N498" s="79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79"/>
      <c r="AZ498" s="79"/>
      <c r="BA498" s="92" t="e">
        <f t="shared" si="845"/>
        <v>#DIV/0!</v>
      </c>
      <c r="BB498" s="92"/>
    </row>
    <row r="499" spans="1:54" ht="20.100000000000001" hidden="1" customHeight="1">
      <c r="A499" s="27" t="s">
        <v>65</v>
      </c>
      <c r="B499" s="25">
        <v>910</v>
      </c>
      <c r="C499" s="25" t="s">
        <v>28</v>
      </c>
      <c r="D499" s="25" t="s">
        <v>75</v>
      </c>
      <c r="E499" s="25" t="s">
        <v>672</v>
      </c>
      <c r="F499" s="25" t="s">
        <v>66</v>
      </c>
      <c r="G499" s="9">
        <f t="shared" ref="G499:H499" si="906">G500</f>
        <v>0</v>
      </c>
      <c r="H499" s="9">
        <f t="shared" si="906"/>
        <v>0</v>
      </c>
      <c r="I499" s="79"/>
      <c r="J499" s="79"/>
      <c r="K499" s="79"/>
      <c r="L499" s="79"/>
      <c r="M499" s="79"/>
      <c r="N499" s="79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79"/>
      <c r="AZ499" s="79"/>
      <c r="BA499" s="92" t="e">
        <f t="shared" si="845"/>
        <v>#DIV/0!</v>
      </c>
      <c r="BB499" s="92"/>
    </row>
    <row r="500" spans="1:54" ht="49.5" hidden="1">
      <c r="A500" s="24" t="s">
        <v>406</v>
      </c>
      <c r="B500" s="25">
        <v>910</v>
      </c>
      <c r="C500" s="25" t="s">
        <v>28</v>
      </c>
      <c r="D500" s="25" t="s">
        <v>75</v>
      </c>
      <c r="E500" s="46" t="s">
        <v>672</v>
      </c>
      <c r="F500" s="25" t="s">
        <v>252</v>
      </c>
      <c r="G500" s="9"/>
      <c r="H500" s="9"/>
      <c r="I500" s="79"/>
      <c r="J500" s="79"/>
      <c r="K500" s="79"/>
      <c r="L500" s="79"/>
      <c r="M500" s="79"/>
      <c r="N500" s="79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79"/>
      <c r="AZ500" s="79"/>
      <c r="BA500" s="92" t="e">
        <f t="shared" si="845"/>
        <v>#DIV/0!</v>
      </c>
      <c r="BB500" s="92"/>
    </row>
    <row r="501" spans="1:54" ht="33" hidden="1">
      <c r="A501" s="27" t="s">
        <v>511</v>
      </c>
      <c r="B501" s="25">
        <v>910</v>
      </c>
      <c r="C501" s="25" t="s">
        <v>28</v>
      </c>
      <c r="D501" s="25" t="s">
        <v>75</v>
      </c>
      <c r="E501" s="46" t="s">
        <v>665</v>
      </c>
      <c r="F501" s="25"/>
      <c r="G501" s="9">
        <f t="shared" ref="G501:H501" si="907">G502+G506+G504</f>
        <v>0</v>
      </c>
      <c r="H501" s="9">
        <f t="shared" si="907"/>
        <v>0</v>
      </c>
      <c r="I501" s="79"/>
      <c r="J501" s="79"/>
      <c r="K501" s="79"/>
      <c r="L501" s="79"/>
      <c r="M501" s="79"/>
      <c r="N501" s="79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79"/>
      <c r="AZ501" s="79"/>
      <c r="BA501" s="92" t="e">
        <f t="shared" si="845"/>
        <v>#DIV/0!</v>
      </c>
      <c r="BB501" s="92"/>
    </row>
    <row r="502" spans="1:54" ht="33" hidden="1">
      <c r="A502" s="24" t="s">
        <v>242</v>
      </c>
      <c r="B502" s="25">
        <v>910</v>
      </c>
      <c r="C502" s="25" t="s">
        <v>28</v>
      </c>
      <c r="D502" s="25" t="s">
        <v>75</v>
      </c>
      <c r="E502" s="46" t="s">
        <v>665</v>
      </c>
      <c r="F502" s="25" t="s">
        <v>30</v>
      </c>
      <c r="G502" s="9">
        <f t="shared" ref="G502:H502" si="908">G503</f>
        <v>0</v>
      </c>
      <c r="H502" s="9">
        <f t="shared" si="908"/>
        <v>0</v>
      </c>
      <c r="I502" s="79"/>
      <c r="J502" s="79"/>
      <c r="K502" s="79"/>
      <c r="L502" s="79"/>
      <c r="M502" s="79"/>
      <c r="N502" s="79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79"/>
      <c r="AZ502" s="79"/>
      <c r="BA502" s="92" t="e">
        <f t="shared" si="845"/>
        <v>#DIV/0!</v>
      </c>
      <c r="BB502" s="92"/>
    </row>
    <row r="503" spans="1:54" ht="33" hidden="1">
      <c r="A503" s="24" t="s">
        <v>36</v>
      </c>
      <c r="B503" s="25">
        <v>910</v>
      </c>
      <c r="C503" s="25" t="s">
        <v>28</v>
      </c>
      <c r="D503" s="25" t="s">
        <v>75</v>
      </c>
      <c r="E503" s="46" t="s">
        <v>665</v>
      </c>
      <c r="F503" s="25" t="s">
        <v>37</v>
      </c>
      <c r="G503" s="9"/>
      <c r="H503" s="9"/>
      <c r="I503" s="79"/>
      <c r="J503" s="79"/>
      <c r="K503" s="79"/>
      <c r="L503" s="79"/>
      <c r="M503" s="79"/>
      <c r="N503" s="79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79"/>
      <c r="AZ503" s="79"/>
      <c r="BA503" s="92" t="e">
        <f t="shared" si="845"/>
        <v>#DIV/0!</v>
      </c>
      <c r="BB503" s="92"/>
    </row>
    <row r="504" spans="1:54" ht="33" hidden="1">
      <c r="A504" s="24" t="s">
        <v>179</v>
      </c>
      <c r="B504" s="25">
        <v>910</v>
      </c>
      <c r="C504" s="25" t="s">
        <v>28</v>
      </c>
      <c r="D504" s="25" t="s">
        <v>75</v>
      </c>
      <c r="E504" s="46" t="s">
        <v>665</v>
      </c>
      <c r="F504" s="25" t="s">
        <v>180</v>
      </c>
      <c r="G504" s="9">
        <f t="shared" ref="G504:H504" si="909">G505</f>
        <v>0</v>
      </c>
      <c r="H504" s="9">
        <f t="shared" si="909"/>
        <v>0</v>
      </c>
      <c r="I504" s="79"/>
      <c r="J504" s="79"/>
      <c r="K504" s="79"/>
      <c r="L504" s="79"/>
      <c r="M504" s="79"/>
      <c r="N504" s="79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79"/>
      <c r="AZ504" s="79"/>
      <c r="BA504" s="92" t="e">
        <f t="shared" si="845"/>
        <v>#DIV/0!</v>
      </c>
      <c r="BB504" s="92"/>
    </row>
    <row r="505" spans="1:54" ht="20.100000000000001" hidden="1" customHeight="1">
      <c r="A505" s="27" t="s">
        <v>167</v>
      </c>
      <c r="B505" s="25">
        <v>910</v>
      </c>
      <c r="C505" s="25" t="s">
        <v>28</v>
      </c>
      <c r="D505" s="25" t="s">
        <v>75</v>
      </c>
      <c r="E505" s="25" t="s">
        <v>665</v>
      </c>
      <c r="F505" s="25" t="s">
        <v>181</v>
      </c>
      <c r="G505" s="9"/>
      <c r="H505" s="9"/>
      <c r="I505" s="79"/>
      <c r="J505" s="79"/>
      <c r="K505" s="79"/>
      <c r="L505" s="79"/>
      <c r="M505" s="79"/>
      <c r="N505" s="79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79"/>
      <c r="AZ505" s="79"/>
      <c r="BA505" s="92" t="e">
        <f t="shared" si="845"/>
        <v>#DIV/0!</v>
      </c>
      <c r="BB505" s="92"/>
    </row>
    <row r="506" spans="1:54" ht="20.100000000000001" hidden="1" customHeight="1">
      <c r="A506" s="27" t="s">
        <v>65</v>
      </c>
      <c r="B506" s="25">
        <v>910</v>
      </c>
      <c r="C506" s="25" t="s">
        <v>28</v>
      </c>
      <c r="D506" s="25" t="s">
        <v>75</v>
      </c>
      <c r="E506" s="25" t="s">
        <v>665</v>
      </c>
      <c r="F506" s="25" t="s">
        <v>66</v>
      </c>
      <c r="G506" s="9">
        <f t="shared" ref="G506:H506" si="910">G507</f>
        <v>0</v>
      </c>
      <c r="H506" s="9">
        <f t="shared" si="910"/>
        <v>0</v>
      </c>
      <c r="I506" s="79"/>
      <c r="J506" s="79"/>
      <c r="K506" s="79"/>
      <c r="L506" s="79"/>
      <c r="M506" s="79"/>
      <c r="N506" s="79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79"/>
      <c r="AZ506" s="79"/>
      <c r="BA506" s="92" t="e">
        <f t="shared" si="845"/>
        <v>#DIV/0!</v>
      </c>
      <c r="BB506" s="92"/>
    </row>
    <row r="507" spans="1:54" ht="49.5" hidden="1">
      <c r="A507" s="24" t="s">
        <v>406</v>
      </c>
      <c r="B507" s="25">
        <v>910</v>
      </c>
      <c r="C507" s="25" t="s">
        <v>28</v>
      </c>
      <c r="D507" s="25" t="s">
        <v>75</v>
      </c>
      <c r="E507" s="46" t="s">
        <v>665</v>
      </c>
      <c r="F507" s="25" t="s">
        <v>252</v>
      </c>
      <c r="G507" s="9"/>
      <c r="H507" s="9"/>
      <c r="I507" s="79"/>
      <c r="J507" s="79"/>
      <c r="K507" s="79"/>
      <c r="L507" s="79"/>
      <c r="M507" s="79"/>
      <c r="N507" s="79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79"/>
      <c r="AZ507" s="79"/>
      <c r="BA507" s="92" t="e">
        <f t="shared" si="845"/>
        <v>#DIV/0!</v>
      </c>
      <c r="BB507" s="92"/>
    </row>
    <row r="508" spans="1:54" hidden="1">
      <c r="A508" s="27" t="s">
        <v>61</v>
      </c>
      <c r="B508" s="25">
        <v>910</v>
      </c>
      <c r="C508" s="25" t="s">
        <v>28</v>
      </c>
      <c r="D508" s="25" t="s">
        <v>75</v>
      </c>
      <c r="E508" s="25" t="s">
        <v>62</v>
      </c>
      <c r="F508" s="25"/>
      <c r="G508" s="9"/>
      <c r="H508" s="9"/>
      <c r="I508" s="79"/>
      <c r="J508" s="79"/>
      <c r="K508" s="79"/>
      <c r="L508" s="79"/>
      <c r="M508" s="79"/>
      <c r="N508" s="79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11">
        <f>AS509</f>
        <v>15</v>
      </c>
      <c r="AT508" s="11">
        <f t="shared" ref="AT508:AZ511" si="911">AT509</f>
        <v>0</v>
      </c>
      <c r="AU508" s="11">
        <f t="shared" si="911"/>
        <v>0</v>
      </c>
      <c r="AV508" s="11">
        <f t="shared" si="911"/>
        <v>0</v>
      </c>
      <c r="AW508" s="11">
        <f t="shared" si="911"/>
        <v>15</v>
      </c>
      <c r="AX508" s="11">
        <f t="shared" si="911"/>
        <v>0</v>
      </c>
      <c r="AY508" s="11">
        <f t="shared" si="911"/>
        <v>0</v>
      </c>
      <c r="AZ508" s="11">
        <f t="shared" si="911"/>
        <v>0</v>
      </c>
      <c r="BA508" s="92">
        <f t="shared" si="845"/>
        <v>0</v>
      </c>
      <c r="BB508" s="92"/>
    </row>
    <row r="509" spans="1:54" hidden="1">
      <c r="A509" s="27" t="s">
        <v>14</v>
      </c>
      <c r="B509" s="25">
        <f>B508</f>
        <v>910</v>
      </c>
      <c r="C509" s="25" t="s">
        <v>28</v>
      </c>
      <c r="D509" s="25" t="s">
        <v>75</v>
      </c>
      <c r="E509" s="25" t="s">
        <v>63</v>
      </c>
      <c r="F509" s="25"/>
      <c r="G509" s="9"/>
      <c r="H509" s="9"/>
      <c r="I509" s="79"/>
      <c r="J509" s="79"/>
      <c r="K509" s="79"/>
      <c r="L509" s="79"/>
      <c r="M509" s="79"/>
      <c r="N509" s="79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11">
        <f>AS510</f>
        <v>15</v>
      </c>
      <c r="AT509" s="11">
        <f t="shared" si="911"/>
        <v>0</v>
      </c>
      <c r="AU509" s="11">
        <f t="shared" si="911"/>
        <v>0</v>
      </c>
      <c r="AV509" s="11">
        <f t="shared" si="911"/>
        <v>0</v>
      </c>
      <c r="AW509" s="11">
        <f t="shared" si="911"/>
        <v>15</v>
      </c>
      <c r="AX509" s="11">
        <f t="shared" si="911"/>
        <v>0</v>
      </c>
      <c r="AY509" s="11">
        <f t="shared" si="911"/>
        <v>0</v>
      </c>
      <c r="AZ509" s="11">
        <f t="shared" si="911"/>
        <v>0</v>
      </c>
      <c r="BA509" s="92">
        <f t="shared" si="845"/>
        <v>0</v>
      </c>
      <c r="BB509" s="92"/>
    </row>
    <row r="510" spans="1:54" hidden="1">
      <c r="A510" s="27" t="s">
        <v>112</v>
      </c>
      <c r="B510" s="25">
        <f>B509</f>
        <v>910</v>
      </c>
      <c r="C510" s="25" t="s">
        <v>28</v>
      </c>
      <c r="D510" s="25" t="s">
        <v>75</v>
      </c>
      <c r="E510" s="25" t="s">
        <v>784</v>
      </c>
      <c r="F510" s="25"/>
      <c r="G510" s="9"/>
      <c r="H510" s="9"/>
      <c r="I510" s="79"/>
      <c r="J510" s="79"/>
      <c r="K510" s="79"/>
      <c r="L510" s="79"/>
      <c r="M510" s="79"/>
      <c r="N510" s="79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11">
        <f>AS511</f>
        <v>15</v>
      </c>
      <c r="AT510" s="11">
        <f t="shared" si="911"/>
        <v>0</v>
      </c>
      <c r="AU510" s="11">
        <f t="shared" si="911"/>
        <v>0</v>
      </c>
      <c r="AV510" s="11">
        <f t="shared" si="911"/>
        <v>0</v>
      </c>
      <c r="AW510" s="11">
        <f t="shared" si="911"/>
        <v>15</v>
      </c>
      <c r="AX510" s="11">
        <f t="shared" si="911"/>
        <v>0</v>
      </c>
      <c r="AY510" s="11">
        <f t="shared" si="911"/>
        <v>0</v>
      </c>
      <c r="AZ510" s="11">
        <f t="shared" si="911"/>
        <v>0</v>
      </c>
      <c r="BA510" s="92">
        <f t="shared" si="845"/>
        <v>0</v>
      </c>
      <c r="BB510" s="92"/>
    </row>
    <row r="511" spans="1:54" hidden="1">
      <c r="A511" s="27" t="s">
        <v>65</v>
      </c>
      <c r="B511" s="25">
        <f t="shared" ref="B511:B512" si="912">B510</f>
        <v>910</v>
      </c>
      <c r="C511" s="25" t="s">
        <v>28</v>
      </c>
      <c r="D511" s="25" t="s">
        <v>75</v>
      </c>
      <c r="E511" s="25" t="s">
        <v>784</v>
      </c>
      <c r="F511" s="25" t="s">
        <v>66</v>
      </c>
      <c r="G511" s="9"/>
      <c r="H511" s="9"/>
      <c r="I511" s="79"/>
      <c r="J511" s="79"/>
      <c r="K511" s="79"/>
      <c r="L511" s="79"/>
      <c r="M511" s="79"/>
      <c r="N511" s="79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11">
        <f>AS512</f>
        <v>15</v>
      </c>
      <c r="AT511" s="11">
        <f t="shared" si="911"/>
        <v>0</v>
      </c>
      <c r="AU511" s="11">
        <f t="shared" si="911"/>
        <v>0</v>
      </c>
      <c r="AV511" s="11">
        <f t="shared" si="911"/>
        <v>0</v>
      </c>
      <c r="AW511" s="11">
        <f t="shared" si="911"/>
        <v>15</v>
      </c>
      <c r="AX511" s="11">
        <f t="shared" si="911"/>
        <v>0</v>
      </c>
      <c r="AY511" s="11">
        <f t="shared" si="911"/>
        <v>0</v>
      </c>
      <c r="AZ511" s="11">
        <f t="shared" si="911"/>
        <v>0</v>
      </c>
      <c r="BA511" s="92">
        <f t="shared" si="845"/>
        <v>0</v>
      </c>
      <c r="BB511" s="92"/>
    </row>
    <row r="512" spans="1:54" hidden="1">
      <c r="A512" s="24" t="s">
        <v>154</v>
      </c>
      <c r="B512" s="25">
        <f t="shared" si="912"/>
        <v>910</v>
      </c>
      <c r="C512" s="25" t="s">
        <v>28</v>
      </c>
      <c r="D512" s="25" t="s">
        <v>75</v>
      </c>
      <c r="E512" s="25" t="s">
        <v>784</v>
      </c>
      <c r="F512" s="25" t="s">
        <v>613</v>
      </c>
      <c r="G512" s="9"/>
      <c r="H512" s="9"/>
      <c r="I512" s="79"/>
      <c r="J512" s="79"/>
      <c r="K512" s="79"/>
      <c r="L512" s="79"/>
      <c r="M512" s="79"/>
      <c r="N512" s="79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11">
        <v>15</v>
      </c>
      <c r="AT512" s="80"/>
      <c r="AU512" s="80"/>
      <c r="AV512" s="80"/>
      <c r="AW512" s="9">
        <f>AQ512+AS512+AT512+AU512+AV512</f>
        <v>15</v>
      </c>
      <c r="AX512" s="9">
        <f>AR512+AV512</f>
        <v>0</v>
      </c>
      <c r="AY512" s="79"/>
      <c r="AZ512" s="79"/>
      <c r="BA512" s="92">
        <f t="shared" si="845"/>
        <v>0</v>
      </c>
      <c r="BB512" s="92"/>
    </row>
    <row r="513" spans="1:54" hidden="1">
      <c r="A513" s="24"/>
      <c r="B513" s="25"/>
      <c r="C513" s="25"/>
      <c r="D513" s="25"/>
      <c r="E513" s="25"/>
      <c r="F513" s="25"/>
      <c r="G513" s="9"/>
      <c r="H513" s="9"/>
      <c r="I513" s="79"/>
      <c r="J513" s="79"/>
      <c r="K513" s="79"/>
      <c r="L513" s="79"/>
      <c r="M513" s="79"/>
      <c r="N513" s="79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79"/>
      <c r="AZ513" s="79"/>
      <c r="BA513" s="92"/>
      <c r="BB513" s="92"/>
    </row>
    <row r="514" spans="1:54" s="100" customFormat="1" ht="40.5" hidden="1">
      <c r="A514" s="95" t="s">
        <v>476</v>
      </c>
      <c r="B514" s="107">
        <v>912</v>
      </c>
      <c r="C514" s="96"/>
      <c r="D514" s="96"/>
      <c r="E514" s="96"/>
      <c r="F514" s="96"/>
      <c r="G514" s="98">
        <f t="shared" ref="G514:Z514" si="913">G516+G544+G563+G650</f>
        <v>838294</v>
      </c>
      <c r="H514" s="98">
        <f t="shared" si="913"/>
        <v>243946</v>
      </c>
      <c r="I514" s="98">
        <f t="shared" si="913"/>
        <v>0</v>
      </c>
      <c r="J514" s="98">
        <f t="shared" si="913"/>
        <v>0</v>
      </c>
      <c r="K514" s="98">
        <f t="shared" si="913"/>
        <v>0</v>
      </c>
      <c r="L514" s="98">
        <f t="shared" si="913"/>
        <v>0</v>
      </c>
      <c r="M514" s="98">
        <f t="shared" si="913"/>
        <v>838294</v>
      </c>
      <c r="N514" s="98">
        <f t="shared" si="913"/>
        <v>243946</v>
      </c>
      <c r="O514" s="98">
        <f t="shared" si="913"/>
        <v>0</v>
      </c>
      <c r="P514" s="98">
        <f t="shared" si="913"/>
        <v>85</v>
      </c>
      <c r="Q514" s="98">
        <f t="shared" si="913"/>
        <v>0</v>
      </c>
      <c r="R514" s="98">
        <f t="shared" si="913"/>
        <v>0</v>
      </c>
      <c r="S514" s="98">
        <f t="shared" si="913"/>
        <v>838379</v>
      </c>
      <c r="T514" s="98">
        <f t="shared" si="913"/>
        <v>243946</v>
      </c>
      <c r="U514" s="98">
        <f t="shared" si="913"/>
        <v>0</v>
      </c>
      <c r="V514" s="98">
        <f t="shared" si="913"/>
        <v>0</v>
      </c>
      <c r="W514" s="98">
        <f t="shared" si="913"/>
        <v>0</v>
      </c>
      <c r="X514" s="98">
        <f t="shared" si="913"/>
        <v>44694</v>
      </c>
      <c r="Y514" s="98">
        <f t="shared" si="913"/>
        <v>883073</v>
      </c>
      <c r="Z514" s="98">
        <f t="shared" si="913"/>
        <v>288640</v>
      </c>
      <c r="AA514" s="98">
        <f t="shared" ref="AA514:AF514" si="914">AA516+AA544+AA563+AA650</f>
        <v>0</v>
      </c>
      <c r="AB514" s="98">
        <f t="shared" si="914"/>
        <v>2999</v>
      </c>
      <c r="AC514" s="98">
        <f t="shared" si="914"/>
        <v>0</v>
      </c>
      <c r="AD514" s="98">
        <f t="shared" si="914"/>
        <v>0</v>
      </c>
      <c r="AE514" s="98">
        <f t="shared" si="914"/>
        <v>886072</v>
      </c>
      <c r="AF514" s="98">
        <f t="shared" si="914"/>
        <v>288640</v>
      </c>
      <c r="AG514" s="98">
        <f t="shared" ref="AG514:AL514" si="915">AG516+AG544+AG563+AG650</f>
        <v>0</v>
      </c>
      <c r="AH514" s="98">
        <f t="shared" si="915"/>
        <v>0</v>
      </c>
      <c r="AI514" s="98">
        <f t="shared" si="915"/>
        <v>0</v>
      </c>
      <c r="AJ514" s="98">
        <f t="shared" si="915"/>
        <v>0</v>
      </c>
      <c r="AK514" s="98">
        <f t="shared" si="915"/>
        <v>886072</v>
      </c>
      <c r="AL514" s="98">
        <f t="shared" si="915"/>
        <v>288640</v>
      </c>
      <c r="AM514" s="98">
        <f t="shared" ref="AM514:AR514" si="916">AM516+AM544+AM563+AM650</f>
        <v>0</v>
      </c>
      <c r="AN514" s="98">
        <f t="shared" si="916"/>
        <v>0</v>
      </c>
      <c r="AO514" s="98">
        <f t="shared" si="916"/>
        <v>0</v>
      </c>
      <c r="AP514" s="98">
        <f t="shared" si="916"/>
        <v>0</v>
      </c>
      <c r="AQ514" s="98">
        <f t="shared" si="916"/>
        <v>886072</v>
      </c>
      <c r="AR514" s="98">
        <f t="shared" si="916"/>
        <v>288640</v>
      </c>
      <c r="AS514" s="98">
        <f t="shared" ref="AS514:AX514" si="917">AS516+AS544+AS563+AS650</f>
        <v>0</v>
      </c>
      <c r="AT514" s="98">
        <f t="shared" si="917"/>
        <v>1122</v>
      </c>
      <c r="AU514" s="98">
        <f t="shared" si="917"/>
        <v>-476</v>
      </c>
      <c r="AV514" s="98">
        <f t="shared" si="917"/>
        <v>12863</v>
      </c>
      <c r="AW514" s="98">
        <f t="shared" si="917"/>
        <v>899581</v>
      </c>
      <c r="AX514" s="98">
        <f t="shared" si="917"/>
        <v>301503</v>
      </c>
      <c r="AY514" s="98">
        <f t="shared" ref="AY514:AZ514" si="918">AY516+AY544+AY563+AY650</f>
        <v>422283</v>
      </c>
      <c r="AZ514" s="98">
        <f t="shared" si="918"/>
        <v>114857</v>
      </c>
      <c r="BA514" s="99">
        <f t="shared" si="845"/>
        <v>46.942187529527637</v>
      </c>
      <c r="BB514" s="99">
        <f t="shared" si="900"/>
        <v>38.094811660248816</v>
      </c>
    </row>
    <row r="515" spans="1:54" s="67" customFormat="1" hidden="1">
      <c r="A515" s="68"/>
      <c r="B515" s="73"/>
      <c r="C515" s="26"/>
      <c r="D515" s="26"/>
      <c r="E515" s="26"/>
      <c r="F515" s="26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92"/>
      <c r="BB515" s="92"/>
    </row>
    <row r="516" spans="1:54" ht="18.75" hidden="1">
      <c r="A516" s="48" t="s">
        <v>431</v>
      </c>
      <c r="B516" s="23">
        <f>B514</f>
        <v>912</v>
      </c>
      <c r="C516" s="23" t="s">
        <v>7</v>
      </c>
      <c r="D516" s="23" t="s">
        <v>79</v>
      </c>
      <c r="E516" s="23"/>
      <c r="F516" s="23"/>
      <c r="G516" s="16">
        <f>G517+G533+G538</f>
        <v>362057</v>
      </c>
      <c r="H516" s="16">
        <f>H517+H533+H538</f>
        <v>109872</v>
      </c>
      <c r="I516" s="16">
        <f t="shared" ref="I516:N516" si="919">I517+I533+I538</f>
        <v>0</v>
      </c>
      <c r="J516" s="16">
        <f t="shared" si="919"/>
        <v>0</v>
      </c>
      <c r="K516" s="16">
        <f t="shared" si="919"/>
        <v>0</v>
      </c>
      <c r="L516" s="16">
        <f t="shared" si="919"/>
        <v>0</v>
      </c>
      <c r="M516" s="16">
        <f t="shared" si="919"/>
        <v>362057</v>
      </c>
      <c r="N516" s="16">
        <f t="shared" si="919"/>
        <v>109872</v>
      </c>
      <c r="O516" s="16">
        <f t="shared" ref="O516:T516" si="920">O517+O533+O538</f>
        <v>0</v>
      </c>
      <c r="P516" s="16">
        <f t="shared" si="920"/>
        <v>0</v>
      </c>
      <c r="Q516" s="16">
        <f t="shared" si="920"/>
        <v>0</v>
      </c>
      <c r="R516" s="16">
        <f t="shared" si="920"/>
        <v>0</v>
      </c>
      <c r="S516" s="16">
        <f t="shared" si="920"/>
        <v>362057</v>
      </c>
      <c r="T516" s="16">
        <f t="shared" si="920"/>
        <v>109872</v>
      </c>
      <c r="U516" s="16">
        <f>U517+U533+U538</f>
        <v>51</v>
      </c>
      <c r="V516" s="16">
        <f t="shared" ref="V516:Z516" si="921">V517+V533+V538</f>
        <v>0</v>
      </c>
      <c r="W516" s="16">
        <f t="shared" si="921"/>
        <v>0</v>
      </c>
      <c r="X516" s="16">
        <f t="shared" si="921"/>
        <v>972</v>
      </c>
      <c r="Y516" s="16">
        <f t="shared" si="921"/>
        <v>363080</v>
      </c>
      <c r="Z516" s="16">
        <f t="shared" si="921"/>
        <v>110844</v>
      </c>
      <c r="AA516" s="16">
        <f>AA517+AA533+AA538</f>
        <v>0</v>
      </c>
      <c r="AB516" s="16">
        <f t="shared" ref="AB516:AF516" si="922">AB517+AB533+AB538</f>
        <v>0</v>
      </c>
      <c r="AC516" s="16">
        <f t="shared" si="922"/>
        <v>0</v>
      </c>
      <c r="AD516" s="16">
        <f t="shared" si="922"/>
        <v>0</v>
      </c>
      <c r="AE516" s="16">
        <f t="shared" si="922"/>
        <v>363080</v>
      </c>
      <c r="AF516" s="16">
        <f t="shared" si="922"/>
        <v>110844</v>
      </c>
      <c r="AG516" s="16">
        <f>AG517+AG533+AG538</f>
        <v>0</v>
      </c>
      <c r="AH516" s="16">
        <f t="shared" ref="AH516:AL516" si="923">AH517+AH533+AH538</f>
        <v>0</v>
      </c>
      <c r="AI516" s="16">
        <f t="shared" si="923"/>
        <v>0</v>
      </c>
      <c r="AJ516" s="16">
        <f t="shared" si="923"/>
        <v>0</v>
      </c>
      <c r="AK516" s="16">
        <f t="shared" si="923"/>
        <v>363080</v>
      </c>
      <c r="AL516" s="16">
        <f t="shared" si="923"/>
        <v>110844</v>
      </c>
      <c r="AM516" s="16">
        <f>AM517+AM533+AM538</f>
        <v>0</v>
      </c>
      <c r="AN516" s="16">
        <f t="shared" ref="AN516:AR516" si="924">AN517+AN533+AN538</f>
        <v>0</v>
      </c>
      <c r="AO516" s="16">
        <f t="shared" si="924"/>
        <v>0</v>
      </c>
      <c r="AP516" s="16">
        <f t="shared" si="924"/>
        <v>0</v>
      </c>
      <c r="AQ516" s="16">
        <f t="shared" si="924"/>
        <v>363080</v>
      </c>
      <c r="AR516" s="16">
        <f t="shared" si="924"/>
        <v>110844</v>
      </c>
      <c r="AS516" s="16">
        <f>AS517+AS533+AS538</f>
        <v>-514</v>
      </c>
      <c r="AT516" s="16">
        <f t="shared" ref="AT516:AX516" si="925">AT517+AT533+AT538</f>
        <v>0</v>
      </c>
      <c r="AU516" s="16">
        <f t="shared" si="925"/>
        <v>-349</v>
      </c>
      <c r="AV516" s="16">
        <f t="shared" si="925"/>
        <v>0</v>
      </c>
      <c r="AW516" s="16">
        <f t="shared" si="925"/>
        <v>362217</v>
      </c>
      <c r="AX516" s="16">
        <f t="shared" si="925"/>
        <v>110844</v>
      </c>
      <c r="AY516" s="16">
        <f t="shared" ref="AY516:AZ516" si="926">AY517+AY533+AY538</f>
        <v>190330</v>
      </c>
      <c r="AZ516" s="16">
        <f t="shared" si="926"/>
        <v>48733</v>
      </c>
      <c r="BA516" s="93">
        <f t="shared" si="845"/>
        <v>52.545849587402024</v>
      </c>
      <c r="BB516" s="93">
        <f t="shared" si="900"/>
        <v>43.965392804301537</v>
      </c>
    </row>
    <row r="517" spans="1:54" ht="33" hidden="1">
      <c r="A517" s="24" t="s">
        <v>714</v>
      </c>
      <c r="B517" s="25">
        <f t="shared" ref="B517:B553" si="927">B516</f>
        <v>912</v>
      </c>
      <c r="C517" s="25" t="s">
        <v>7</v>
      </c>
      <c r="D517" s="25" t="s">
        <v>79</v>
      </c>
      <c r="E517" s="25" t="s">
        <v>38</v>
      </c>
      <c r="F517" s="25"/>
      <c r="G517" s="17">
        <f>G518+G522+G526</f>
        <v>359942</v>
      </c>
      <c r="H517" s="17">
        <f>H518+H522+H526</f>
        <v>109872</v>
      </c>
      <c r="I517" s="17">
        <f t="shared" ref="I517:N517" si="928">I518+I522+I526</f>
        <v>0</v>
      </c>
      <c r="J517" s="17">
        <f t="shared" si="928"/>
        <v>0</v>
      </c>
      <c r="K517" s="17">
        <f t="shared" si="928"/>
        <v>0</v>
      </c>
      <c r="L517" s="17">
        <f t="shared" si="928"/>
        <v>0</v>
      </c>
      <c r="M517" s="17">
        <f t="shared" si="928"/>
        <v>359942</v>
      </c>
      <c r="N517" s="17">
        <f t="shared" si="928"/>
        <v>109872</v>
      </c>
      <c r="O517" s="17">
        <f t="shared" ref="O517:T517" si="929">O518+O522+O526</f>
        <v>0</v>
      </c>
      <c r="P517" s="17">
        <f t="shared" si="929"/>
        <v>0</v>
      </c>
      <c r="Q517" s="17">
        <f t="shared" si="929"/>
        <v>0</v>
      </c>
      <c r="R517" s="17">
        <f t="shared" si="929"/>
        <v>0</v>
      </c>
      <c r="S517" s="17">
        <f t="shared" si="929"/>
        <v>359942</v>
      </c>
      <c r="T517" s="17">
        <f t="shared" si="929"/>
        <v>109872</v>
      </c>
      <c r="U517" s="17">
        <f>U518+U522+U526+U530</f>
        <v>51</v>
      </c>
      <c r="V517" s="17">
        <f t="shared" ref="V517:Z517" si="930">V518+V522+V526+V530</f>
        <v>0</v>
      </c>
      <c r="W517" s="17">
        <f t="shared" si="930"/>
        <v>0</v>
      </c>
      <c r="X517" s="17">
        <f t="shared" si="930"/>
        <v>972</v>
      </c>
      <c r="Y517" s="17">
        <f t="shared" si="930"/>
        <v>360965</v>
      </c>
      <c r="Z517" s="17">
        <f t="shared" si="930"/>
        <v>110844</v>
      </c>
      <c r="AA517" s="17">
        <f>AA518+AA522+AA526+AA530</f>
        <v>0</v>
      </c>
      <c r="AB517" s="17">
        <f t="shared" ref="AB517:AF517" si="931">AB518+AB522+AB526+AB530</f>
        <v>0</v>
      </c>
      <c r="AC517" s="17">
        <f t="shared" si="931"/>
        <v>0</v>
      </c>
      <c r="AD517" s="17">
        <f t="shared" si="931"/>
        <v>0</v>
      </c>
      <c r="AE517" s="17">
        <f t="shared" si="931"/>
        <v>360965</v>
      </c>
      <c r="AF517" s="17">
        <f t="shared" si="931"/>
        <v>110844</v>
      </c>
      <c r="AG517" s="17">
        <f>AG518+AG522+AG526+AG530</f>
        <v>0</v>
      </c>
      <c r="AH517" s="17">
        <f t="shared" ref="AH517:AL517" si="932">AH518+AH522+AH526+AH530</f>
        <v>0</v>
      </c>
      <c r="AI517" s="17">
        <f t="shared" si="932"/>
        <v>0</v>
      </c>
      <c r="AJ517" s="17">
        <f t="shared" si="932"/>
        <v>0</v>
      </c>
      <c r="AK517" s="17">
        <f t="shared" si="932"/>
        <v>360965</v>
      </c>
      <c r="AL517" s="17">
        <f t="shared" si="932"/>
        <v>110844</v>
      </c>
      <c r="AM517" s="17">
        <f>AM518+AM522+AM526+AM530</f>
        <v>0</v>
      </c>
      <c r="AN517" s="17">
        <f t="shared" ref="AN517:AR517" si="933">AN518+AN522+AN526+AN530</f>
        <v>0</v>
      </c>
      <c r="AO517" s="17">
        <f t="shared" si="933"/>
        <v>0</v>
      </c>
      <c r="AP517" s="17">
        <f t="shared" si="933"/>
        <v>0</v>
      </c>
      <c r="AQ517" s="17">
        <f t="shared" si="933"/>
        <v>360965</v>
      </c>
      <c r="AR517" s="17">
        <f t="shared" si="933"/>
        <v>110844</v>
      </c>
      <c r="AS517" s="17">
        <f>AS518+AS522+AS526+AS530</f>
        <v>-118</v>
      </c>
      <c r="AT517" s="17">
        <f t="shared" ref="AT517:AX517" si="934">AT518+AT522+AT526+AT530</f>
        <v>0</v>
      </c>
      <c r="AU517" s="17">
        <f t="shared" si="934"/>
        <v>-349</v>
      </c>
      <c r="AV517" s="17">
        <f t="shared" si="934"/>
        <v>0</v>
      </c>
      <c r="AW517" s="17">
        <f t="shared" si="934"/>
        <v>360498</v>
      </c>
      <c r="AX517" s="17">
        <f t="shared" si="934"/>
        <v>110844</v>
      </c>
      <c r="AY517" s="17">
        <f t="shared" ref="AY517:AZ517" si="935">AY518+AY522+AY526+AY530</f>
        <v>190243</v>
      </c>
      <c r="AZ517" s="17">
        <f t="shared" si="935"/>
        <v>48733</v>
      </c>
      <c r="BA517" s="92">
        <f t="shared" si="845"/>
        <v>52.772276129132479</v>
      </c>
      <c r="BB517" s="92">
        <f t="shared" si="900"/>
        <v>43.965392804301537</v>
      </c>
    </row>
    <row r="518" spans="1:54" ht="33" hidden="1">
      <c r="A518" s="24" t="s">
        <v>9</v>
      </c>
      <c r="B518" s="25">
        <f t="shared" si="927"/>
        <v>912</v>
      </c>
      <c r="C518" s="25" t="s">
        <v>7</v>
      </c>
      <c r="D518" s="25" t="s">
        <v>79</v>
      </c>
      <c r="E518" s="25" t="s">
        <v>39</v>
      </c>
      <c r="F518" s="25"/>
      <c r="G518" s="11">
        <f t="shared" ref="G518:V520" si="936">G519</f>
        <v>245764</v>
      </c>
      <c r="H518" s="11">
        <f t="shared" si="936"/>
        <v>0</v>
      </c>
      <c r="I518" s="11">
        <f t="shared" si="936"/>
        <v>0</v>
      </c>
      <c r="J518" s="11">
        <f t="shared" si="936"/>
        <v>0</v>
      </c>
      <c r="K518" s="11">
        <f t="shared" si="936"/>
        <v>0</v>
      </c>
      <c r="L518" s="11">
        <f t="shared" si="936"/>
        <v>0</v>
      </c>
      <c r="M518" s="11">
        <f t="shared" si="936"/>
        <v>245764</v>
      </c>
      <c r="N518" s="11">
        <f t="shared" si="936"/>
        <v>0</v>
      </c>
      <c r="O518" s="11">
        <f t="shared" si="936"/>
        <v>0</v>
      </c>
      <c r="P518" s="11">
        <f t="shared" si="936"/>
        <v>0</v>
      </c>
      <c r="Q518" s="11">
        <f t="shared" si="936"/>
        <v>0</v>
      </c>
      <c r="R518" s="11">
        <f t="shared" si="936"/>
        <v>0</v>
      </c>
      <c r="S518" s="11">
        <f t="shared" si="936"/>
        <v>245764</v>
      </c>
      <c r="T518" s="11">
        <f t="shared" si="936"/>
        <v>0</v>
      </c>
      <c r="U518" s="11">
        <f t="shared" si="936"/>
        <v>0</v>
      </c>
      <c r="V518" s="11">
        <f t="shared" si="936"/>
        <v>0</v>
      </c>
      <c r="W518" s="11">
        <f t="shared" ref="U518:AJ520" si="937">W519</f>
        <v>0</v>
      </c>
      <c r="X518" s="11">
        <f t="shared" si="937"/>
        <v>0</v>
      </c>
      <c r="Y518" s="11">
        <f t="shared" si="937"/>
        <v>245764</v>
      </c>
      <c r="Z518" s="11">
        <f t="shared" si="937"/>
        <v>0</v>
      </c>
      <c r="AA518" s="11">
        <f t="shared" si="937"/>
        <v>0</v>
      </c>
      <c r="AB518" s="11">
        <f t="shared" si="937"/>
        <v>0</v>
      </c>
      <c r="AC518" s="11">
        <f t="shared" si="937"/>
        <v>0</v>
      </c>
      <c r="AD518" s="11">
        <f t="shared" si="937"/>
        <v>0</v>
      </c>
      <c r="AE518" s="11">
        <f t="shared" si="937"/>
        <v>245764</v>
      </c>
      <c r="AF518" s="11">
        <f t="shared" si="937"/>
        <v>0</v>
      </c>
      <c r="AG518" s="11">
        <f t="shared" si="937"/>
        <v>0</v>
      </c>
      <c r="AH518" s="11">
        <f t="shared" si="937"/>
        <v>0</v>
      </c>
      <c r="AI518" s="11">
        <f t="shared" si="937"/>
        <v>0</v>
      </c>
      <c r="AJ518" s="11">
        <f t="shared" si="937"/>
        <v>0</v>
      </c>
      <c r="AK518" s="11">
        <f t="shared" ref="AG518:AV520" si="938">AK519</f>
        <v>245764</v>
      </c>
      <c r="AL518" s="11">
        <f t="shared" si="938"/>
        <v>0</v>
      </c>
      <c r="AM518" s="11">
        <f t="shared" si="938"/>
        <v>0</v>
      </c>
      <c r="AN518" s="11">
        <f t="shared" si="938"/>
        <v>0</v>
      </c>
      <c r="AO518" s="11">
        <f t="shared" si="938"/>
        <v>0</v>
      </c>
      <c r="AP518" s="11">
        <f t="shared" si="938"/>
        <v>0</v>
      </c>
      <c r="AQ518" s="11">
        <f t="shared" si="938"/>
        <v>245764</v>
      </c>
      <c r="AR518" s="11">
        <f t="shared" si="938"/>
        <v>0</v>
      </c>
      <c r="AS518" s="11">
        <f t="shared" si="938"/>
        <v>0</v>
      </c>
      <c r="AT518" s="11">
        <f t="shared" si="938"/>
        <v>0</v>
      </c>
      <c r="AU518" s="11">
        <f t="shared" si="938"/>
        <v>0</v>
      </c>
      <c r="AV518" s="11">
        <f t="shared" si="938"/>
        <v>0</v>
      </c>
      <c r="AW518" s="11">
        <f t="shared" ref="AS518:AZ520" si="939">AW519</f>
        <v>245764</v>
      </c>
      <c r="AX518" s="11">
        <f t="shared" si="939"/>
        <v>0</v>
      </c>
      <c r="AY518" s="11">
        <f t="shared" si="939"/>
        <v>139858</v>
      </c>
      <c r="AZ518" s="11">
        <f t="shared" si="939"/>
        <v>0</v>
      </c>
      <c r="BA518" s="92">
        <f t="shared" si="845"/>
        <v>56.90743965755766</v>
      </c>
      <c r="BB518" s="92"/>
    </row>
    <row r="519" spans="1:54" ht="20.100000000000001" hidden="1" customHeight="1">
      <c r="A519" s="27" t="s">
        <v>10</v>
      </c>
      <c r="B519" s="25">
        <f t="shared" si="927"/>
        <v>912</v>
      </c>
      <c r="C519" s="25" t="s">
        <v>7</v>
      </c>
      <c r="D519" s="25" t="s">
        <v>79</v>
      </c>
      <c r="E519" s="25" t="s">
        <v>40</v>
      </c>
      <c r="F519" s="25"/>
      <c r="G519" s="9">
        <f t="shared" si="936"/>
        <v>245764</v>
      </c>
      <c r="H519" s="9">
        <f t="shared" si="936"/>
        <v>0</v>
      </c>
      <c r="I519" s="9">
        <f t="shared" si="936"/>
        <v>0</v>
      </c>
      <c r="J519" s="9">
        <f t="shared" si="936"/>
        <v>0</v>
      </c>
      <c r="K519" s="9">
        <f t="shared" si="936"/>
        <v>0</v>
      </c>
      <c r="L519" s="9">
        <f t="shared" si="936"/>
        <v>0</v>
      </c>
      <c r="M519" s="9">
        <f t="shared" si="936"/>
        <v>245764</v>
      </c>
      <c r="N519" s="9">
        <f t="shared" si="936"/>
        <v>0</v>
      </c>
      <c r="O519" s="9">
        <f t="shared" si="936"/>
        <v>0</v>
      </c>
      <c r="P519" s="9">
        <f t="shared" si="936"/>
        <v>0</v>
      </c>
      <c r="Q519" s="9">
        <f t="shared" si="936"/>
        <v>0</v>
      </c>
      <c r="R519" s="9">
        <f t="shared" si="936"/>
        <v>0</v>
      </c>
      <c r="S519" s="9">
        <f t="shared" si="936"/>
        <v>245764</v>
      </c>
      <c r="T519" s="9">
        <f t="shared" si="936"/>
        <v>0</v>
      </c>
      <c r="U519" s="9">
        <f t="shared" si="937"/>
        <v>0</v>
      </c>
      <c r="V519" s="9">
        <f t="shared" si="937"/>
        <v>0</v>
      </c>
      <c r="W519" s="9">
        <f t="shared" si="937"/>
        <v>0</v>
      </c>
      <c r="X519" s="9">
        <f t="shared" si="937"/>
        <v>0</v>
      </c>
      <c r="Y519" s="9">
        <f t="shared" si="937"/>
        <v>245764</v>
      </c>
      <c r="Z519" s="9">
        <f t="shared" si="937"/>
        <v>0</v>
      </c>
      <c r="AA519" s="9">
        <f t="shared" si="937"/>
        <v>0</v>
      </c>
      <c r="AB519" s="9">
        <f t="shared" si="937"/>
        <v>0</v>
      </c>
      <c r="AC519" s="9">
        <f t="shared" si="937"/>
        <v>0</v>
      </c>
      <c r="AD519" s="9">
        <f t="shared" si="937"/>
        <v>0</v>
      </c>
      <c r="AE519" s="9">
        <f t="shared" si="937"/>
        <v>245764</v>
      </c>
      <c r="AF519" s="9">
        <f t="shared" si="937"/>
        <v>0</v>
      </c>
      <c r="AG519" s="9">
        <f t="shared" si="938"/>
        <v>0</v>
      </c>
      <c r="AH519" s="9">
        <f t="shared" si="938"/>
        <v>0</v>
      </c>
      <c r="AI519" s="9">
        <f t="shared" si="938"/>
        <v>0</v>
      </c>
      <c r="AJ519" s="9">
        <f t="shared" si="938"/>
        <v>0</v>
      </c>
      <c r="AK519" s="9">
        <f t="shared" si="938"/>
        <v>245764</v>
      </c>
      <c r="AL519" s="9">
        <f t="shared" si="938"/>
        <v>0</v>
      </c>
      <c r="AM519" s="9">
        <f t="shared" si="938"/>
        <v>0</v>
      </c>
      <c r="AN519" s="9">
        <f t="shared" si="938"/>
        <v>0</v>
      </c>
      <c r="AO519" s="9">
        <f t="shared" si="938"/>
        <v>0</v>
      </c>
      <c r="AP519" s="9">
        <f t="shared" si="938"/>
        <v>0</v>
      </c>
      <c r="AQ519" s="9">
        <f t="shared" si="938"/>
        <v>245764</v>
      </c>
      <c r="AR519" s="9">
        <f t="shared" si="938"/>
        <v>0</v>
      </c>
      <c r="AS519" s="9">
        <f t="shared" si="939"/>
        <v>0</v>
      </c>
      <c r="AT519" s="9">
        <f t="shared" si="939"/>
        <v>0</v>
      </c>
      <c r="AU519" s="9">
        <f t="shared" si="939"/>
        <v>0</v>
      </c>
      <c r="AV519" s="9">
        <f t="shared" si="939"/>
        <v>0</v>
      </c>
      <c r="AW519" s="9">
        <f t="shared" si="939"/>
        <v>245764</v>
      </c>
      <c r="AX519" s="9">
        <f t="shared" si="939"/>
        <v>0</v>
      </c>
      <c r="AY519" s="9">
        <f t="shared" si="939"/>
        <v>139858</v>
      </c>
      <c r="AZ519" s="9">
        <f t="shared" si="939"/>
        <v>0</v>
      </c>
      <c r="BA519" s="92">
        <f t="shared" si="845"/>
        <v>56.90743965755766</v>
      </c>
      <c r="BB519" s="92"/>
    </row>
    <row r="520" spans="1:54" ht="33" hidden="1">
      <c r="A520" s="24" t="s">
        <v>11</v>
      </c>
      <c r="B520" s="25">
        <f t="shared" si="927"/>
        <v>912</v>
      </c>
      <c r="C520" s="25" t="s">
        <v>7</v>
      </c>
      <c r="D520" s="25" t="s">
        <v>79</v>
      </c>
      <c r="E520" s="25" t="s">
        <v>40</v>
      </c>
      <c r="F520" s="25" t="s">
        <v>12</v>
      </c>
      <c r="G520" s="9">
        <f t="shared" si="936"/>
        <v>245764</v>
      </c>
      <c r="H520" s="9">
        <f t="shared" si="936"/>
        <v>0</v>
      </c>
      <c r="I520" s="9">
        <f t="shared" si="936"/>
        <v>0</v>
      </c>
      <c r="J520" s="9">
        <f t="shared" si="936"/>
        <v>0</v>
      </c>
      <c r="K520" s="9">
        <f t="shared" si="936"/>
        <v>0</v>
      </c>
      <c r="L520" s="9">
        <f t="shared" si="936"/>
        <v>0</v>
      </c>
      <c r="M520" s="9">
        <f t="shared" si="936"/>
        <v>245764</v>
      </c>
      <c r="N520" s="9">
        <f t="shared" si="936"/>
        <v>0</v>
      </c>
      <c r="O520" s="9">
        <f t="shared" si="936"/>
        <v>0</v>
      </c>
      <c r="P520" s="9">
        <f t="shared" si="936"/>
        <v>0</v>
      </c>
      <c r="Q520" s="9">
        <f t="shared" si="936"/>
        <v>0</v>
      </c>
      <c r="R520" s="9">
        <f t="shared" si="936"/>
        <v>0</v>
      </c>
      <c r="S520" s="9">
        <f t="shared" si="936"/>
        <v>245764</v>
      </c>
      <c r="T520" s="9">
        <f t="shared" si="936"/>
        <v>0</v>
      </c>
      <c r="U520" s="9">
        <f t="shared" si="937"/>
        <v>0</v>
      </c>
      <c r="V520" s="9">
        <f t="shared" si="937"/>
        <v>0</v>
      </c>
      <c r="W520" s="9">
        <f t="shared" si="937"/>
        <v>0</v>
      </c>
      <c r="X520" s="9">
        <f t="shared" si="937"/>
        <v>0</v>
      </c>
      <c r="Y520" s="9">
        <f t="shared" si="937"/>
        <v>245764</v>
      </c>
      <c r="Z520" s="9">
        <f t="shared" si="937"/>
        <v>0</v>
      </c>
      <c r="AA520" s="9">
        <f t="shared" si="937"/>
        <v>0</v>
      </c>
      <c r="AB520" s="9">
        <f t="shared" si="937"/>
        <v>0</v>
      </c>
      <c r="AC520" s="9">
        <f t="shared" si="937"/>
        <v>0</v>
      </c>
      <c r="AD520" s="9">
        <f t="shared" si="937"/>
        <v>0</v>
      </c>
      <c r="AE520" s="9">
        <f t="shared" si="937"/>
        <v>245764</v>
      </c>
      <c r="AF520" s="9">
        <f t="shared" si="937"/>
        <v>0</v>
      </c>
      <c r="AG520" s="9">
        <f t="shared" si="938"/>
        <v>0</v>
      </c>
      <c r="AH520" s="9">
        <f t="shared" si="938"/>
        <v>0</v>
      </c>
      <c r="AI520" s="9">
        <f t="shared" si="938"/>
        <v>0</v>
      </c>
      <c r="AJ520" s="9">
        <f t="shared" si="938"/>
        <v>0</v>
      </c>
      <c r="AK520" s="9">
        <f t="shared" si="938"/>
        <v>245764</v>
      </c>
      <c r="AL520" s="9">
        <f t="shared" si="938"/>
        <v>0</v>
      </c>
      <c r="AM520" s="9">
        <f t="shared" si="938"/>
        <v>0</v>
      </c>
      <c r="AN520" s="9">
        <f t="shared" si="938"/>
        <v>0</v>
      </c>
      <c r="AO520" s="9">
        <f t="shared" si="938"/>
        <v>0</v>
      </c>
      <c r="AP520" s="9">
        <f t="shared" si="938"/>
        <v>0</v>
      </c>
      <c r="AQ520" s="9">
        <f t="shared" si="938"/>
        <v>245764</v>
      </c>
      <c r="AR520" s="9">
        <f t="shared" si="938"/>
        <v>0</v>
      </c>
      <c r="AS520" s="9">
        <f t="shared" si="939"/>
        <v>0</v>
      </c>
      <c r="AT520" s="9">
        <f t="shared" si="939"/>
        <v>0</v>
      </c>
      <c r="AU520" s="9">
        <f t="shared" si="939"/>
        <v>0</v>
      </c>
      <c r="AV520" s="9">
        <f t="shared" si="939"/>
        <v>0</v>
      </c>
      <c r="AW520" s="9">
        <f t="shared" si="939"/>
        <v>245764</v>
      </c>
      <c r="AX520" s="9">
        <f t="shared" si="939"/>
        <v>0</v>
      </c>
      <c r="AY520" s="9">
        <f t="shared" si="939"/>
        <v>139858</v>
      </c>
      <c r="AZ520" s="9">
        <f t="shared" si="939"/>
        <v>0</v>
      </c>
      <c r="BA520" s="92">
        <f t="shared" si="845"/>
        <v>56.90743965755766</v>
      </c>
      <c r="BB520" s="92"/>
    </row>
    <row r="521" spans="1:54" ht="20.100000000000001" hidden="1" customHeight="1">
      <c r="A521" s="27" t="s">
        <v>13</v>
      </c>
      <c r="B521" s="25">
        <f>B520</f>
        <v>912</v>
      </c>
      <c r="C521" s="25" t="s">
        <v>7</v>
      </c>
      <c r="D521" s="25" t="s">
        <v>79</v>
      </c>
      <c r="E521" s="25" t="s">
        <v>40</v>
      </c>
      <c r="F521" s="25">
        <v>610</v>
      </c>
      <c r="G521" s="9">
        <f>224705+21059</f>
        <v>245764</v>
      </c>
      <c r="H521" s="9"/>
      <c r="I521" s="79"/>
      <c r="J521" s="79"/>
      <c r="K521" s="79"/>
      <c r="L521" s="79"/>
      <c r="M521" s="9">
        <f>G521+I521+J521+K521+L521</f>
        <v>245764</v>
      </c>
      <c r="N521" s="9">
        <f>H521+L521</f>
        <v>0</v>
      </c>
      <c r="O521" s="80"/>
      <c r="P521" s="80"/>
      <c r="Q521" s="80"/>
      <c r="R521" s="80"/>
      <c r="S521" s="9">
        <f>M521+O521+P521+Q521+R521</f>
        <v>245764</v>
      </c>
      <c r="T521" s="9">
        <f>N521+R521</f>
        <v>0</v>
      </c>
      <c r="U521" s="80"/>
      <c r="V521" s="80"/>
      <c r="W521" s="80"/>
      <c r="X521" s="80"/>
      <c r="Y521" s="9">
        <f>S521+U521+V521+W521+X521</f>
        <v>245764</v>
      </c>
      <c r="Z521" s="9">
        <f>T521+X521</f>
        <v>0</v>
      </c>
      <c r="AA521" s="80"/>
      <c r="AB521" s="80"/>
      <c r="AC521" s="80"/>
      <c r="AD521" s="80"/>
      <c r="AE521" s="9">
        <f>Y521+AA521+AB521+AC521+AD521</f>
        <v>245764</v>
      </c>
      <c r="AF521" s="9">
        <f>Z521+AD521</f>
        <v>0</v>
      </c>
      <c r="AG521" s="80"/>
      <c r="AH521" s="80"/>
      <c r="AI521" s="80"/>
      <c r="AJ521" s="80"/>
      <c r="AK521" s="9">
        <f>AE521+AG521+AH521+AI521+AJ521</f>
        <v>245764</v>
      </c>
      <c r="AL521" s="9">
        <f>AF521+AJ521</f>
        <v>0</v>
      </c>
      <c r="AM521" s="80"/>
      <c r="AN521" s="80"/>
      <c r="AO521" s="80"/>
      <c r="AP521" s="80"/>
      <c r="AQ521" s="9">
        <f>AK521+AM521+AN521+AO521+AP521</f>
        <v>245764</v>
      </c>
      <c r="AR521" s="9">
        <f>AL521+AP521</f>
        <v>0</v>
      </c>
      <c r="AS521" s="80"/>
      <c r="AT521" s="80"/>
      <c r="AU521" s="80"/>
      <c r="AV521" s="80"/>
      <c r="AW521" s="9">
        <f>AQ521+AS521+AT521+AU521+AV521</f>
        <v>245764</v>
      </c>
      <c r="AX521" s="9">
        <f>AR521+AV521</f>
        <v>0</v>
      </c>
      <c r="AY521" s="9">
        <v>139858</v>
      </c>
      <c r="AZ521" s="79"/>
      <c r="BA521" s="92">
        <f t="shared" si="845"/>
        <v>56.90743965755766</v>
      </c>
      <c r="BB521" s="92"/>
    </row>
    <row r="522" spans="1:54" ht="20.100000000000001" hidden="1" customHeight="1">
      <c r="A522" s="27" t="s">
        <v>14</v>
      </c>
      <c r="B522" s="25">
        <f>B520</f>
        <v>912</v>
      </c>
      <c r="C522" s="25" t="s">
        <v>7</v>
      </c>
      <c r="D522" s="25" t="s">
        <v>79</v>
      </c>
      <c r="E522" s="25" t="s">
        <v>41</v>
      </c>
      <c r="F522" s="25"/>
      <c r="G522" s="9">
        <f t="shared" ref="G522:V524" si="940">G523</f>
        <v>4306</v>
      </c>
      <c r="H522" s="9">
        <f t="shared" si="940"/>
        <v>0</v>
      </c>
      <c r="I522" s="9">
        <f t="shared" si="940"/>
        <v>0</v>
      </c>
      <c r="J522" s="9">
        <f t="shared" si="940"/>
        <v>0</v>
      </c>
      <c r="K522" s="9">
        <f t="shared" si="940"/>
        <v>0</v>
      </c>
      <c r="L522" s="9">
        <f t="shared" si="940"/>
        <v>0</v>
      </c>
      <c r="M522" s="9">
        <f t="shared" si="940"/>
        <v>4306</v>
      </c>
      <c r="N522" s="9">
        <f t="shared" si="940"/>
        <v>0</v>
      </c>
      <c r="O522" s="9">
        <f t="shared" si="940"/>
        <v>0</v>
      </c>
      <c r="P522" s="9">
        <f t="shared" si="940"/>
        <v>0</v>
      </c>
      <c r="Q522" s="9">
        <f t="shared" si="940"/>
        <v>0</v>
      </c>
      <c r="R522" s="9">
        <f t="shared" si="940"/>
        <v>0</v>
      </c>
      <c r="S522" s="9">
        <f t="shared" si="940"/>
        <v>4306</v>
      </c>
      <c r="T522" s="9">
        <f t="shared" si="940"/>
        <v>0</v>
      </c>
      <c r="U522" s="9">
        <f t="shared" si="940"/>
        <v>0</v>
      </c>
      <c r="V522" s="9">
        <f t="shared" si="940"/>
        <v>0</v>
      </c>
      <c r="W522" s="9">
        <f t="shared" ref="U522:AJ524" si="941">W523</f>
        <v>0</v>
      </c>
      <c r="X522" s="9">
        <f t="shared" si="941"/>
        <v>0</v>
      </c>
      <c r="Y522" s="9">
        <f t="shared" si="941"/>
        <v>4306</v>
      </c>
      <c r="Z522" s="9">
        <f t="shared" si="941"/>
        <v>0</v>
      </c>
      <c r="AA522" s="9">
        <f t="shared" si="941"/>
        <v>0</v>
      </c>
      <c r="AB522" s="9">
        <f t="shared" si="941"/>
        <v>0</v>
      </c>
      <c r="AC522" s="9">
        <f t="shared" si="941"/>
        <v>0</v>
      </c>
      <c r="AD522" s="9">
        <f t="shared" si="941"/>
        <v>0</v>
      </c>
      <c r="AE522" s="9">
        <f t="shared" si="941"/>
        <v>4306</v>
      </c>
      <c r="AF522" s="9">
        <f t="shared" si="941"/>
        <v>0</v>
      </c>
      <c r="AG522" s="9">
        <f t="shared" si="941"/>
        <v>0</v>
      </c>
      <c r="AH522" s="9">
        <f t="shared" si="941"/>
        <v>0</v>
      </c>
      <c r="AI522" s="9">
        <f t="shared" si="941"/>
        <v>0</v>
      </c>
      <c r="AJ522" s="9">
        <f t="shared" si="941"/>
        <v>0</v>
      </c>
      <c r="AK522" s="9">
        <f t="shared" ref="AG522:AV524" si="942">AK523</f>
        <v>4306</v>
      </c>
      <c r="AL522" s="9">
        <f t="shared" si="942"/>
        <v>0</v>
      </c>
      <c r="AM522" s="9">
        <f t="shared" si="942"/>
        <v>0</v>
      </c>
      <c r="AN522" s="9">
        <f t="shared" si="942"/>
        <v>0</v>
      </c>
      <c r="AO522" s="9">
        <f t="shared" si="942"/>
        <v>0</v>
      </c>
      <c r="AP522" s="9">
        <f t="shared" si="942"/>
        <v>0</v>
      </c>
      <c r="AQ522" s="9">
        <f t="shared" si="942"/>
        <v>4306</v>
      </c>
      <c r="AR522" s="9">
        <f t="shared" si="942"/>
        <v>0</v>
      </c>
      <c r="AS522" s="9">
        <f t="shared" si="942"/>
        <v>-118</v>
      </c>
      <c r="AT522" s="9">
        <f t="shared" si="942"/>
        <v>0</v>
      </c>
      <c r="AU522" s="9">
        <f t="shared" si="942"/>
        <v>-349</v>
      </c>
      <c r="AV522" s="9">
        <f t="shared" si="942"/>
        <v>0</v>
      </c>
      <c r="AW522" s="9">
        <f t="shared" ref="AS522:AZ524" si="943">AW523</f>
        <v>3839</v>
      </c>
      <c r="AX522" s="9">
        <f t="shared" si="943"/>
        <v>0</v>
      </c>
      <c r="AY522" s="9">
        <f t="shared" si="943"/>
        <v>1639</v>
      </c>
      <c r="AZ522" s="9">
        <f t="shared" si="943"/>
        <v>0</v>
      </c>
      <c r="BA522" s="92">
        <f t="shared" si="845"/>
        <v>42.693409742120345</v>
      </c>
      <c r="BB522" s="92"/>
    </row>
    <row r="523" spans="1:54" ht="20.100000000000001" hidden="1" customHeight="1">
      <c r="A523" s="27" t="s">
        <v>15</v>
      </c>
      <c r="B523" s="25">
        <f t="shared" si="927"/>
        <v>912</v>
      </c>
      <c r="C523" s="25" t="s">
        <v>7</v>
      </c>
      <c r="D523" s="25" t="s">
        <v>79</v>
      </c>
      <c r="E523" s="25" t="s">
        <v>42</v>
      </c>
      <c r="F523" s="25"/>
      <c r="G523" s="9">
        <f t="shared" si="940"/>
        <v>4306</v>
      </c>
      <c r="H523" s="9">
        <f t="shared" si="940"/>
        <v>0</v>
      </c>
      <c r="I523" s="9">
        <f t="shared" si="940"/>
        <v>0</v>
      </c>
      <c r="J523" s="9">
        <f t="shared" si="940"/>
        <v>0</v>
      </c>
      <c r="K523" s="9">
        <f t="shared" si="940"/>
        <v>0</v>
      </c>
      <c r="L523" s="9">
        <f t="shared" si="940"/>
        <v>0</v>
      </c>
      <c r="M523" s="9">
        <f t="shared" si="940"/>
        <v>4306</v>
      </c>
      <c r="N523" s="9">
        <f t="shared" si="940"/>
        <v>0</v>
      </c>
      <c r="O523" s="9">
        <f t="shared" si="940"/>
        <v>0</v>
      </c>
      <c r="P523" s="9">
        <f t="shared" si="940"/>
        <v>0</v>
      </c>
      <c r="Q523" s="9">
        <f t="shared" si="940"/>
        <v>0</v>
      </c>
      <c r="R523" s="9">
        <f t="shared" si="940"/>
        <v>0</v>
      </c>
      <c r="S523" s="9">
        <f t="shared" si="940"/>
        <v>4306</v>
      </c>
      <c r="T523" s="9">
        <f t="shared" si="940"/>
        <v>0</v>
      </c>
      <c r="U523" s="9">
        <f t="shared" si="941"/>
        <v>0</v>
      </c>
      <c r="V523" s="9">
        <f t="shared" si="941"/>
        <v>0</v>
      </c>
      <c r="W523" s="9">
        <f t="shared" si="941"/>
        <v>0</v>
      </c>
      <c r="X523" s="9">
        <f t="shared" si="941"/>
        <v>0</v>
      </c>
      <c r="Y523" s="9">
        <f t="shared" si="941"/>
        <v>4306</v>
      </c>
      <c r="Z523" s="9">
        <f t="shared" si="941"/>
        <v>0</v>
      </c>
      <c r="AA523" s="9">
        <f t="shared" si="941"/>
        <v>0</v>
      </c>
      <c r="AB523" s="9">
        <f t="shared" si="941"/>
        <v>0</v>
      </c>
      <c r="AC523" s="9">
        <f t="shared" si="941"/>
        <v>0</v>
      </c>
      <c r="AD523" s="9">
        <f t="shared" si="941"/>
        <v>0</v>
      </c>
      <c r="AE523" s="9">
        <f t="shared" si="941"/>
        <v>4306</v>
      </c>
      <c r="AF523" s="9">
        <f t="shared" si="941"/>
        <v>0</v>
      </c>
      <c r="AG523" s="9">
        <f t="shared" si="942"/>
        <v>0</v>
      </c>
      <c r="AH523" s="9">
        <f t="shared" si="942"/>
        <v>0</v>
      </c>
      <c r="AI523" s="9">
        <f t="shared" si="942"/>
        <v>0</v>
      </c>
      <c r="AJ523" s="9">
        <f t="shared" si="942"/>
        <v>0</v>
      </c>
      <c r="AK523" s="9">
        <f t="shared" si="942"/>
        <v>4306</v>
      </c>
      <c r="AL523" s="9">
        <f t="shared" si="942"/>
        <v>0</v>
      </c>
      <c r="AM523" s="9">
        <f t="shared" si="942"/>
        <v>0</v>
      </c>
      <c r="AN523" s="9">
        <f t="shared" si="942"/>
        <v>0</v>
      </c>
      <c r="AO523" s="9">
        <f t="shared" si="942"/>
        <v>0</v>
      </c>
      <c r="AP523" s="9">
        <f t="shared" si="942"/>
        <v>0</v>
      </c>
      <c r="AQ523" s="9">
        <f t="shared" si="942"/>
        <v>4306</v>
      </c>
      <c r="AR523" s="9">
        <f t="shared" si="942"/>
        <v>0</v>
      </c>
      <c r="AS523" s="9">
        <f t="shared" si="943"/>
        <v>-118</v>
      </c>
      <c r="AT523" s="9">
        <f t="shared" si="943"/>
        <v>0</v>
      </c>
      <c r="AU523" s="9">
        <f t="shared" si="943"/>
        <v>-349</v>
      </c>
      <c r="AV523" s="9">
        <f t="shared" si="943"/>
        <v>0</v>
      </c>
      <c r="AW523" s="9">
        <f t="shared" si="943"/>
        <v>3839</v>
      </c>
      <c r="AX523" s="9">
        <f t="shared" si="943"/>
        <v>0</v>
      </c>
      <c r="AY523" s="9">
        <f t="shared" si="943"/>
        <v>1639</v>
      </c>
      <c r="AZ523" s="9">
        <f t="shared" si="943"/>
        <v>0</v>
      </c>
      <c r="BA523" s="92">
        <f t="shared" si="845"/>
        <v>42.693409742120345</v>
      </c>
      <c r="BB523" s="92"/>
    </row>
    <row r="524" spans="1:54" ht="33" hidden="1">
      <c r="A524" s="24" t="s">
        <v>11</v>
      </c>
      <c r="B524" s="25">
        <f t="shared" si="927"/>
        <v>912</v>
      </c>
      <c r="C524" s="25" t="s">
        <v>7</v>
      </c>
      <c r="D524" s="25" t="s">
        <v>79</v>
      </c>
      <c r="E524" s="25" t="s">
        <v>42</v>
      </c>
      <c r="F524" s="25" t="s">
        <v>12</v>
      </c>
      <c r="G524" s="9">
        <f t="shared" si="940"/>
        <v>4306</v>
      </c>
      <c r="H524" s="9">
        <f t="shared" si="940"/>
        <v>0</v>
      </c>
      <c r="I524" s="9">
        <f t="shared" si="940"/>
        <v>0</v>
      </c>
      <c r="J524" s="9">
        <f t="shared" si="940"/>
        <v>0</v>
      </c>
      <c r="K524" s="9">
        <f t="shared" si="940"/>
        <v>0</v>
      </c>
      <c r="L524" s="9">
        <f t="shared" si="940"/>
        <v>0</v>
      </c>
      <c r="M524" s="9">
        <f t="shared" si="940"/>
        <v>4306</v>
      </c>
      <c r="N524" s="9">
        <f t="shared" si="940"/>
        <v>0</v>
      </c>
      <c r="O524" s="9">
        <f t="shared" si="940"/>
        <v>0</v>
      </c>
      <c r="P524" s="9">
        <f t="shared" si="940"/>
        <v>0</v>
      </c>
      <c r="Q524" s="9">
        <f t="shared" si="940"/>
        <v>0</v>
      </c>
      <c r="R524" s="9">
        <f t="shared" si="940"/>
        <v>0</v>
      </c>
      <c r="S524" s="9">
        <f t="shared" si="940"/>
        <v>4306</v>
      </c>
      <c r="T524" s="9">
        <f t="shared" si="940"/>
        <v>0</v>
      </c>
      <c r="U524" s="9">
        <f t="shared" si="941"/>
        <v>0</v>
      </c>
      <c r="V524" s="9">
        <f t="shared" si="941"/>
        <v>0</v>
      </c>
      <c r="W524" s="9">
        <f t="shared" si="941"/>
        <v>0</v>
      </c>
      <c r="X524" s="9">
        <f t="shared" si="941"/>
        <v>0</v>
      </c>
      <c r="Y524" s="9">
        <f t="shared" si="941"/>
        <v>4306</v>
      </c>
      <c r="Z524" s="9">
        <f t="shared" si="941"/>
        <v>0</v>
      </c>
      <c r="AA524" s="9">
        <f t="shared" si="941"/>
        <v>0</v>
      </c>
      <c r="AB524" s="9">
        <f t="shared" si="941"/>
        <v>0</v>
      </c>
      <c r="AC524" s="9">
        <f t="shared" si="941"/>
        <v>0</v>
      </c>
      <c r="AD524" s="9">
        <f t="shared" si="941"/>
        <v>0</v>
      </c>
      <c r="AE524" s="9">
        <f t="shared" si="941"/>
        <v>4306</v>
      </c>
      <c r="AF524" s="9">
        <f t="shared" si="941"/>
        <v>0</v>
      </c>
      <c r="AG524" s="9">
        <f t="shared" si="942"/>
        <v>0</v>
      </c>
      <c r="AH524" s="9">
        <f t="shared" si="942"/>
        <v>0</v>
      </c>
      <c r="AI524" s="9">
        <f t="shared" si="942"/>
        <v>0</v>
      </c>
      <c r="AJ524" s="9">
        <f t="shared" si="942"/>
        <v>0</v>
      </c>
      <c r="AK524" s="9">
        <f t="shared" si="942"/>
        <v>4306</v>
      </c>
      <c r="AL524" s="9">
        <f t="shared" si="942"/>
        <v>0</v>
      </c>
      <c r="AM524" s="9">
        <f t="shared" si="942"/>
        <v>0</v>
      </c>
      <c r="AN524" s="9">
        <f t="shared" si="942"/>
        <v>0</v>
      </c>
      <c r="AO524" s="9">
        <f t="shared" si="942"/>
        <v>0</v>
      </c>
      <c r="AP524" s="9">
        <f t="shared" si="942"/>
        <v>0</v>
      </c>
      <c r="AQ524" s="9">
        <f t="shared" si="942"/>
        <v>4306</v>
      </c>
      <c r="AR524" s="9">
        <f t="shared" si="942"/>
        <v>0</v>
      </c>
      <c r="AS524" s="9">
        <f t="shared" si="943"/>
        <v>-118</v>
      </c>
      <c r="AT524" s="9">
        <f t="shared" si="943"/>
        <v>0</v>
      </c>
      <c r="AU524" s="9">
        <f t="shared" si="943"/>
        <v>-349</v>
      </c>
      <c r="AV524" s="9">
        <f t="shared" si="943"/>
        <v>0</v>
      </c>
      <c r="AW524" s="9">
        <f t="shared" si="943"/>
        <v>3839</v>
      </c>
      <c r="AX524" s="9">
        <f t="shared" si="943"/>
        <v>0</v>
      </c>
      <c r="AY524" s="9">
        <f t="shared" si="943"/>
        <v>1639</v>
      </c>
      <c r="AZ524" s="9">
        <f t="shared" si="943"/>
        <v>0</v>
      </c>
      <c r="BA524" s="92">
        <f t="shared" si="845"/>
        <v>42.693409742120345</v>
      </c>
      <c r="BB524" s="92"/>
    </row>
    <row r="525" spans="1:54" ht="20.100000000000001" hidden="1" customHeight="1">
      <c r="A525" s="27" t="s">
        <v>13</v>
      </c>
      <c r="B525" s="25">
        <f t="shared" si="927"/>
        <v>912</v>
      </c>
      <c r="C525" s="25" t="s">
        <v>7</v>
      </c>
      <c r="D525" s="25" t="s">
        <v>79</v>
      </c>
      <c r="E525" s="25" t="s">
        <v>42</v>
      </c>
      <c r="F525" s="25">
        <v>610</v>
      </c>
      <c r="G525" s="9">
        <f>3918+388</f>
        <v>4306</v>
      </c>
      <c r="H525" s="9"/>
      <c r="I525" s="79"/>
      <c r="J525" s="79"/>
      <c r="K525" s="79"/>
      <c r="L525" s="79"/>
      <c r="M525" s="9">
        <f>G525+I525+J525+K525+L525</f>
        <v>4306</v>
      </c>
      <c r="N525" s="9">
        <f>H525+L525</f>
        <v>0</v>
      </c>
      <c r="O525" s="80"/>
      <c r="P525" s="80"/>
      <c r="Q525" s="80"/>
      <c r="R525" s="80"/>
      <c r="S525" s="9">
        <f>M525+O525+P525+Q525+R525</f>
        <v>4306</v>
      </c>
      <c r="T525" s="9">
        <f>N525+R525</f>
        <v>0</v>
      </c>
      <c r="U525" s="80"/>
      <c r="V525" s="80"/>
      <c r="W525" s="80"/>
      <c r="X525" s="80"/>
      <c r="Y525" s="9">
        <f>S525+U525+V525+W525+X525</f>
        <v>4306</v>
      </c>
      <c r="Z525" s="9">
        <f>T525+X525</f>
        <v>0</v>
      </c>
      <c r="AA525" s="80"/>
      <c r="AB525" s="80"/>
      <c r="AC525" s="80"/>
      <c r="AD525" s="80"/>
      <c r="AE525" s="9">
        <f>Y525+AA525+AB525+AC525+AD525</f>
        <v>4306</v>
      </c>
      <c r="AF525" s="9">
        <f>Z525+AD525</f>
        <v>0</v>
      </c>
      <c r="AG525" s="80"/>
      <c r="AH525" s="80"/>
      <c r="AI525" s="80"/>
      <c r="AJ525" s="80"/>
      <c r="AK525" s="9">
        <f>AE525+AG525+AH525+AI525+AJ525</f>
        <v>4306</v>
      </c>
      <c r="AL525" s="9">
        <f>AF525+AJ525</f>
        <v>0</v>
      </c>
      <c r="AM525" s="80"/>
      <c r="AN525" s="80"/>
      <c r="AO525" s="80"/>
      <c r="AP525" s="80"/>
      <c r="AQ525" s="9">
        <f>AK525+AM525+AN525+AO525+AP525</f>
        <v>4306</v>
      </c>
      <c r="AR525" s="9">
        <f>AL525+AP525</f>
        <v>0</v>
      </c>
      <c r="AS525" s="9">
        <v>-118</v>
      </c>
      <c r="AT525" s="80"/>
      <c r="AU525" s="9">
        <v>-349</v>
      </c>
      <c r="AV525" s="80"/>
      <c r="AW525" s="9">
        <f>AQ525+AS525+AT525+AU525+AV525</f>
        <v>3839</v>
      </c>
      <c r="AX525" s="9">
        <f>AR525+AV525</f>
        <v>0</v>
      </c>
      <c r="AY525" s="89">
        <v>1639</v>
      </c>
      <c r="AZ525" s="79"/>
      <c r="BA525" s="92">
        <f t="shared" si="845"/>
        <v>42.693409742120345</v>
      </c>
      <c r="BB525" s="92"/>
    </row>
    <row r="526" spans="1:54" ht="33" hidden="1">
      <c r="A526" s="36" t="s">
        <v>397</v>
      </c>
      <c r="B526" s="25">
        <f t="shared" si="927"/>
        <v>912</v>
      </c>
      <c r="C526" s="25" t="s">
        <v>7</v>
      </c>
      <c r="D526" s="25" t="s">
        <v>79</v>
      </c>
      <c r="E526" s="25" t="s">
        <v>619</v>
      </c>
      <c r="F526" s="25"/>
      <c r="G526" s="9">
        <f t="shared" ref="G526:V528" si="944">G527</f>
        <v>109872</v>
      </c>
      <c r="H526" s="9">
        <f t="shared" si="944"/>
        <v>109872</v>
      </c>
      <c r="I526" s="9">
        <f t="shared" si="944"/>
        <v>0</v>
      </c>
      <c r="J526" s="9">
        <f t="shared" si="944"/>
        <v>0</v>
      </c>
      <c r="K526" s="9">
        <f t="shared" si="944"/>
        <v>0</v>
      </c>
      <c r="L526" s="9">
        <f t="shared" si="944"/>
        <v>0</v>
      </c>
      <c r="M526" s="9">
        <f t="shared" si="944"/>
        <v>109872</v>
      </c>
      <c r="N526" s="9">
        <f t="shared" si="944"/>
        <v>109872</v>
      </c>
      <c r="O526" s="9">
        <f t="shared" si="944"/>
        <v>0</v>
      </c>
      <c r="P526" s="9">
        <f t="shared" si="944"/>
        <v>0</v>
      </c>
      <c r="Q526" s="9">
        <f t="shared" si="944"/>
        <v>0</v>
      </c>
      <c r="R526" s="9">
        <f t="shared" si="944"/>
        <v>0</v>
      </c>
      <c r="S526" s="9">
        <f t="shared" si="944"/>
        <v>109872</v>
      </c>
      <c r="T526" s="9">
        <f t="shared" si="944"/>
        <v>109872</v>
      </c>
      <c r="U526" s="9">
        <f t="shared" si="944"/>
        <v>0</v>
      </c>
      <c r="V526" s="9">
        <f t="shared" si="944"/>
        <v>0</v>
      </c>
      <c r="W526" s="9">
        <f t="shared" ref="U526:AJ528" si="945">W527</f>
        <v>0</v>
      </c>
      <c r="X526" s="9">
        <f t="shared" si="945"/>
        <v>0</v>
      </c>
      <c r="Y526" s="9">
        <f t="shared" si="945"/>
        <v>109872</v>
      </c>
      <c r="Z526" s="9">
        <f t="shared" si="945"/>
        <v>109872</v>
      </c>
      <c r="AA526" s="9">
        <f t="shared" si="945"/>
        <v>0</v>
      </c>
      <c r="AB526" s="9">
        <f t="shared" si="945"/>
        <v>0</v>
      </c>
      <c r="AC526" s="9">
        <f t="shared" si="945"/>
        <v>0</v>
      </c>
      <c r="AD526" s="9">
        <f t="shared" si="945"/>
        <v>0</v>
      </c>
      <c r="AE526" s="9">
        <f t="shared" si="945"/>
        <v>109872</v>
      </c>
      <c r="AF526" s="9">
        <f t="shared" si="945"/>
        <v>109872</v>
      </c>
      <c r="AG526" s="9">
        <f t="shared" si="945"/>
        <v>0</v>
      </c>
      <c r="AH526" s="9">
        <f t="shared" si="945"/>
        <v>0</v>
      </c>
      <c r="AI526" s="9">
        <f t="shared" si="945"/>
        <v>0</v>
      </c>
      <c r="AJ526" s="9">
        <f t="shared" si="945"/>
        <v>0</v>
      </c>
      <c r="AK526" s="9">
        <f t="shared" ref="AG526:AV528" si="946">AK527</f>
        <v>109872</v>
      </c>
      <c r="AL526" s="9">
        <f t="shared" si="946"/>
        <v>109872</v>
      </c>
      <c r="AM526" s="9">
        <f t="shared" si="946"/>
        <v>0</v>
      </c>
      <c r="AN526" s="9">
        <f t="shared" si="946"/>
        <v>0</v>
      </c>
      <c r="AO526" s="9">
        <f t="shared" si="946"/>
        <v>0</v>
      </c>
      <c r="AP526" s="9">
        <f t="shared" si="946"/>
        <v>0</v>
      </c>
      <c r="AQ526" s="9">
        <f t="shared" si="946"/>
        <v>109872</v>
      </c>
      <c r="AR526" s="9">
        <f t="shared" si="946"/>
        <v>109872</v>
      </c>
      <c r="AS526" s="9">
        <f t="shared" si="946"/>
        <v>0</v>
      </c>
      <c r="AT526" s="9">
        <f t="shared" si="946"/>
        <v>0</v>
      </c>
      <c r="AU526" s="9">
        <f t="shared" si="946"/>
        <v>0</v>
      </c>
      <c r="AV526" s="9">
        <f t="shared" si="946"/>
        <v>0</v>
      </c>
      <c r="AW526" s="9">
        <f t="shared" ref="AS526:AZ528" si="947">AW527</f>
        <v>109872</v>
      </c>
      <c r="AX526" s="9">
        <f t="shared" si="947"/>
        <v>109872</v>
      </c>
      <c r="AY526" s="9">
        <f t="shared" si="947"/>
        <v>48733</v>
      </c>
      <c r="AZ526" s="9">
        <f t="shared" si="947"/>
        <v>48733</v>
      </c>
      <c r="BA526" s="92">
        <f t="shared" si="845"/>
        <v>44.354339595165285</v>
      </c>
      <c r="BB526" s="92">
        <f t="shared" si="900"/>
        <v>44.354339595165285</v>
      </c>
    </row>
    <row r="527" spans="1:54" ht="33" hidden="1">
      <c r="A527" s="36" t="s">
        <v>398</v>
      </c>
      <c r="B527" s="25">
        <f t="shared" si="927"/>
        <v>912</v>
      </c>
      <c r="C527" s="25" t="s">
        <v>7</v>
      </c>
      <c r="D527" s="25" t="s">
        <v>79</v>
      </c>
      <c r="E527" s="25" t="s">
        <v>620</v>
      </c>
      <c r="F527" s="25"/>
      <c r="G527" s="9">
        <f t="shared" si="944"/>
        <v>109872</v>
      </c>
      <c r="H527" s="9">
        <f t="shared" si="944"/>
        <v>109872</v>
      </c>
      <c r="I527" s="9">
        <f t="shared" si="944"/>
        <v>0</v>
      </c>
      <c r="J527" s="9">
        <f t="shared" si="944"/>
        <v>0</v>
      </c>
      <c r="K527" s="9">
        <f t="shared" si="944"/>
        <v>0</v>
      </c>
      <c r="L527" s="9">
        <f t="shared" si="944"/>
        <v>0</v>
      </c>
      <c r="M527" s="9">
        <f t="shared" si="944"/>
        <v>109872</v>
      </c>
      <c r="N527" s="9">
        <f t="shared" si="944"/>
        <v>109872</v>
      </c>
      <c r="O527" s="9">
        <f t="shared" si="944"/>
        <v>0</v>
      </c>
      <c r="P527" s="9">
        <f t="shared" si="944"/>
        <v>0</v>
      </c>
      <c r="Q527" s="9">
        <f t="shared" si="944"/>
        <v>0</v>
      </c>
      <c r="R527" s="9">
        <f t="shared" si="944"/>
        <v>0</v>
      </c>
      <c r="S527" s="9">
        <f t="shared" si="944"/>
        <v>109872</v>
      </c>
      <c r="T527" s="9">
        <f t="shared" si="944"/>
        <v>109872</v>
      </c>
      <c r="U527" s="9">
        <f t="shared" si="945"/>
        <v>0</v>
      </c>
      <c r="V527" s="9">
        <f t="shared" si="945"/>
        <v>0</v>
      </c>
      <c r="W527" s="9">
        <f t="shared" si="945"/>
        <v>0</v>
      </c>
      <c r="X527" s="9">
        <f t="shared" si="945"/>
        <v>0</v>
      </c>
      <c r="Y527" s="9">
        <f t="shared" si="945"/>
        <v>109872</v>
      </c>
      <c r="Z527" s="9">
        <f t="shared" si="945"/>
        <v>109872</v>
      </c>
      <c r="AA527" s="9">
        <f t="shared" si="945"/>
        <v>0</v>
      </c>
      <c r="AB527" s="9">
        <f t="shared" si="945"/>
        <v>0</v>
      </c>
      <c r="AC527" s="9">
        <f t="shared" si="945"/>
        <v>0</v>
      </c>
      <c r="AD527" s="9">
        <f t="shared" si="945"/>
        <v>0</v>
      </c>
      <c r="AE527" s="9">
        <f t="shared" si="945"/>
        <v>109872</v>
      </c>
      <c r="AF527" s="9">
        <f t="shared" si="945"/>
        <v>109872</v>
      </c>
      <c r="AG527" s="9">
        <f t="shared" si="946"/>
        <v>0</v>
      </c>
      <c r="AH527" s="9">
        <f t="shared" si="946"/>
        <v>0</v>
      </c>
      <c r="AI527" s="9">
        <f t="shared" si="946"/>
        <v>0</v>
      </c>
      <c r="AJ527" s="9">
        <f t="shared" si="946"/>
        <v>0</v>
      </c>
      <c r="AK527" s="9">
        <f t="shared" si="946"/>
        <v>109872</v>
      </c>
      <c r="AL527" s="9">
        <f t="shared" si="946"/>
        <v>109872</v>
      </c>
      <c r="AM527" s="9">
        <f t="shared" si="946"/>
        <v>0</v>
      </c>
      <c r="AN527" s="9">
        <f t="shared" si="946"/>
        <v>0</v>
      </c>
      <c r="AO527" s="9">
        <f t="shared" si="946"/>
        <v>0</v>
      </c>
      <c r="AP527" s="9">
        <f t="shared" si="946"/>
        <v>0</v>
      </c>
      <c r="AQ527" s="9">
        <f t="shared" si="946"/>
        <v>109872</v>
      </c>
      <c r="AR527" s="9">
        <f t="shared" si="946"/>
        <v>109872</v>
      </c>
      <c r="AS527" s="9">
        <f t="shared" si="947"/>
        <v>0</v>
      </c>
      <c r="AT527" s="9">
        <f t="shared" si="947"/>
        <v>0</v>
      </c>
      <c r="AU527" s="9">
        <f t="shared" si="947"/>
        <v>0</v>
      </c>
      <c r="AV527" s="9">
        <f t="shared" si="947"/>
        <v>0</v>
      </c>
      <c r="AW527" s="9">
        <f t="shared" si="947"/>
        <v>109872</v>
      </c>
      <c r="AX527" s="9">
        <f t="shared" si="947"/>
        <v>109872</v>
      </c>
      <c r="AY527" s="9">
        <f t="shared" si="947"/>
        <v>48733</v>
      </c>
      <c r="AZ527" s="9">
        <f t="shared" si="947"/>
        <v>48733</v>
      </c>
      <c r="BA527" s="92">
        <f t="shared" ref="BA527:BA590" si="948">AY527/AW527*100</f>
        <v>44.354339595165285</v>
      </c>
      <c r="BB527" s="92">
        <f t="shared" ref="BB527:BB564" si="949">AZ527/AX527*100</f>
        <v>44.354339595165285</v>
      </c>
    </row>
    <row r="528" spans="1:54" ht="33" hidden="1">
      <c r="A528" s="27" t="s">
        <v>11</v>
      </c>
      <c r="B528" s="25">
        <f t="shared" si="927"/>
        <v>912</v>
      </c>
      <c r="C528" s="25" t="s">
        <v>7</v>
      </c>
      <c r="D528" s="25" t="s">
        <v>79</v>
      </c>
      <c r="E528" s="25" t="s">
        <v>620</v>
      </c>
      <c r="F528" s="25" t="s">
        <v>12</v>
      </c>
      <c r="G528" s="9">
        <f t="shared" si="944"/>
        <v>109872</v>
      </c>
      <c r="H528" s="9">
        <f t="shared" si="944"/>
        <v>109872</v>
      </c>
      <c r="I528" s="9">
        <f t="shared" si="944"/>
        <v>0</v>
      </c>
      <c r="J528" s="9">
        <f t="shared" si="944"/>
        <v>0</v>
      </c>
      <c r="K528" s="9">
        <f t="shared" si="944"/>
        <v>0</v>
      </c>
      <c r="L528" s="9">
        <f t="shared" si="944"/>
        <v>0</v>
      </c>
      <c r="M528" s="9">
        <f t="shared" si="944"/>
        <v>109872</v>
      </c>
      <c r="N528" s="9">
        <f t="shared" si="944"/>
        <v>109872</v>
      </c>
      <c r="O528" s="9">
        <f t="shared" si="944"/>
        <v>0</v>
      </c>
      <c r="P528" s="9">
        <f t="shared" si="944"/>
        <v>0</v>
      </c>
      <c r="Q528" s="9">
        <f t="shared" si="944"/>
        <v>0</v>
      </c>
      <c r="R528" s="9">
        <f t="shared" si="944"/>
        <v>0</v>
      </c>
      <c r="S528" s="9">
        <f t="shared" si="944"/>
        <v>109872</v>
      </c>
      <c r="T528" s="9">
        <f t="shared" si="944"/>
        <v>109872</v>
      </c>
      <c r="U528" s="9">
        <f t="shared" si="945"/>
        <v>0</v>
      </c>
      <c r="V528" s="9">
        <f t="shared" si="945"/>
        <v>0</v>
      </c>
      <c r="W528" s="9">
        <f t="shared" si="945"/>
        <v>0</v>
      </c>
      <c r="X528" s="9">
        <f t="shared" si="945"/>
        <v>0</v>
      </c>
      <c r="Y528" s="9">
        <f t="shared" si="945"/>
        <v>109872</v>
      </c>
      <c r="Z528" s="9">
        <f t="shared" si="945"/>
        <v>109872</v>
      </c>
      <c r="AA528" s="9">
        <f t="shared" si="945"/>
        <v>0</v>
      </c>
      <c r="AB528" s="9">
        <f t="shared" si="945"/>
        <v>0</v>
      </c>
      <c r="AC528" s="9">
        <f t="shared" si="945"/>
        <v>0</v>
      </c>
      <c r="AD528" s="9">
        <f t="shared" si="945"/>
        <v>0</v>
      </c>
      <c r="AE528" s="9">
        <f t="shared" si="945"/>
        <v>109872</v>
      </c>
      <c r="AF528" s="9">
        <f t="shared" si="945"/>
        <v>109872</v>
      </c>
      <c r="AG528" s="9">
        <f t="shared" si="946"/>
        <v>0</v>
      </c>
      <c r="AH528" s="9">
        <f t="shared" si="946"/>
        <v>0</v>
      </c>
      <c r="AI528" s="9">
        <f t="shared" si="946"/>
        <v>0</v>
      </c>
      <c r="AJ528" s="9">
        <f t="shared" si="946"/>
        <v>0</v>
      </c>
      <c r="AK528" s="9">
        <f t="shared" si="946"/>
        <v>109872</v>
      </c>
      <c r="AL528" s="9">
        <f t="shared" si="946"/>
        <v>109872</v>
      </c>
      <c r="AM528" s="9">
        <f t="shared" si="946"/>
        <v>0</v>
      </c>
      <c r="AN528" s="9">
        <f t="shared" si="946"/>
        <v>0</v>
      </c>
      <c r="AO528" s="9">
        <f t="shared" si="946"/>
        <v>0</v>
      </c>
      <c r="AP528" s="9">
        <f t="shared" si="946"/>
        <v>0</v>
      </c>
      <c r="AQ528" s="9">
        <f t="shared" si="946"/>
        <v>109872</v>
      </c>
      <c r="AR528" s="9">
        <f t="shared" si="946"/>
        <v>109872</v>
      </c>
      <c r="AS528" s="9">
        <f t="shared" si="947"/>
        <v>0</v>
      </c>
      <c r="AT528" s="9">
        <f t="shared" si="947"/>
        <v>0</v>
      </c>
      <c r="AU528" s="9">
        <f t="shared" si="947"/>
        <v>0</v>
      </c>
      <c r="AV528" s="9">
        <f t="shared" si="947"/>
        <v>0</v>
      </c>
      <c r="AW528" s="9">
        <f t="shared" si="947"/>
        <v>109872</v>
      </c>
      <c r="AX528" s="9">
        <f t="shared" si="947"/>
        <v>109872</v>
      </c>
      <c r="AY528" s="9">
        <f t="shared" si="947"/>
        <v>48733</v>
      </c>
      <c r="AZ528" s="9">
        <f t="shared" si="947"/>
        <v>48733</v>
      </c>
      <c r="BA528" s="92">
        <f t="shared" si="948"/>
        <v>44.354339595165285</v>
      </c>
      <c r="BB528" s="92">
        <f t="shared" si="949"/>
        <v>44.354339595165285</v>
      </c>
    </row>
    <row r="529" spans="1:54" ht="20.100000000000001" hidden="1" customHeight="1">
      <c r="A529" s="27" t="s">
        <v>13</v>
      </c>
      <c r="B529" s="25">
        <f t="shared" si="927"/>
        <v>912</v>
      </c>
      <c r="C529" s="25" t="s">
        <v>7</v>
      </c>
      <c r="D529" s="25" t="s">
        <v>79</v>
      </c>
      <c r="E529" s="25" t="s">
        <v>620</v>
      </c>
      <c r="F529" s="25" t="s">
        <v>34</v>
      </c>
      <c r="G529" s="9">
        <v>109872</v>
      </c>
      <c r="H529" s="9">
        <v>109872</v>
      </c>
      <c r="I529" s="79"/>
      <c r="J529" s="79"/>
      <c r="K529" s="79"/>
      <c r="L529" s="79"/>
      <c r="M529" s="9">
        <f>G529+I529+J529+K529+L529</f>
        <v>109872</v>
      </c>
      <c r="N529" s="9">
        <f>H529+L529</f>
        <v>109872</v>
      </c>
      <c r="O529" s="80"/>
      <c r="P529" s="80"/>
      <c r="Q529" s="80"/>
      <c r="R529" s="80"/>
      <c r="S529" s="9">
        <f>M529+O529+P529+Q529+R529</f>
        <v>109872</v>
      </c>
      <c r="T529" s="9">
        <f>N529+R529</f>
        <v>109872</v>
      </c>
      <c r="U529" s="80"/>
      <c r="V529" s="80"/>
      <c r="W529" s="80"/>
      <c r="X529" s="80"/>
      <c r="Y529" s="9">
        <f>S529+U529+V529+W529+X529</f>
        <v>109872</v>
      </c>
      <c r="Z529" s="9">
        <f>T529+X529</f>
        <v>109872</v>
      </c>
      <c r="AA529" s="80"/>
      <c r="AB529" s="80"/>
      <c r="AC529" s="80"/>
      <c r="AD529" s="80"/>
      <c r="AE529" s="9">
        <f>Y529+AA529+AB529+AC529+AD529</f>
        <v>109872</v>
      </c>
      <c r="AF529" s="9">
        <f>Z529+AD529</f>
        <v>109872</v>
      </c>
      <c r="AG529" s="80"/>
      <c r="AH529" s="80"/>
      <c r="AI529" s="80"/>
      <c r="AJ529" s="80"/>
      <c r="AK529" s="9">
        <f>AE529+AG529+AH529+AI529+AJ529</f>
        <v>109872</v>
      </c>
      <c r="AL529" s="9">
        <f>AF529+AJ529</f>
        <v>109872</v>
      </c>
      <c r="AM529" s="80"/>
      <c r="AN529" s="80"/>
      <c r="AO529" s="80"/>
      <c r="AP529" s="80"/>
      <c r="AQ529" s="9">
        <f>AK529+AM529+AN529+AO529+AP529</f>
        <v>109872</v>
      </c>
      <c r="AR529" s="9">
        <f>AL529+AP529</f>
        <v>109872</v>
      </c>
      <c r="AS529" s="80"/>
      <c r="AT529" s="80"/>
      <c r="AU529" s="80"/>
      <c r="AV529" s="80"/>
      <c r="AW529" s="9">
        <f>AQ529+AS529+AT529+AU529+AV529</f>
        <v>109872</v>
      </c>
      <c r="AX529" s="9">
        <f>AR529+AV529</f>
        <v>109872</v>
      </c>
      <c r="AY529" s="9">
        <v>48733</v>
      </c>
      <c r="AZ529" s="9">
        <v>48733</v>
      </c>
      <c r="BA529" s="92">
        <f t="shared" si="948"/>
        <v>44.354339595165285</v>
      </c>
      <c r="BB529" s="92">
        <f t="shared" si="949"/>
        <v>44.354339595165285</v>
      </c>
    </row>
    <row r="530" spans="1:54" ht="49.5" hidden="1">
      <c r="A530" s="27" t="s">
        <v>754</v>
      </c>
      <c r="B530" s="25">
        <f t="shared" si="927"/>
        <v>912</v>
      </c>
      <c r="C530" s="25" t="s">
        <v>7</v>
      </c>
      <c r="D530" s="25" t="s">
        <v>79</v>
      </c>
      <c r="E530" s="25" t="s">
        <v>753</v>
      </c>
      <c r="F530" s="25"/>
      <c r="G530" s="9"/>
      <c r="H530" s="9"/>
      <c r="I530" s="79"/>
      <c r="J530" s="79"/>
      <c r="K530" s="79"/>
      <c r="L530" s="79"/>
      <c r="M530" s="9"/>
      <c r="N530" s="9"/>
      <c r="O530" s="80"/>
      <c r="P530" s="80"/>
      <c r="Q530" s="80"/>
      <c r="R530" s="80"/>
      <c r="S530" s="9"/>
      <c r="T530" s="9"/>
      <c r="U530" s="9">
        <f>U531</f>
        <v>51</v>
      </c>
      <c r="V530" s="9">
        <f t="shared" ref="V530:AK531" si="950">V531</f>
        <v>0</v>
      </c>
      <c r="W530" s="9">
        <f t="shared" si="950"/>
        <v>0</v>
      </c>
      <c r="X530" s="9">
        <f t="shared" si="950"/>
        <v>972</v>
      </c>
      <c r="Y530" s="9">
        <f t="shared" si="950"/>
        <v>1023</v>
      </c>
      <c r="Z530" s="9">
        <f t="shared" si="950"/>
        <v>972</v>
      </c>
      <c r="AA530" s="9">
        <f>AA531</f>
        <v>0</v>
      </c>
      <c r="AB530" s="9">
        <f t="shared" si="950"/>
        <v>0</v>
      </c>
      <c r="AC530" s="9">
        <f t="shared" si="950"/>
        <v>0</v>
      </c>
      <c r="AD530" s="9">
        <f t="shared" si="950"/>
        <v>0</v>
      </c>
      <c r="AE530" s="9">
        <f t="shared" si="950"/>
        <v>1023</v>
      </c>
      <c r="AF530" s="9">
        <f t="shared" si="950"/>
        <v>972</v>
      </c>
      <c r="AG530" s="9">
        <f>AG531</f>
        <v>0</v>
      </c>
      <c r="AH530" s="9">
        <f t="shared" si="950"/>
        <v>0</v>
      </c>
      <c r="AI530" s="9">
        <f t="shared" si="950"/>
        <v>0</v>
      </c>
      <c r="AJ530" s="9">
        <f t="shared" si="950"/>
        <v>0</v>
      </c>
      <c r="AK530" s="9">
        <f t="shared" si="950"/>
        <v>1023</v>
      </c>
      <c r="AL530" s="9">
        <f t="shared" ref="AH530:AL531" si="951">AL531</f>
        <v>972</v>
      </c>
      <c r="AM530" s="9">
        <f>AM531</f>
        <v>0</v>
      </c>
      <c r="AN530" s="9">
        <f t="shared" ref="AN530:AZ531" si="952">AN531</f>
        <v>0</v>
      </c>
      <c r="AO530" s="9">
        <f t="shared" si="952"/>
        <v>0</v>
      </c>
      <c r="AP530" s="9">
        <f t="shared" si="952"/>
        <v>0</v>
      </c>
      <c r="AQ530" s="9">
        <f t="shared" si="952"/>
        <v>1023</v>
      </c>
      <c r="AR530" s="9">
        <f t="shared" si="952"/>
        <v>972</v>
      </c>
      <c r="AS530" s="9">
        <f>AS531</f>
        <v>0</v>
      </c>
      <c r="AT530" s="9">
        <f t="shared" si="952"/>
        <v>0</v>
      </c>
      <c r="AU530" s="9">
        <f t="shared" si="952"/>
        <v>0</v>
      </c>
      <c r="AV530" s="9">
        <f t="shared" si="952"/>
        <v>0</v>
      </c>
      <c r="AW530" s="9">
        <f t="shared" si="952"/>
        <v>1023</v>
      </c>
      <c r="AX530" s="9">
        <f t="shared" si="952"/>
        <v>972</v>
      </c>
      <c r="AY530" s="9">
        <f t="shared" si="952"/>
        <v>13</v>
      </c>
      <c r="AZ530" s="9">
        <f t="shared" si="952"/>
        <v>0</v>
      </c>
      <c r="BA530" s="92">
        <f t="shared" si="948"/>
        <v>1.270772238514174</v>
      </c>
      <c r="BB530" s="92">
        <f t="shared" si="949"/>
        <v>0</v>
      </c>
    </row>
    <row r="531" spans="1:54" ht="33" hidden="1">
      <c r="A531" s="27" t="s">
        <v>11</v>
      </c>
      <c r="B531" s="25">
        <f t="shared" si="927"/>
        <v>912</v>
      </c>
      <c r="C531" s="25" t="s">
        <v>7</v>
      </c>
      <c r="D531" s="25" t="s">
        <v>79</v>
      </c>
      <c r="E531" s="25" t="s">
        <v>753</v>
      </c>
      <c r="F531" s="25" t="s">
        <v>12</v>
      </c>
      <c r="G531" s="9"/>
      <c r="H531" s="9"/>
      <c r="I531" s="79"/>
      <c r="J531" s="79"/>
      <c r="K531" s="79"/>
      <c r="L531" s="79"/>
      <c r="M531" s="9"/>
      <c r="N531" s="9"/>
      <c r="O531" s="80"/>
      <c r="P531" s="80"/>
      <c r="Q531" s="80"/>
      <c r="R531" s="80"/>
      <c r="S531" s="9"/>
      <c r="T531" s="9"/>
      <c r="U531" s="9">
        <f>U532</f>
        <v>51</v>
      </c>
      <c r="V531" s="9">
        <f t="shared" si="950"/>
        <v>0</v>
      </c>
      <c r="W531" s="9">
        <f t="shared" si="950"/>
        <v>0</v>
      </c>
      <c r="X531" s="9">
        <f t="shared" si="950"/>
        <v>972</v>
      </c>
      <c r="Y531" s="9">
        <f t="shared" si="950"/>
        <v>1023</v>
      </c>
      <c r="Z531" s="9">
        <f t="shared" si="950"/>
        <v>972</v>
      </c>
      <c r="AA531" s="9">
        <f>AA532</f>
        <v>0</v>
      </c>
      <c r="AB531" s="9">
        <f t="shared" si="950"/>
        <v>0</v>
      </c>
      <c r="AC531" s="9">
        <f t="shared" si="950"/>
        <v>0</v>
      </c>
      <c r="AD531" s="9">
        <f t="shared" si="950"/>
        <v>0</v>
      </c>
      <c r="AE531" s="9">
        <f t="shared" si="950"/>
        <v>1023</v>
      </c>
      <c r="AF531" s="9">
        <f t="shared" si="950"/>
        <v>972</v>
      </c>
      <c r="AG531" s="9">
        <f>AG532</f>
        <v>0</v>
      </c>
      <c r="AH531" s="9">
        <f t="shared" si="951"/>
        <v>0</v>
      </c>
      <c r="AI531" s="9">
        <f t="shared" si="951"/>
        <v>0</v>
      </c>
      <c r="AJ531" s="9">
        <f t="shared" si="951"/>
        <v>0</v>
      </c>
      <c r="AK531" s="9">
        <f t="shared" si="951"/>
        <v>1023</v>
      </c>
      <c r="AL531" s="9">
        <f t="shared" si="951"/>
        <v>972</v>
      </c>
      <c r="AM531" s="9">
        <f>AM532</f>
        <v>0</v>
      </c>
      <c r="AN531" s="9">
        <f t="shared" si="952"/>
        <v>0</v>
      </c>
      <c r="AO531" s="9">
        <f t="shared" si="952"/>
        <v>0</v>
      </c>
      <c r="AP531" s="9">
        <f t="shared" si="952"/>
        <v>0</v>
      </c>
      <c r="AQ531" s="9">
        <f t="shared" si="952"/>
        <v>1023</v>
      </c>
      <c r="AR531" s="9">
        <f t="shared" si="952"/>
        <v>972</v>
      </c>
      <c r="AS531" s="9">
        <f>AS532</f>
        <v>0</v>
      </c>
      <c r="AT531" s="9">
        <f t="shared" si="952"/>
        <v>0</v>
      </c>
      <c r="AU531" s="9">
        <f t="shared" si="952"/>
        <v>0</v>
      </c>
      <c r="AV531" s="9">
        <f t="shared" si="952"/>
        <v>0</v>
      </c>
      <c r="AW531" s="9">
        <f t="shared" si="952"/>
        <v>1023</v>
      </c>
      <c r="AX531" s="9">
        <f t="shared" si="952"/>
        <v>972</v>
      </c>
      <c r="AY531" s="9">
        <f t="shared" si="952"/>
        <v>13</v>
      </c>
      <c r="AZ531" s="9">
        <f t="shared" si="952"/>
        <v>0</v>
      </c>
      <c r="BA531" s="92">
        <f t="shared" si="948"/>
        <v>1.270772238514174</v>
      </c>
      <c r="BB531" s="92">
        <f t="shared" si="949"/>
        <v>0</v>
      </c>
    </row>
    <row r="532" spans="1:54" ht="20.100000000000001" hidden="1" customHeight="1">
      <c r="A532" s="27" t="s">
        <v>13</v>
      </c>
      <c r="B532" s="25">
        <f t="shared" si="927"/>
        <v>912</v>
      </c>
      <c r="C532" s="25" t="s">
        <v>7</v>
      </c>
      <c r="D532" s="25" t="s">
        <v>79</v>
      </c>
      <c r="E532" s="25" t="s">
        <v>753</v>
      </c>
      <c r="F532" s="25" t="s">
        <v>34</v>
      </c>
      <c r="G532" s="9"/>
      <c r="H532" s="9"/>
      <c r="I532" s="79"/>
      <c r="J532" s="79"/>
      <c r="K532" s="79"/>
      <c r="L532" s="79"/>
      <c r="M532" s="9"/>
      <c r="N532" s="9"/>
      <c r="O532" s="80"/>
      <c r="P532" s="80"/>
      <c r="Q532" s="80"/>
      <c r="R532" s="80"/>
      <c r="S532" s="9"/>
      <c r="T532" s="9"/>
      <c r="U532" s="9">
        <v>51</v>
      </c>
      <c r="V532" s="9"/>
      <c r="W532" s="9"/>
      <c r="X532" s="9">
        <v>972</v>
      </c>
      <c r="Y532" s="9">
        <f>S532+U532+V532+W532+X532</f>
        <v>1023</v>
      </c>
      <c r="Z532" s="9">
        <f>T532+X532</f>
        <v>972</v>
      </c>
      <c r="AA532" s="9"/>
      <c r="AB532" s="9"/>
      <c r="AC532" s="9"/>
      <c r="AD532" s="9"/>
      <c r="AE532" s="9">
        <f>Y532+AA532+AB532+AC532+AD532</f>
        <v>1023</v>
      </c>
      <c r="AF532" s="9">
        <f>Z532+AD532</f>
        <v>972</v>
      </c>
      <c r="AG532" s="9"/>
      <c r="AH532" s="9"/>
      <c r="AI532" s="9"/>
      <c r="AJ532" s="9"/>
      <c r="AK532" s="9">
        <f>AE532+AG532+AH532+AI532+AJ532</f>
        <v>1023</v>
      </c>
      <c r="AL532" s="9">
        <f>AF532+AJ532</f>
        <v>972</v>
      </c>
      <c r="AM532" s="9"/>
      <c r="AN532" s="9"/>
      <c r="AO532" s="9"/>
      <c r="AP532" s="9"/>
      <c r="AQ532" s="9">
        <f>AK532+AM532+AN532+AO532+AP532</f>
        <v>1023</v>
      </c>
      <c r="AR532" s="9">
        <f>AL532+AP532</f>
        <v>972</v>
      </c>
      <c r="AS532" s="9"/>
      <c r="AT532" s="9"/>
      <c r="AU532" s="9"/>
      <c r="AV532" s="9"/>
      <c r="AW532" s="9">
        <f>AQ532+AS532+AT532+AU532+AV532</f>
        <v>1023</v>
      </c>
      <c r="AX532" s="9">
        <f>AR532+AV532</f>
        <v>972</v>
      </c>
      <c r="AY532" s="9">
        <v>13</v>
      </c>
      <c r="AZ532" s="79"/>
      <c r="BA532" s="92">
        <f t="shared" si="948"/>
        <v>1.270772238514174</v>
      </c>
      <c r="BB532" s="92">
        <f t="shared" si="949"/>
        <v>0</v>
      </c>
    </row>
    <row r="533" spans="1:54" ht="82.5" hidden="1">
      <c r="A533" s="24" t="s">
        <v>33</v>
      </c>
      <c r="B533" s="25">
        <f>B523</f>
        <v>912</v>
      </c>
      <c r="C533" s="25" t="s">
        <v>7</v>
      </c>
      <c r="D533" s="25" t="s">
        <v>79</v>
      </c>
      <c r="E533" s="25" t="s">
        <v>54</v>
      </c>
      <c r="F533" s="9"/>
      <c r="G533" s="9">
        <f t="shared" ref="G533:H533" si="953">G534</f>
        <v>0</v>
      </c>
      <c r="H533" s="9">
        <f t="shared" si="953"/>
        <v>0</v>
      </c>
      <c r="I533" s="79"/>
      <c r="J533" s="79"/>
      <c r="K533" s="79"/>
      <c r="L533" s="79"/>
      <c r="M533" s="79"/>
      <c r="N533" s="79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79"/>
      <c r="AZ533" s="79"/>
      <c r="BA533" s="92" t="e">
        <f t="shared" si="948"/>
        <v>#DIV/0!</v>
      </c>
      <c r="BB533" s="92" t="e">
        <f t="shared" si="949"/>
        <v>#DIV/0!</v>
      </c>
    </row>
    <row r="534" spans="1:54" ht="20.100000000000001" hidden="1" customHeight="1">
      <c r="A534" s="27" t="s">
        <v>14</v>
      </c>
      <c r="B534" s="25">
        <f>B524</f>
        <v>912</v>
      </c>
      <c r="C534" s="25" t="s">
        <v>7</v>
      </c>
      <c r="D534" s="25" t="s">
        <v>79</v>
      </c>
      <c r="E534" s="25" t="s">
        <v>55</v>
      </c>
      <c r="F534" s="25"/>
      <c r="G534" s="9">
        <f>G535</f>
        <v>0</v>
      </c>
      <c r="H534" s="9"/>
      <c r="I534" s="79"/>
      <c r="J534" s="79"/>
      <c r="K534" s="79"/>
      <c r="L534" s="79"/>
      <c r="M534" s="79"/>
      <c r="N534" s="79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79"/>
      <c r="AZ534" s="79"/>
      <c r="BA534" s="92" t="e">
        <f t="shared" si="948"/>
        <v>#DIV/0!</v>
      </c>
      <c r="BB534" s="92" t="e">
        <f t="shared" si="949"/>
        <v>#DIV/0!</v>
      </c>
    </row>
    <row r="535" spans="1:54" ht="20.100000000000001" hidden="1" customHeight="1">
      <c r="A535" s="27" t="s">
        <v>15</v>
      </c>
      <c r="B535" s="25">
        <f t="shared" si="927"/>
        <v>912</v>
      </c>
      <c r="C535" s="25" t="s">
        <v>7</v>
      </c>
      <c r="D535" s="25" t="s">
        <v>79</v>
      </c>
      <c r="E535" s="25" t="s">
        <v>56</v>
      </c>
      <c r="F535" s="25"/>
      <c r="G535" s="9">
        <f>G536</f>
        <v>0</v>
      </c>
      <c r="H535" s="9"/>
      <c r="I535" s="79"/>
      <c r="J535" s="79"/>
      <c r="K535" s="79"/>
      <c r="L535" s="79"/>
      <c r="M535" s="79"/>
      <c r="N535" s="79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79"/>
      <c r="AZ535" s="79"/>
      <c r="BA535" s="92" t="e">
        <f t="shared" si="948"/>
        <v>#DIV/0!</v>
      </c>
      <c r="BB535" s="92" t="e">
        <f t="shared" si="949"/>
        <v>#DIV/0!</v>
      </c>
    </row>
    <row r="536" spans="1:54" ht="33" hidden="1">
      <c r="A536" s="24" t="s">
        <v>11</v>
      </c>
      <c r="B536" s="25">
        <f t="shared" si="927"/>
        <v>912</v>
      </c>
      <c r="C536" s="25" t="s">
        <v>7</v>
      </c>
      <c r="D536" s="25" t="s">
        <v>79</v>
      </c>
      <c r="E536" s="25" t="s">
        <v>56</v>
      </c>
      <c r="F536" s="25" t="s">
        <v>12</v>
      </c>
      <c r="G536" s="9">
        <f>G537</f>
        <v>0</v>
      </c>
      <c r="H536" s="9"/>
      <c r="I536" s="79"/>
      <c r="J536" s="79"/>
      <c r="K536" s="79"/>
      <c r="L536" s="79"/>
      <c r="M536" s="79"/>
      <c r="N536" s="79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79"/>
      <c r="AZ536" s="79"/>
      <c r="BA536" s="92" t="e">
        <f t="shared" si="948"/>
        <v>#DIV/0!</v>
      </c>
      <c r="BB536" s="92" t="e">
        <f t="shared" si="949"/>
        <v>#DIV/0!</v>
      </c>
    </row>
    <row r="537" spans="1:54" ht="20.100000000000001" hidden="1" customHeight="1">
      <c r="A537" s="27" t="s">
        <v>13</v>
      </c>
      <c r="B537" s="25">
        <f t="shared" si="927"/>
        <v>912</v>
      </c>
      <c r="C537" s="25" t="s">
        <v>7</v>
      </c>
      <c r="D537" s="25" t="s">
        <v>79</v>
      </c>
      <c r="E537" s="25" t="s">
        <v>56</v>
      </c>
      <c r="F537" s="25">
        <v>610</v>
      </c>
      <c r="G537" s="9"/>
      <c r="H537" s="9"/>
      <c r="I537" s="79"/>
      <c r="J537" s="79"/>
      <c r="K537" s="79"/>
      <c r="L537" s="79"/>
      <c r="M537" s="79"/>
      <c r="N537" s="79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79"/>
      <c r="AZ537" s="79"/>
      <c r="BA537" s="92" t="e">
        <f t="shared" si="948"/>
        <v>#DIV/0!</v>
      </c>
      <c r="BB537" s="92" t="e">
        <f t="shared" si="949"/>
        <v>#DIV/0!</v>
      </c>
    </row>
    <row r="538" spans="1:54" ht="82.5" hidden="1">
      <c r="A538" s="24" t="s">
        <v>118</v>
      </c>
      <c r="B538" s="25">
        <f>B523</f>
        <v>912</v>
      </c>
      <c r="C538" s="25" t="s">
        <v>7</v>
      </c>
      <c r="D538" s="25" t="s">
        <v>79</v>
      </c>
      <c r="E538" s="25" t="s">
        <v>119</v>
      </c>
      <c r="F538" s="9"/>
      <c r="G538" s="9">
        <f t="shared" ref="G538:AA541" si="954">G539</f>
        <v>2115</v>
      </c>
      <c r="H538" s="9">
        <f t="shared" si="954"/>
        <v>0</v>
      </c>
      <c r="I538" s="9">
        <f t="shared" si="954"/>
        <v>0</v>
      </c>
      <c r="J538" s="9">
        <f t="shared" si="954"/>
        <v>0</v>
      </c>
      <c r="K538" s="9">
        <f t="shared" si="954"/>
        <v>0</v>
      </c>
      <c r="L538" s="9">
        <f t="shared" si="954"/>
        <v>0</v>
      </c>
      <c r="M538" s="9">
        <f t="shared" si="954"/>
        <v>2115</v>
      </c>
      <c r="N538" s="9">
        <f t="shared" si="954"/>
        <v>0</v>
      </c>
      <c r="O538" s="9">
        <f t="shared" si="954"/>
        <v>0</v>
      </c>
      <c r="P538" s="9">
        <f t="shared" si="954"/>
        <v>0</v>
      </c>
      <c r="Q538" s="9">
        <f t="shared" si="954"/>
        <v>0</v>
      </c>
      <c r="R538" s="9">
        <f t="shared" si="954"/>
        <v>0</v>
      </c>
      <c r="S538" s="9">
        <f t="shared" si="954"/>
        <v>2115</v>
      </c>
      <c r="T538" s="9">
        <f t="shared" si="954"/>
        <v>0</v>
      </c>
      <c r="U538" s="9">
        <f t="shared" si="954"/>
        <v>0</v>
      </c>
      <c r="V538" s="9">
        <f t="shared" si="954"/>
        <v>0</v>
      </c>
      <c r="W538" s="9">
        <f t="shared" si="954"/>
        <v>0</v>
      </c>
      <c r="X538" s="9">
        <f t="shared" si="954"/>
        <v>0</v>
      </c>
      <c r="Y538" s="9">
        <f t="shared" si="954"/>
        <v>2115</v>
      </c>
      <c r="Z538" s="9">
        <f t="shared" si="954"/>
        <v>0</v>
      </c>
      <c r="AA538" s="9">
        <f t="shared" si="954"/>
        <v>0</v>
      </c>
      <c r="AB538" s="9">
        <f t="shared" ref="AA538:AP541" si="955">AB539</f>
        <v>0</v>
      </c>
      <c r="AC538" s="9">
        <f t="shared" si="955"/>
        <v>0</v>
      </c>
      <c r="AD538" s="9">
        <f t="shared" si="955"/>
        <v>0</v>
      </c>
      <c r="AE538" s="9">
        <f t="shared" si="955"/>
        <v>2115</v>
      </c>
      <c r="AF538" s="9">
        <f t="shared" si="955"/>
        <v>0</v>
      </c>
      <c r="AG538" s="9">
        <f t="shared" si="955"/>
        <v>0</v>
      </c>
      <c r="AH538" s="9">
        <f t="shared" si="955"/>
        <v>0</v>
      </c>
      <c r="AI538" s="9">
        <f t="shared" si="955"/>
        <v>0</v>
      </c>
      <c r="AJ538" s="9">
        <f t="shared" si="955"/>
        <v>0</v>
      </c>
      <c r="AK538" s="9">
        <f t="shared" si="955"/>
        <v>2115</v>
      </c>
      <c r="AL538" s="9">
        <f t="shared" si="955"/>
        <v>0</v>
      </c>
      <c r="AM538" s="9">
        <f t="shared" si="955"/>
        <v>0</v>
      </c>
      <c r="AN538" s="9">
        <f t="shared" si="955"/>
        <v>0</v>
      </c>
      <c r="AO538" s="9">
        <f t="shared" si="955"/>
        <v>0</v>
      </c>
      <c r="AP538" s="9">
        <f t="shared" si="955"/>
        <v>0</v>
      </c>
      <c r="AQ538" s="9">
        <f t="shared" ref="AM538:AZ541" si="956">AQ539</f>
        <v>2115</v>
      </c>
      <c r="AR538" s="9">
        <f t="shared" si="956"/>
        <v>0</v>
      </c>
      <c r="AS538" s="9">
        <f t="shared" si="956"/>
        <v>-396</v>
      </c>
      <c r="AT538" s="9">
        <f t="shared" si="956"/>
        <v>0</v>
      </c>
      <c r="AU538" s="9">
        <f t="shared" si="956"/>
        <v>0</v>
      </c>
      <c r="AV538" s="9">
        <f t="shared" si="956"/>
        <v>0</v>
      </c>
      <c r="AW538" s="9">
        <f t="shared" si="956"/>
        <v>1719</v>
      </c>
      <c r="AX538" s="9">
        <f t="shared" si="956"/>
        <v>0</v>
      </c>
      <c r="AY538" s="9">
        <f t="shared" si="956"/>
        <v>87</v>
      </c>
      <c r="AZ538" s="9">
        <f t="shared" si="956"/>
        <v>0</v>
      </c>
      <c r="BA538" s="92">
        <f t="shared" si="948"/>
        <v>5.0610820244328103</v>
      </c>
      <c r="BB538" s="92"/>
    </row>
    <row r="539" spans="1:54" ht="20.100000000000001" hidden="1" customHeight="1">
      <c r="A539" s="27" t="s">
        <v>14</v>
      </c>
      <c r="B539" s="25">
        <f>B524</f>
        <v>912</v>
      </c>
      <c r="C539" s="25" t="s">
        <v>7</v>
      </c>
      <c r="D539" s="25" t="s">
        <v>79</v>
      </c>
      <c r="E539" s="25" t="s">
        <v>149</v>
      </c>
      <c r="F539" s="25"/>
      <c r="G539" s="9">
        <f t="shared" ref="G539:V541" si="957">G540</f>
        <v>2115</v>
      </c>
      <c r="H539" s="9">
        <f t="shared" si="957"/>
        <v>0</v>
      </c>
      <c r="I539" s="9">
        <f t="shared" si="957"/>
        <v>0</v>
      </c>
      <c r="J539" s="9">
        <f t="shared" si="957"/>
        <v>0</v>
      </c>
      <c r="K539" s="9">
        <f t="shared" si="957"/>
        <v>0</v>
      </c>
      <c r="L539" s="9">
        <f t="shared" si="957"/>
        <v>0</v>
      </c>
      <c r="M539" s="9">
        <f t="shared" si="957"/>
        <v>2115</v>
      </c>
      <c r="N539" s="9">
        <f t="shared" si="957"/>
        <v>0</v>
      </c>
      <c r="O539" s="9">
        <f t="shared" si="957"/>
        <v>0</v>
      </c>
      <c r="P539" s="9">
        <f t="shared" si="957"/>
        <v>0</v>
      </c>
      <c r="Q539" s="9">
        <f t="shared" si="957"/>
        <v>0</v>
      </c>
      <c r="R539" s="9">
        <f t="shared" si="957"/>
        <v>0</v>
      </c>
      <c r="S539" s="9">
        <f t="shared" si="957"/>
        <v>2115</v>
      </c>
      <c r="T539" s="9">
        <f t="shared" si="957"/>
        <v>0</v>
      </c>
      <c r="U539" s="9">
        <f t="shared" si="957"/>
        <v>0</v>
      </c>
      <c r="V539" s="9">
        <f t="shared" si="957"/>
        <v>0</v>
      </c>
      <c r="W539" s="9">
        <f t="shared" si="954"/>
        <v>0</v>
      </c>
      <c r="X539" s="9">
        <f t="shared" si="954"/>
        <v>0</v>
      </c>
      <c r="Y539" s="9">
        <f t="shared" si="954"/>
        <v>2115</v>
      </c>
      <c r="Z539" s="9">
        <f t="shared" si="954"/>
        <v>0</v>
      </c>
      <c r="AA539" s="9">
        <f t="shared" si="954"/>
        <v>0</v>
      </c>
      <c r="AB539" s="9">
        <f t="shared" si="955"/>
        <v>0</v>
      </c>
      <c r="AC539" s="9">
        <f t="shared" si="955"/>
        <v>0</v>
      </c>
      <c r="AD539" s="9">
        <f t="shared" si="955"/>
        <v>0</v>
      </c>
      <c r="AE539" s="9">
        <f t="shared" si="955"/>
        <v>2115</v>
      </c>
      <c r="AF539" s="9">
        <f t="shared" si="955"/>
        <v>0</v>
      </c>
      <c r="AG539" s="9">
        <f t="shared" si="955"/>
        <v>0</v>
      </c>
      <c r="AH539" s="9">
        <f t="shared" si="955"/>
        <v>0</v>
      </c>
      <c r="AI539" s="9">
        <f t="shared" si="955"/>
        <v>0</v>
      </c>
      <c r="AJ539" s="9">
        <f t="shared" si="955"/>
        <v>0</v>
      </c>
      <c r="AK539" s="9">
        <f t="shared" si="955"/>
        <v>2115</v>
      </c>
      <c r="AL539" s="9">
        <f t="shared" si="955"/>
        <v>0</v>
      </c>
      <c r="AM539" s="9">
        <f t="shared" si="956"/>
        <v>0</v>
      </c>
      <c r="AN539" s="9">
        <f t="shared" si="956"/>
        <v>0</v>
      </c>
      <c r="AO539" s="9">
        <f t="shared" si="956"/>
        <v>0</v>
      </c>
      <c r="AP539" s="9">
        <f t="shared" si="956"/>
        <v>0</v>
      </c>
      <c r="AQ539" s="9">
        <f t="shared" si="956"/>
        <v>2115</v>
      </c>
      <c r="AR539" s="9">
        <f t="shared" si="956"/>
        <v>0</v>
      </c>
      <c r="AS539" s="9">
        <f t="shared" si="956"/>
        <v>-396</v>
      </c>
      <c r="AT539" s="9">
        <f t="shared" si="956"/>
        <v>0</v>
      </c>
      <c r="AU539" s="9">
        <f t="shared" si="956"/>
        <v>0</v>
      </c>
      <c r="AV539" s="9">
        <f t="shared" si="956"/>
        <v>0</v>
      </c>
      <c r="AW539" s="9">
        <f t="shared" si="956"/>
        <v>1719</v>
      </c>
      <c r="AX539" s="9">
        <f t="shared" si="956"/>
        <v>0</v>
      </c>
      <c r="AY539" s="9">
        <f t="shared" si="956"/>
        <v>87</v>
      </c>
      <c r="AZ539" s="9">
        <f t="shared" si="956"/>
        <v>0</v>
      </c>
      <c r="BA539" s="92">
        <f t="shared" si="948"/>
        <v>5.0610820244328103</v>
      </c>
      <c r="BB539" s="92"/>
    </row>
    <row r="540" spans="1:54" ht="20.100000000000001" hidden="1" customHeight="1">
      <c r="A540" s="27" t="s">
        <v>15</v>
      </c>
      <c r="B540" s="25">
        <f t="shared" si="927"/>
        <v>912</v>
      </c>
      <c r="C540" s="25" t="s">
        <v>7</v>
      </c>
      <c r="D540" s="25" t="s">
        <v>79</v>
      </c>
      <c r="E540" s="25" t="s">
        <v>427</v>
      </c>
      <c r="F540" s="25"/>
      <c r="G540" s="9">
        <f t="shared" si="957"/>
        <v>2115</v>
      </c>
      <c r="H540" s="9">
        <f t="shared" si="957"/>
        <v>0</v>
      </c>
      <c r="I540" s="9">
        <f t="shared" si="957"/>
        <v>0</v>
      </c>
      <c r="J540" s="9">
        <f t="shared" si="957"/>
        <v>0</v>
      </c>
      <c r="K540" s="9">
        <f t="shared" si="957"/>
        <v>0</v>
      </c>
      <c r="L540" s="9">
        <f t="shared" si="957"/>
        <v>0</v>
      </c>
      <c r="M540" s="9">
        <f t="shared" si="957"/>
        <v>2115</v>
      </c>
      <c r="N540" s="9">
        <f t="shared" si="957"/>
        <v>0</v>
      </c>
      <c r="O540" s="9">
        <f t="shared" si="957"/>
        <v>0</v>
      </c>
      <c r="P540" s="9">
        <f t="shared" si="957"/>
        <v>0</v>
      </c>
      <c r="Q540" s="9">
        <f t="shared" si="957"/>
        <v>0</v>
      </c>
      <c r="R540" s="9">
        <f t="shared" si="957"/>
        <v>0</v>
      </c>
      <c r="S540" s="9">
        <f t="shared" si="957"/>
        <v>2115</v>
      </c>
      <c r="T540" s="9">
        <f t="shared" si="957"/>
        <v>0</v>
      </c>
      <c r="U540" s="9">
        <f t="shared" si="954"/>
        <v>0</v>
      </c>
      <c r="V540" s="9">
        <f t="shared" si="954"/>
        <v>0</v>
      </c>
      <c r="W540" s="9">
        <f t="shared" si="954"/>
        <v>0</v>
      </c>
      <c r="X540" s="9">
        <f t="shared" si="954"/>
        <v>0</v>
      </c>
      <c r="Y540" s="9">
        <f t="shared" si="954"/>
        <v>2115</v>
      </c>
      <c r="Z540" s="9">
        <f t="shared" si="954"/>
        <v>0</v>
      </c>
      <c r="AA540" s="9">
        <f t="shared" si="955"/>
        <v>0</v>
      </c>
      <c r="AB540" s="9">
        <f t="shared" si="955"/>
        <v>0</v>
      </c>
      <c r="AC540" s="9">
        <f t="shared" si="955"/>
        <v>0</v>
      </c>
      <c r="AD540" s="9">
        <f t="shared" si="955"/>
        <v>0</v>
      </c>
      <c r="AE540" s="9">
        <f t="shared" si="955"/>
        <v>2115</v>
      </c>
      <c r="AF540" s="9">
        <f t="shared" si="955"/>
        <v>0</v>
      </c>
      <c r="AG540" s="9">
        <f t="shared" si="955"/>
        <v>0</v>
      </c>
      <c r="AH540" s="9">
        <f t="shared" si="955"/>
        <v>0</v>
      </c>
      <c r="AI540" s="9">
        <f t="shared" si="955"/>
        <v>0</v>
      </c>
      <c r="AJ540" s="9">
        <f t="shared" si="955"/>
        <v>0</v>
      </c>
      <c r="AK540" s="9">
        <f t="shared" si="955"/>
        <v>2115</v>
      </c>
      <c r="AL540" s="9">
        <f t="shared" si="955"/>
        <v>0</v>
      </c>
      <c r="AM540" s="9">
        <f t="shared" si="956"/>
        <v>0</v>
      </c>
      <c r="AN540" s="9">
        <f t="shared" si="956"/>
        <v>0</v>
      </c>
      <c r="AO540" s="9">
        <f t="shared" si="956"/>
        <v>0</v>
      </c>
      <c r="AP540" s="9">
        <f t="shared" si="956"/>
        <v>0</v>
      </c>
      <c r="AQ540" s="9">
        <f t="shared" si="956"/>
        <v>2115</v>
      </c>
      <c r="AR540" s="9">
        <f t="shared" si="956"/>
        <v>0</v>
      </c>
      <c r="AS540" s="9">
        <f t="shared" si="956"/>
        <v>-396</v>
      </c>
      <c r="AT540" s="9">
        <f t="shared" si="956"/>
        <v>0</v>
      </c>
      <c r="AU540" s="9">
        <f t="shared" si="956"/>
        <v>0</v>
      </c>
      <c r="AV540" s="9">
        <f t="shared" si="956"/>
        <v>0</v>
      </c>
      <c r="AW540" s="9">
        <f t="shared" si="956"/>
        <v>1719</v>
      </c>
      <c r="AX540" s="9">
        <f t="shared" si="956"/>
        <v>0</v>
      </c>
      <c r="AY540" s="9">
        <f t="shared" si="956"/>
        <v>87</v>
      </c>
      <c r="AZ540" s="9">
        <f t="shared" si="956"/>
        <v>0</v>
      </c>
      <c r="BA540" s="92">
        <f t="shared" si="948"/>
        <v>5.0610820244328103</v>
      </c>
      <c r="BB540" s="92"/>
    </row>
    <row r="541" spans="1:54" ht="33" hidden="1">
      <c r="A541" s="24" t="s">
        <v>11</v>
      </c>
      <c r="B541" s="25">
        <f t="shared" si="927"/>
        <v>912</v>
      </c>
      <c r="C541" s="25" t="s">
        <v>7</v>
      </c>
      <c r="D541" s="25" t="s">
        <v>79</v>
      </c>
      <c r="E541" s="25" t="s">
        <v>427</v>
      </c>
      <c r="F541" s="25" t="s">
        <v>12</v>
      </c>
      <c r="G541" s="9">
        <f t="shared" si="957"/>
        <v>2115</v>
      </c>
      <c r="H541" s="9">
        <f t="shared" si="957"/>
        <v>0</v>
      </c>
      <c r="I541" s="9">
        <f t="shared" si="957"/>
        <v>0</v>
      </c>
      <c r="J541" s="9">
        <f t="shared" si="957"/>
        <v>0</v>
      </c>
      <c r="K541" s="9">
        <f t="shared" si="957"/>
        <v>0</v>
      </c>
      <c r="L541" s="9">
        <f t="shared" si="957"/>
        <v>0</v>
      </c>
      <c r="M541" s="9">
        <f t="shared" si="957"/>
        <v>2115</v>
      </c>
      <c r="N541" s="9">
        <f t="shared" si="957"/>
        <v>0</v>
      </c>
      <c r="O541" s="9">
        <f t="shared" si="957"/>
        <v>0</v>
      </c>
      <c r="P541" s="9">
        <f t="shared" si="957"/>
        <v>0</v>
      </c>
      <c r="Q541" s="9">
        <f t="shared" si="957"/>
        <v>0</v>
      </c>
      <c r="R541" s="9">
        <f t="shared" si="957"/>
        <v>0</v>
      </c>
      <c r="S541" s="9">
        <f t="shared" si="957"/>
        <v>2115</v>
      </c>
      <c r="T541" s="9">
        <f t="shared" si="957"/>
        <v>0</v>
      </c>
      <c r="U541" s="9">
        <f t="shared" si="954"/>
        <v>0</v>
      </c>
      <c r="V541" s="9">
        <f t="shared" si="954"/>
        <v>0</v>
      </c>
      <c r="W541" s="9">
        <f t="shared" si="954"/>
        <v>0</v>
      </c>
      <c r="X541" s="9">
        <f t="shared" si="954"/>
        <v>0</v>
      </c>
      <c r="Y541" s="9">
        <f t="shared" si="954"/>
        <v>2115</v>
      </c>
      <c r="Z541" s="9">
        <f t="shared" si="954"/>
        <v>0</v>
      </c>
      <c r="AA541" s="9">
        <f t="shared" si="955"/>
        <v>0</v>
      </c>
      <c r="AB541" s="9">
        <f t="shared" si="955"/>
        <v>0</v>
      </c>
      <c r="AC541" s="9">
        <f t="shared" si="955"/>
        <v>0</v>
      </c>
      <c r="AD541" s="9">
        <f t="shared" si="955"/>
        <v>0</v>
      </c>
      <c r="AE541" s="9">
        <f t="shared" si="955"/>
        <v>2115</v>
      </c>
      <c r="AF541" s="9">
        <f t="shared" si="955"/>
        <v>0</v>
      </c>
      <c r="AG541" s="9">
        <f t="shared" si="955"/>
        <v>0</v>
      </c>
      <c r="AH541" s="9">
        <f t="shared" si="955"/>
        <v>0</v>
      </c>
      <c r="AI541" s="9">
        <f t="shared" si="955"/>
        <v>0</v>
      </c>
      <c r="AJ541" s="9">
        <f t="shared" si="955"/>
        <v>0</v>
      </c>
      <c r="AK541" s="9">
        <f t="shared" si="955"/>
        <v>2115</v>
      </c>
      <c r="AL541" s="9">
        <f t="shared" si="955"/>
        <v>0</v>
      </c>
      <c r="AM541" s="9">
        <f t="shared" si="956"/>
        <v>0</v>
      </c>
      <c r="AN541" s="9">
        <f t="shared" si="956"/>
        <v>0</v>
      </c>
      <c r="AO541" s="9">
        <f t="shared" si="956"/>
        <v>0</v>
      </c>
      <c r="AP541" s="9">
        <f t="shared" si="956"/>
        <v>0</v>
      </c>
      <c r="AQ541" s="9">
        <f t="shared" si="956"/>
        <v>2115</v>
      </c>
      <c r="AR541" s="9">
        <f t="shared" si="956"/>
        <v>0</v>
      </c>
      <c r="AS541" s="9">
        <f t="shared" si="956"/>
        <v>-396</v>
      </c>
      <c r="AT541" s="9">
        <f t="shared" si="956"/>
        <v>0</v>
      </c>
      <c r="AU541" s="9">
        <f t="shared" si="956"/>
        <v>0</v>
      </c>
      <c r="AV541" s="9">
        <f t="shared" si="956"/>
        <v>0</v>
      </c>
      <c r="AW541" s="9">
        <f t="shared" si="956"/>
        <v>1719</v>
      </c>
      <c r="AX541" s="9">
        <f t="shared" si="956"/>
        <v>0</v>
      </c>
      <c r="AY541" s="9">
        <f t="shared" si="956"/>
        <v>87</v>
      </c>
      <c r="AZ541" s="9">
        <f t="shared" si="956"/>
        <v>0</v>
      </c>
      <c r="BA541" s="92">
        <f t="shared" si="948"/>
        <v>5.0610820244328103</v>
      </c>
      <c r="BB541" s="92"/>
    </row>
    <row r="542" spans="1:54" ht="20.100000000000001" hidden="1" customHeight="1">
      <c r="A542" s="27" t="s">
        <v>13</v>
      </c>
      <c r="B542" s="25">
        <f t="shared" si="927"/>
        <v>912</v>
      </c>
      <c r="C542" s="25" t="s">
        <v>7</v>
      </c>
      <c r="D542" s="25" t="s">
        <v>79</v>
      </c>
      <c r="E542" s="25" t="s">
        <v>427</v>
      </c>
      <c r="F542" s="25">
        <v>610</v>
      </c>
      <c r="G542" s="9">
        <v>2115</v>
      </c>
      <c r="H542" s="9"/>
      <c r="I542" s="79"/>
      <c r="J542" s="79"/>
      <c r="K542" s="79"/>
      <c r="L542" s="79"/>
      <c r="M542" s="9">
        <f>G542+I542+J542+K542+L542</f>
        <v>2115</v>
      </c>
      <c r="N542" s="9">
        <f>H542+L542</f>
        <v>0</v>
      </c>
      <c r="O542" s="80"/>
      <c r="P542" s="80"/>
      <c r="Q542" s="80"/>
      <c r="R542" s="80"/>
      <c r="S542" s="9">
        <f>M542+O542+P542+Q542+R542</f>
        <v>2115</v>
      </c>
      <c r="T542" s="9">
        <f>N542+R542</f>
        <v>0</v>
      </c>
      <c r="U542" s="80"/>
      <c r="V542" s="80"/>
      <c r="W542" s="80"/>
      <c r="X542" s="80"/>
      <c r="Y542" s="9">
        <f>S542+U542+V542+W542+X542</f>
        <v>2115</v>
      </c>
      <c r="Z542" s="9">
        <f>T542+X542</f>
        <v>0</v>
      </c>
      <c r="AA542" s="80"/>
      <c r="AB542" s="80"/>
      <c r="AC542" s="80"/>
      <c r="AD542" s="80"/>
      <c r="AE542" s="9">
        <f>Y542+AA542+AB542+AC542+AD542</f>
        <v>2115</v>
      </c>
      <c r="AF542" s="9">
        <f>Z542+AD542</f>
        <v>0</v>
      </c>
      <c r="AG542" s="80"/>
      <c r="AH542" s="80"/>
      <c r="AI542" s="80"/>
      <c r="AJ542" s="80"/>
      <c r="AK542" s="9">
        <f>AE542+AG542+AH542+AI542+AJ542</f>
        <v>2115</v>
      </c>
      <c r="AL542" s="9">
        <f>AF542+AJ542</f>
        <v>0</v>
      </c>
      <c r="AM542" s="80"/>
      <c r="AN542" s="80"/>
      <c r="AO542" s="80"/>
      <c r="AP542" s="80"/>
      <c r="AQ542" s="9">
        <f>AK542+AM542+AN542+AO542+AP542</f>
        <v>2115</v>
      </c>
      <c r="AR542" s="9">
        <f>AL542+AP542</f>
        <v>0</v>
      </c>
      <c r="AS542" s="9">
        <v>-396</v>
      </c>
      <c r="AT542" s="80"/>
      <c r="AU542" s="80"/>
      <c r="AV542" s="80"/>
      <c r="AW542" s="9">
        <f>AQ542+AS542+AT542+AU542+AV542</f>
        <v>1719</v>
      </c>
      <c r="AX542" s="9">
        <f>AR542+AV542</f>
        <v>0</v>
      </c>
      <c r="AY542" s="9">
        <v>87</v>
      </c>
      <c r="AZ542" s="79"/>
      <c r="BA542" s="92">
        <f t="shared" si="948"/>
        <v>5.0610820244328103</v>
      </c>
      <c r="BB542" s="92"/>
    </row>
    <row r="543" spans="1:54" hidden="1">
      <c r="A543" s="24"/>
      <c r="B543" s="25"/>
      <c r="C543" s="25"/>
      <c r="D543" s="25"/>
      <c r="E543" s="25"/>
      <c r="F543" s="9"/>
      <c r="G543" s="9"/>
      <c r="H543" s="10"/>
      <c r="I543" s="79"/>
      <c r="J543" s="79"/>
      <c r="K543" s="79"/>
      <c r="L543" s="79"/>
      <c r="M543" s="79"/>
      <c r="N543" s="79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79"/>
      <c r="AZ543" s="79"/>
      <c r="BA543" s="92"/>
      <c r="BB543" s="92"/>
    </row>
    <row r="544" spans="1:54" ht="18.75" hidden="1">
      <c r="A544" s="22" t="s">
        <v>486</v>
      </c>
      <c r="B544" s="23">
        <v>912</v>
      </c>
      <c r="C544" s="23" t="s">
        <v>7</v>
      </c>
      <c r="D544" s="23" t="s">
        <v>16</v>
      </c>
      <c r="E544" s="23"/>
      <c r="F544" s="23"/>
      <c r="G544" s="16">
        <f t="shared" ref="G544:AR544" si="958">G545</f>
        <v>5576</v>
      </c>
      <c r="H544" s="16">
        <f t="shared" si="958"/>
        <v>0</v>
      </c>
      <c r="I544" s="16">
        <f t="shared" si="958"/>
        <v>0</v>
      </c>
      <c r="J544" s="16">
        <f t="shared" si="958"/>
        <v>0</v>
      </c>
      <c r="K544" s="16">
        <f t="shared" si="958"/>
        <v>0</v>
      </c>
      <c r="L544" s="16">
        <f t="shared" si="958"/>
        <v>0</v>
      </c>
      <c r="M544" s="16">
        <f t="shared" si="958"/>
        <v>5576</v>
      </c>
      <c r="N544" s="16">
        <f t="shared" si="958"/>
        <v>0</v>
      </c>
      <c r="O544" s="16">
        <f t="shared" si="958"/>
        <v>0</v>
      </c>
      <c r="P544" s="16">
        <f t="shared" si="958"/>
        <v>0</v>
      </c>
      <c r="Q544" s="16">
        <f t="shared" si="958"/>
        <v>0</v>
      </c>
      <c r="R544" s="16">
        <f t="shared" si="958"/>
        <v>0</v>
      </c>
      <c r="S544" s="16">
        <f t="shared" si="958"/>
        <v>5576</v>
      </c>
      <c r="T544" s="16">
        <f t="shared" si="958"/>
        <v>0</v>
      </c>
      <c r="U544" s="16">
        <f t="shared" si="958"/>
        <v>0</v>
      </c>
      <c r="V544" s="16">
        <f t="shared" si="958"/>
        <v>0</v>
      </c>
      <c r="W544" s="16">
        <f t="shared" si="958"/>
        <v>0</v>
      </c>
      <c r="X544" s="16">
        <f t="shared" si="958"/>
        <v>10371</v>
      </c>
      <c r="Y544" s="16">
        <f t="shared" si="958"/>
        <v>15947</v>
      </c>
      <c r="Z544" s="16">
        <f t="shared" si="958"/>
        <v>10371</v>
      </c>
      <c r="AA544" s="16">
        <f t="shared" si="958"/>
        <v>0</v>
      </c>
      <c r="AB544" s="16">
        <f t="shared" si="958"/>
        <v>0</v>
      </c>
      <c r="AC544" s="16">
        <f t="shared" si="958"/>
        <v>0</v>
      </c>
      <c r="AD544" s="16">
        <f t="shared" si="958"/>
        <v>0</v>
      </c>
      <c r="AE544" s="16">
        <f t="shared" si="958"/>
        <v>15947</v>
      </c>
      <c r="AF544" s="16">
        <f t="shared" si="958"/>
        <v>10371</v>
      </c>
      <c r="AG544" s="16">
        <f t="shared" si="958"/>
        <v>0</v>
      </c>
      <c r="AH544" s="16">
        <f t="shared" si="958"/>
        <v>0</v>
      </c>
      <c r="AI544" s="16">
        <f t="shared" si="958"/>
        <v>0</v>
      </c>
      <c r="AJ544" s="16">
        <f t="shared" si="958"/>
        <v>0</v>
      </c>
      <c r="AK544" s="16">
        <f t="shared" si="958"/>
        <v>15947</v>
      </c>
      <c r="AL544" s="16">
        <f t="shared" si="958"/>
        <v>10371</v>
      </c>
      <c r="AM544" s="16">
        <f t="shared" si="958"/>
        <v>0</v>
      </c>
      <c r="AN544" s="16">
        <f t="shared" si="958"/>
        <v>0</v>
      </c>
      <c r="AO544" s="16">
        <f t="shared" si="958"/>
        <v>0</v>
      </c>
      <c r="AP544" s="16">
        <f t="shared" si="958"/>
        <v>0</v>
      </c>
      <c r="AQ544" s="16">
        <f t="shared" si="958"/>
        <v>15947</v>
      </c>
      <c r="AR544" s="16">
        <f t="shared" si="958"/>
        <v>10371</v>
      </c>
      <c r="AS544" s="16">
        <f>AS545+AS557</f>
        <v>741</v>
      </c>
      <c r="AT544" s="16">
        <f t="shared" ref="AT544:AX544" si="959">AT545+AT557</f>
        <v>0</v>
      </c>
      <c r="AU544" s="16">
        <f t="shared" si="959"/>
        <v>0</v>
      </c>
      <c r="AV544" s="16">
        <f t="shared" si="959"/>
        <v>0</v>
      </c>
      <c r="AW544" s="16">
        <f t="shared" si="959"/>
        <v>16688</v>
      </c>
      <c r="AX544" s="16">
        <f t="shared" si="959"/>
        <v>10371</v>
      </c>
      <c r="AY544" s="16">
        <f t="shared" ref="AY544:AZ544" si="960">AY545+AY557</f>
        <v>7188</v>
      </c>
      <c r="AZ544" s="16">
        <f t="shared" si="960"/>
        <v>3916</v>
      </c>
      <c r="BA544" s="93">
        <f t="shared" si="948"/>
        <v>43.072866730584849</v>
      </c>
      <c r="BB544" s="93">
        <f t="shared" si="949"/>
        <v>37.759136052453954</v>
      </c>
    </row>
    <row r="545" spans="1:54" ht="33" hidden="1">
      <c r="A545" s="24" t="s">
        <v>714</v>
      </c>
      <c r="B545" s="25">
        <f t="shared" si="927"/>
        <v>912</v>
      </c>
      <c r="C545" s="25" t="s">
        <v>7</v>
      </c>
      <c r="D545" s="25" t="s">
        <v>16</v>
      </c>
      <c r="E545" s="25" t="s">
        <v>38</v>
      </c>
      <c r="F545" s="25"/>
      <c r="G545" s="17">
        <f>G546+G550</f>
        <v>5576</v>
      </c>
      <c r="H545" s="17">
        <f t="shared" ref="H545:N545" si="961">H546+H550</f>
        <v>0</v>
      </c>
      <c r="I545" s="17">
        <f t="shared" si="961"/>
        <v>0</v>
      </c>
      <c r="J545" s="17">
        <f t="shared" si="961"/>
        <v>0</v>
      </c>
      <c r="K545" s="17">
        <f t="shared" si="961"/>
        <v>0</v>
      </c>
      <c r="L545" s="17">
        <f t="shared" si="961"/>
        <v>0</v>
      </c>
      <c r="M545" s="17">
        <f t="shared" si="961"/>
        <v>5576</v>
      </c>
      <c r="N545" s="17">
        <f t="shared" si="961"/>
        <v>0</v>
      </c>
      <c r="O545" s="17">
        <f t="shared" ref="O545:T545" si="962">O546+O550</f>
        <v>0</v>
      </c>
      <c r="P545" s="17">
        <f t="shared" si="962"/>
        <v>0</v>
      </c>
      <c r="Q545" s="17">
        <f t="shared" si="962"/>
        <v>0</v>
      </c>
      <c r="R545" s="17">
        <f t="shared" si="962"/>
        <v>0</v>
      </c>
      <c r="S545" s="17">
        <f t="shared" si="962"/>
        <v>5576</v>
      </c>
      <c r="T545" s="17">
        <f t="shared" si="962"/>
        <v>0</v>
      </c>
      <c r="U545" s="17">
        <f>U546+U550+U554</f>
        <v>0</v>
      </c>
      <c r="V545" s="17">
        <f t="shared" ref="V545:Y545" si="963">V546+V550+V554</f>
        <v>0</v>
      </c>
      <c r="W545" s="17">
        <f t="shared" si="963"/>
        <v>0</v>
      </c>
      <c r="X545" s="17">
        <f t="shared" si="963"/>
        <v>10371</v>
      </c>
      <c r="Y545" s="17">
        <f t="shared" si="963"/>
        <v>15947</v>
      </c>
      <c r="Z545" s="17">
        <f>Z546+Z550+Z554</f>
        <v>10371</v>
      </c>
      <c r="AA545" s="17">
        <f>AA546+AA550+AA554</f>
        <v>0</v>
      </c>
      <c r="AB545" s="17">
        <f t="shared" ref="AB545:AE545" si="964">AB546+AB550+AB554</f>
        <v>0</v>
      </c>
      <c r="AC545" s="17">
        <f t="shared" si="964"/>
        <v>0</v>
      </c>
      <c r="AD545" s="17">
        <f t="shared" si="964"/>
        <v>0</v>
      </c>
      <c r="AE545" s="17">
        <f t="shared" si="964"/>
        <v>15947</v>
      </c>
      <c r="AF545" s="17">
        <f>AF546+AF550+AF554</f>
        <v>10371</v>
      </c>
      <c r="AG545" s="17">
        <f>AG546+AG550+AG554</f>
        <v>0</v>
      </c>
      <c r="AH545" s="17">
        <f t="shared" ref="AH545:AK545" si="965">AH546+AH550+AH554</f>
        <v>0</v>
      </c>
      <c r="AI545" s="17">
        <f t="shared" si="965"/>
        <v>0</v>
      </c>
      <c r="AJ545" s="17">
        <f t="shared" si="965"/>
        <v>0</v>
      </c>
      <c r="AK545" s="17">
        <f t="shared" si="965"/>
        <v>15947</v>
      </c>
      <c r="AL545" s="17">
        <f>AL546+AL550+AL554</f>
        <v>10371</v>
      </c>
      <c r="AM545" s="17">
        <f>AM546+AM550+AM554</f>
        <v>0</v>
      </c>
      <c r="AN545" s="17">
        <f t="shared" ref="AN545:AQ545" si="966">AN546+AN550+AN554</f>
        <v>0</v>
      </c>
      <c r="AO545" s="17">
        <f t="shared" si="966"/>
        <v>0</v>
      </c>
      <c r="AP545" s="17">
        <f t="shared" si="966"/>
        <v>0</v>
      </c>
      <c r="AQ545" s="17">
        <f t="shared" si="966"/>
        <v>15947</v>
      </c>
      <c r="AR545" s="17">
        <f>AR546+AR550+AR554</f>
        <v>10371</v>
      </c>
      <c r="AS545" s="17">
        <f>AS546+AS550+AS554</f>
        <v>0</v>
      </c>
      <c r="AT545" s="17">
        <f t="shared" ref="AT545:AW545" si="967">AT546+AT550+AT554</f>
        <v>0</v>
      </c>
      <c r="AU545" s="17">
        <f t="shared" si="967"/>
        <v>0</v>
      </c>
      <c r="AV545" s="17">
        <f t="shared" si="967"/>
        <v>0</v>
      </c>
      <c r="AW545" s="17">
        <f t="shared" si="967"/>
        <v>15947</v>
      </c>
      <c r="AX545" s="17">
        <f>AX546+AX550+AX554</f>
        <v>10371</v>
      </c>
      <c r="AY545" s="17">
        <f t="shared" ref="AY545:AZ545" si="968">AY546+AY550+AY554</f>
        <v>7188</v>
      </c>
      <c r="AZ545" s="17">
        <f t="shared" si="968"/>
        <v>3916</v>
      </c>
      <c r="BA545" s="92">
        <f t="shared" si="948"/>
        <v>45.074308647394496</v>
      </c>
      <c r="BB545" s="92">
        <f t="shared" si="949"/>
        <v>37.759136052453954</v>
      </c>
    </row>
    <row r="546" spans="1:54" ht="33" hidden="1">
      <c r="A546" s="24" t="s">
        <v>9</v>
      </c>
      <c r="B546" s="25">
        <f t="shared" si="927"/>
        <v>912</v>
      </c>
      <c r="C546" s="25" t="s">
        <v>7</v>
      </c>
      <c r="D546" s="25" t="s">
        <v>16</v>
      </c>
      <c r="E546" s="25" t="s">
        <v>39</v>
      </c>
      <c r="F546" s="25"/>
      <c r="G546" s="11">
        <f t="shared" ref="G546:V548" si="969">G547</f>
        <v>0</v>
      </c>
      <c r="H546" s="11">
        <f t="shared" si="969"/>
        <v>0</v>
      </c>
      <c r="I546" s="11">
        <f t="shared" si="969"/>
        <v>0</v>
      </c>
      <c r="J546" s="11">
        <f t="shared" si="969"/>
        <v>0</v>
      </c>
      <c r="K546" s="11">
        <f t="shared" si="969"/>
        <v>0</v>
      </c>
      <c r="L546" s="11">
        <f t="shared" si="969"/>
        <v>0</v>
      </c>
      <c r="M546" s="11">
        <f t="shared" si="969"/>
        <v>0</v>
      </c>
      <c r="N546" s="11">
        <f t="shared" si="969"/>
        <v>0</v>
      </c>
      <c r="O546" s="11">
        <f t="shared" si="969"/>
        <v>0</v>
      </c>
      <c r="P546" s="11">
        <f t="shared" si="969"/>
        <v>0</v>
      </c>
      <c r="Q546" s="11">
        <f t="shared" si="969"/>
        <v>0</v>
      </c>
      <c r="R546" s="11">
        <f t="shared" si="969"/>
        <v>0</v>
      </c>
      <c r="S546" s="11">
        <f t="shared" si="969"/>
        <v>0</v>
      </c>
      <c r="T546" s="11">
        <f t="shared" si="969"/>
        <v>0</v>
      </c>
      <c r="U546" s="11">
        <f t="shared" si="969"/>
        <v>0</v>
      </c>
      <c r="V546" s="11">
        <f t="shared" si="969"/>
        <v>0</v>
      </c>
      <c r="W546" s="11">
        <f t="shared" ref="U546:AJ548" si="970">W547</f>
        <v>0</v>
      </c>
      <c r="X546" s="11">
        <f t="shared" si="970"/>
        <v>0</v>
      </c>
      <c r="Y546" s="11">
        <f t="shared" si="970"/>
        <v>0</v>
      </c>
      <c r="Z546" s="11">
        <f t="shared" si="970"/>
        <v>0</v>
      </c>
      <c r="AA546" s="11">
        <f t="shared" si="970"/>
        <v>0</v>
      </c>
      <c r="AB546" s="11">
        <f t="shared" si="970"/>
        <v>0</v>
      </c>
      <c r="AC546" s="11">
        <f t="shared" si="970"/>
        <v>0</v>
      </c>
      <c r="AD546" s="11">
        <f t="shared" si="970"/>
        <v>0</v>
      </c>
      <c r="AE546" s="11">
        <f t="shared" si="970"/>
        <v>0</v>
      </c>
      <c r="AF546" s="11">
        <f t="shared" si="970"/>
        <v>0</v>
      </c>
      <c r="AG546" s="11">
        <f t="shared" si="970"/>
        <v>0</v>
      </c>
      <c r="AH546" s="11">
        <f t="shared" si="970"/>
        <v>0</v>
      </c>
      <c r="AI546" s="11">
        <f t="shared" si="970"/>
        <v>0</v>
      </c>
      <c r="AJ546" s="11">
        <f t="shared" si="970"/>
        <v>0</v>
      </c>
      <c r="AK546" s="11">
        <f t="shared" ref="AG546:AV548" si="971">AK547</f>
        <v>0</v>
      </c>
      <c r="AL546" s="11">
        <f t="shared" si="971"/>
        <v>0</v>
      </c>
      <c r="AM546" s="11">
        <f t="shared" si="971"/>
        <v>0</v>
      </c>
      <c r="AN546" s="11">
        <f t="shared" si="971"/>
        <v>0</v>
      </c>
      <c r="AO546" s="11">
        <f t="shared" si="971"/>
        <v>0</v>
      </c>
      <c r="AP546" s="11">
        <f t="shared" si="971"/>
        <v>0</v>
      </c>
      <c r="AQ546" s="11">
        <f t="shared" si="971"/>
        <v>0</v>
      </c>
      <c r="AR546" s="11">
        <f t="shared" si="971"/>
        <v>0</v>
      </c>
      <c r="AS546" s="11">
        <f t="shared" si="971"/>
        <v>0</v>
      </c>
      <c r="AT546" s="11">
        <f t="shared" si="971"/>
        <v>0</v>
      </c>
      <c r="AU546" s="11">
        <f t="shared" si="971"/>
        <v>0</v>
      </c>
      <c r="AV546" s="11">
        <f t="shared" si="971"/>
        <v>0</v>
      </c>
      <c r="AW546" s="11">
        <f t="shared" ref="AS546:AZ548" si="972">AW547</f>
        <v>0</v>
      </c>
      <c r="AX546" s="11">
        <f t="shared" si="972"/>
        <v>0</v>
      </c>
      <c r="AY546" s="11">
        <f t="shared" si="972"/>
        <v>0</v>
      </c>
      <c r="AZ546" s="11">
        <f t="shared" si="972"/>
        <v>0</v>
      </c>
      <c r="BA546" s="92" t="e">
        <f t="shared" si="948"/>
        <v>#DIV/0!</v>
      </c>
      <c r="BB546" s="92" t="e">
        <f t="shared" si="949"/>
        <v>#DIV/0!</v>
      </c>
    </row>
    <row r="547" spans="1:54" ht="20.100000000000001" hidden="1" customHeight="1">
      <c r="A547" s="27" t="s">
        <v>17</v>
      </c>
      <c r="B547" s="25">
        <f t="shared" si="927"/>
        <v>912</v>
      </c>
      <c r="C547" s="25" t="s">
        <v>7</v>
      </c>
      <c r="D547" s="25" t="s">
        <v>16</v>
      </c>
      <c r="E547" s="25" t="s">
        <v>43</v>
      </c>
      <c r="F547" s="25"/>
      <c r="G547" s="9">
        <f t="shared" si="969"/>
        <v>0</v>
      </c>
      <c r="H547" s="9">
        <f t="shared" si="969"/>
        <v>0</v>
      </c>
      <c r="I547" s="9">
        <f t="shared" si="969"/>
        <v>0</v>
      </c>
      <c r="J547" s="9">
        <f t="shared" si="969"/>
        <v>0</v>
      </c>
      <c r="K547" s="9">
        <f t="shared" si="969"/>
        <v>0</v>
      </c>
      <c r="L547" s="9">
        <f t="shared" si="969"/>
        <v>0</v>
      </c>
      <c r="M547" s="9">
        <f t="shared" si="969"/>
        <v>0</v>
      </c>
      <c r="N547" s="9">
        <f t="shared" si="969"/>
        <v>0</v>
      </c>
      <c r="O547" s="9">
        <f t="shared" si="969"/>
        <v>0</v>
      </c>
      <c r="P547" s="9">
        <f t="shared" si="969"/>
        <v>0</v>
      </c>
      <c r="Q547" s="9">
        <f t="shared" si="969"/>
        <v>0</v>
      </c>
      <c r="R547" s="9">
        <f t="shared" si="969"/>
        <v>0</v>
      </c>
      <c r="S547" s="9">
        <f t="shared" si="969"/>
        <v>0</v>
      </c>
      <c r="T547" s="9">
        <f t="shared" si="969"/>
        <v>0</v>
      </c>
      <c r="U547" s="9">
        <f t="shared" si="970"/>
        <v>0</v>
      </c>
      <c r="V547" s="9">
        <f t="shared" si="970"/>
        <v>0</v>
      </c>
      <c r="W547" s="9">
        <f t="shared" si="970"/>
        <v>0</v>
      </c>
      <c r="X547" s="9">
        <f t="shared" si="970"/>
        <v>0</v>
      </c>
      <c r="Y547" s="9">
        <f t="shared" si="970"/>
        <v>0</v>
      </c>
      <c r="Z547" s="9">
        <f t="shared" si="970"/>
        <v>0</v>
      </c>
      <c r="AA547" s="9">
        <f t="shared" si="970"/>
        <v>0</v>
      </c>
      <c r="AB547" s="9">
        <f t="shared" si="970"/>
        <v>0</v>
      </c>
      <c r="AC547" s="9">
        <f t="shared" si="970"/>
        <v>0</v>
      </c>
      <c r="AD547" s="9">
        <f t="shared" si="970"/>
        <v>0</v>
      </c>
      <c r="AE547" s="9">
        <f t="shared" si="970"/>
        <v>0</v>
      </c>
      <c r="AF547" s="9">
        <f t="shared" si="970"/>
        <v>0</v>
      </c>
      <c r="AG547" s="9">
        <f t="shared" si="971"/>
        <v>0</v>
      </c>
      <c r="AH547" s="9">
        <f t="shared" si="971"/>
        <v>0</v>
      </c>
      <c r="AI547" s="9">
        <f t="shared" si="971"/>
        <v>0</v>
      </c>
      <c r="AJ547" s="9">
        <f t="shared" si="971"/>
        <v>0</v>
      </c>
      <c r="AK547" s="9">
        <f t="shared" si="971"/>
        <v>0</v>
      </c>
      <c r="AL547" s="9">
        <f t="shared" si="971"/>
        <v>0</v>
      </c>
      <c r="AM547" s="9">
        <f t="shared" si="971"/>
        <v>0</v>
      </c>
      <c r="AN547" s="9">
        <f t="shared" si="971"/>
        <v>0</v>
      </c>
      <c r="AO547" s="9">
        <f t="shared" si="971"/>
        <v>0</v>
      </c>
      <c r="AP547" s="9">
        <f t="shared" si="971"/>
        <v>0</v>
      </c>
      <c r="AQ547" s="9">
        <f t="shared" si="971"/>
        <v>0</v>
      </c>
      <c r="AR547" s="9">
        <f t="shared" si="971"/>
        <v>0</v>
      </c>
      <c r="AS547" s="9">
        <f t="shared" si="972"/>
        <v>0</v>
      </c>
      <c r="AT547" s="9">
        <f t="shared" si="972"/>
        <v>0</v>
      </c>
      <c r="AU547" s="9">
        <f t="shared" si="972"/>
        <v>0</v>
      </c>
      <c r="AV547" s="9">
        <f t="shared" si="972"/>
        <v>0</v>
      </c>
      <c r="AW547" s="9">
        <f t="shared" si="972"/>
        <v>0</v>
      </c>
      <c r="AX547" s="9">
        <f t="shared" si="972"/>
        <v>0</v>
      </c>
      <c r="AY547" s="9">
        <f t="shared" si="972"/>
        <v>0</v>
      </c>
      <c r="AZ547" s="9">
        <f t="shared" si="972"/>
        <v>0</v>
      </c>
      <c r="BA547" s="92" t="e">
        <f t="shared" si="948"/>
        <v>#DIV/0!</v>
      </c>
      <c r="BB547" s="92" t="e">
        <f t="shared" si="949"/>
        <v>#DIV/0!</v>
      </c>
    </row>
    <row r="548" spans="1:54" ht="33" hidden="1">
      <c r="A548" s="24" t="s">
        <v>11</v>
      </c>
      <c r="B548" s="25">
        <f t="shared" si="927"/>
        <v>912</v>
      </c>
      <c r="C548" s="25" t="s">
        <v>7</v>
      </c>
      <c r="D548" s="25" t="s">
        <v>16</v>
      </c>
      <c r="E548" s="25" t="s">
        <v>43</v>
      </c>
      <c r="F548" s="25" t="s">
        <v>12</v>
      </c>
      <c r="G548" s="9">
        <f t="shared" si="969"/>
        <v>0</v>
      </c>
      <c r="H548" s="9">
        <f t="shared" si="969"/>
        <v>0</v>
      </c>
      <c r="I548" s="9">
        <f t="shared" si="969"/>
        <v>0</v>
      </c>
      <c r="J548" s="9">
        <f t="shared" si="969"/>
        <v>0</v>
      </c>
      <c r="K548" s="9">
        <f t="shared" si="969"/>
        <v>0</v>
      </c>
      <c r="L548" s="9">
        <f t="shared" si="969"/>
        <v>0</v>
      </c>
      <c r="M548" s="9">
        <f t="shared" si="969"/>
        <v>0</v>
      </c>
      <c r="N548" s="9">
        <f t="shared" si="969"/>
        <v>0</v>
      </c>
      <c r="O548" s="9">
        <f t="shared" si="969"/>
        <v>0</v>
      </c>
      <c r="P548" s="9">
        <f t="shared" si="969"/>
        <v>0</v>
      </c>
      <c r="Q548" s="9">
        <f t="shared" si="969"/>
        <v>0</v>
      </c>
      <c r="R548" s="9">
        <f t="shared" si="969"/>
        <v>0</v>
      </c>
      <c r="S548" s="9">
        <f t="shared" si="969"/>
        <v>0</v>
      </c>
      <c r="T548" s="9">
        <f t="shared" si="969"/>
        <v>0</v>
      </c>
      <c r="U548" s="9">
        <f t="shared" si="970"/>
        <v>0</v>
      </c>
      <c r="V548" s="9">
        <f t="shared" si="970"/>
        <v>0</v>
      </c>
      <c r="W548" s="9">
        <f t="shared" si="970"/>
        <v>0</v>
      </c>
      <c r="X548" s="9">
        <f t="shared" si="970"/>
        <v>0</v>
      </c>
      <c r="Y548" s="9">
        <f t="shared" si="970"/>
        <v>0</v>
      </c>
      <c r="Z548" s="9">
        <f t="shared" si="970"/>
        <v>0</v>
      </c>
      <c r="AA548" s="9">
        <f t="shared" si="970"/>
        <v>0</v>
      </c>
      <c r="AB548" s="9">
        <f t="shared" si="970"/>
        <v>0</v>
      </c>
      <c r="AC548" s="9">
        <f t="shared" si="970"/>
        <v>0</v>
      </c>
      <c r="AD548" s="9">
        <f t="shared" si="970"/>
        <v>0</v>
      </c>
      <c r="AE548" s="9">
        <f t="shared" si="970"/>
        <v>0</v>
      </c>
      <c r="AF548" s="9">
        <f t="shared" si="970"/>
        <v>0</v>
      </c>
      <c r="AG548" s="9">
        <f t="shared" si="971"/>
        <v>0</v>
      </c>
      <c r="AH548" s="9">
        <f t="shared" si="971"/>
        <v>0</v>
      </c>
      <c r="AI548" s="9">
        <f t="shared" si="971"/>
        <v>0</v>
      </c>
      <c r="AJ548" s="9">
        <f t="shared" si="971"/>
        <v>0</v>
      </c>
      <c r="AK548" s="9">
        <f t="shared" si="971"/>
        <v>0</v>
      </c>
      <c r="AL548" s="9">
        <f t="shared" si="971"/>
        <v>0</v>
      </c>
      <c r="AM548" s="9">
        <f t="shared" si="971"/>
        <v>0</v>
      </c>
      <c r="AN548" s="9">
        <f t="shared" si="971"/>
        <v>0</v>
      </c>
      <c r="AO548" s="9">
        <f t="shared" si="971"/>
        <v>0</v>
      </c>
      <c r="AP548" s="9">
        <f t="shared" si="971"/>
        <v>0</v>
      </c>
      <c r="AQ548" s="9">
        <f t="shared" si="971"/>
        <v>0</v>
      </c>
      <c r="AR548" s="9">
        <f t="shared" si="971"/>
        <v>0</v>
      </c>
      <c r="AS548" s="9">
        <f t="shared" si="972"/>
        <v>0</v>
      </c>
      <c r="AT548" s="9">
        <f t="shared" si="972"/>
        <v>0</v>
      </c>
      <c r="AU548" s="9">
        <f t="shared" si="972"/>
        <v>0</v>
      </c>
      <c r="AV548" s="9">
        <f t="shared" si="972"/>
        <v>0</v>
      </c>
      <c r="AW548" s="9">
        <f t="shared" si="972"/>
        <v>0</v>
      </c>
      <c r="AX548" s="9">
        <f t="shared" si="972"/>
        <v>0</v>
      </c>
      <c r="AY548" s="9">
        <f t="shared" si="972"/>
        <v>0</v>
      </c>
      <c r="AZ548" s="9">
        <f t="shared" si="972"/>
        <v>0</v>
      </c>
      <c r="BA548" s="92" t="e">
        <f t="shared" si="948"/>
        <v>#DIV/0!</v>
      </c>
      <c r="BB548" s="92" t="e">
        <f t="shared" si="949"/>
        <v>#DIV/0!</v>
      </c>
    </row>
    <row r="549" spans="1:54" ht="20.100000000000001" hidden="1" customHeight="1">
      <c r="A549" s="27" t="s">
        <v>13</v>
      </c>
      <c r="B549" s="25">
        <f t="shared" si="927"/>
        <v>912</v>
      </c>
      <c r="C549" s="25" t="s">
        <v>7</v>
      </c>
      <c r="D549" s="25" t="s">
        <v>16</v>
      </c>
      <c r="E549" s="25" t="s">
        <v>43</v>
      </c>
      <c r="F549" s="25">
        <v>610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2" t="e">
        <f t="shared" si="948"/>
        <v>#DIV/0!</v>
      </c>
      <c r="BB549" s="92" t="e">
        <f t="shared" si="949"/>
        <v>#DIV/0!</v>
      </c>
    </row>
    <row r="550" spans="1:54" ht="20.100000000000001" hidden="1" customHeight="1">
      <c r="A550" s="27" t="s">
        <v>14</v>
      </c>
      <c r="B550" s="25">
        <f>B548</f>
        <v>912</v>
      </c>
      <c r="C550" s="25" t="s">
        <v>7</v>
      </c>
      <c r="D550" s="25" t="s">
        <v>16</v>
      </c>
      <c r="E550" s="25" t="s">
        <v>41</v>
      </c>
      <c r="F550" s="25"/>
      <c r="G550" s="9">
        <f t="shared" ref="G550:V552" si="973">G551</f>
        <v>5576</v>
      </c>
      <c r="H550" s="9">
        <f t="shared" si="973"/>
        <v>0</v>
      </c>
      <c r="I550" s="9">
        <f t="shared" si="973"/>
        <v>0</v>
      </c>
      <c r="J550" s="9">
        <f t="shared" si="973"/>
        <v>0</v>
      </c>
      <c r="K550" s="9">
        <f t="shared" si="973"/>
        <v>0</v>
      </c>
      <c r="L550" s="9">
        <f t="shared" si="973"/>
        <v>0</v>
      </c>
      <c r="M550" s="9">
        <f t="shared" si="973"/>
        <v>5576</v>
      </c>
      <c r="N550" s="9">
        <f t="shared" si="973"/>
        <v>0</v>
      </c>
      <c r="O550" s="9">
        <f t="shared" si="973"/>
        <v>0</v>
      </c>
      <c r="P550" s="9">
        <f t="shared" si="973"/>
        <v>0</v>
      </c>
      <c r="Q550" s="9">
        <f t="shared" si="973"/>
        <v>0</v>
      </c>
      <c r="R550" s="9">
        <f t="shared" si="973"/>
        <v>0</v>
      </c>
      <c r="S550" s="9">
        <f t="shared" si="973"/>
        <v>5576</v>
      </c>
      <c r="T550" s="9">
        <f t="shared" si="973"/>
        <v>0</v>
      </c>
      <c r="U550" s="9">
        <f t="shared" si="973"/>
        <v>0</v>
      </c>
      <c r="V550" s="9">
        <f t="shared" si="973"/>
        <v>0</v>
      </c>
      <c r="W550" s="9">
        <f t="shared" ref="U550:AJ552" si="974">W551</f>
        <v>0</v>
      </c>
      <c r="X550" s="9">
        <f t="shared" si="974"/>
        <v>0</v>
      </c>
      <c r="Y550" s="9">
        <f t="shared" si="974"/>
        <v>5576</v>
      </c>
      <c r="Z550" s="9">
        <f t="shared" si="974"/>
        <v>0</v>
      </c>
      <c r="AA550" s="9">
        <f t="shared" si="974"/>
        <v>0</v>
      </c>
      <c r="AB550" s="9">
        <f t="shared" si="974"/>
        <v>0</v>
      </c>
      <c r="AC550" s="9">
        <f t="shared" si="974"/>
        <v>0</v>
      </c>
      <c r="AD550" s="9">
        <f t="shared" si="974"/>
        <v>0</v>
      </c>
      <c r="AE550" s="9">
        <f t="shared" si="974"/>
        <v>5576</v>
      </c>
      <c r="AF550" s="9">
        <f t="shared" si="974"/>
        <v>0</v>
      </c>
      <c r="AG550" s="9">
        <f t="shared" si="974"/>
        <v>0</v>
      </c>
      <c r="AH550" s="9">
        <f t="shared" si="974"/>
        <v>0</v>
      </c>
      <c r="AI550" s="9">
        <f t="shared" si="974"/>
        <v>0</v>
      </c>
      <c r="AJ550" s="9">
        <f t="shared" si="974"/>
        <v>0</v>
      </c>
      <c r="AK550" s="9">
        <f t="shared" ref="AG550:AV552" si="975">AK551</f>
        <v>5576</v>
      </c>
      <c r="AL550" s="9">
        <f t="shared" si="975"/>
        <v>0</v>
      </c>
      <c r="AM550" s="9">
        <f t="shared" si="975"/>
        <v>0</v>
      </c>
      <c r="AN550" s="9">
        <f t="shared" si="975"/>
        <v>0</v>
      </c>
      <c r="AO550" s="9">
        <f t="shared" si="975"/>
        <v>0</v>
      </c>
      <c r="AP550" s="9">
        <f t="shared" si="975"/>
        <v>0</v>
      </c>
      <c r="AQ550" s="9">
        <f t="shared" si="975"/>
        <v>5576</v>
      </c>
      <c r="AR550" s="9">
        <f t="shared" si="975"/>
        <v>0</v>
      </c>
      <c r="AS550" s="9">
        <f t="shared" si="975"/>
        <v>0</v>
      </c>
      <c r="AT550" s="9">
        <f t="shared" si="975"/>
        <v>0</v>
      </c>
      <c r="AU550" s="9">
        <f t="shared" si="975"/>
        <v>0</v>
      </c>
      <c r="AV550" s="9">
        <f t="shared" si="975"/>
        <v>0</v>
      </c>
      <c r="AW550" s="9">
        <f t="shared" ref="AS550:AZ552" si="976">AW551</f>
        <v>5576</v>
      </c>
      <c r="AX550" s="9">
        <f t="shared" si="976"/>
        <v>0</v>
      </c>
      <c r="AY550" s="9">
        <f t="shared" si="976"/>
        <v>3272</v>
      </c>
      <c r="AZ550" s="9">
        <f t="shared" si="976"/>
        <v>0</v>
      </c>
      <c r="BA550" s="92">
        <f t="shared" si="948"/>
        <v>58.680057388809182</v>
      </c>
      <c r="BB550" s="92"/>
    </row>
    <row r="551" spans="1:54" ht="20.100000000000001" hidden="1" customHeight="1">
      <c r="A551" s="27" t="s">
        <v>18</v>
      </c>
      <c r="B551" s="25">
        <f t="shared" si="927"/>
        <v>912</v>
      </c>
      <c r="C551" s="25" t="s">
        <v>7</v>
      </c>
      <c r="D551" s="25" t="s">
        <v>16</v>
      </c>
      <c r="E551" s="25" t="s">
        <v>44</v>
      </c>
      <c r="F551" s="25"/>
      <c r="G551" s="9">
        <f t="shared" si="973"/>
        <v>5576</v>
      </c>
      <c r="H551" s="9">
        <f t="shared" si="973"/>
        <v>0</v>
      </c>
      <c r="I551" s="9">
        <f t="shared" si="973"/>
        <v>0</v>
      </c>
      <c r="J551" s="9">
        <f t="shared" si="973"/>
        <v>0</v>
      </c>
      <c r="K551" s="9">
        <f t="shared" si="973"/>
        <v>0</v>
      </c>
      <c r="L551" s="9">
        <f t="shared" si="973"/>
        <v>0</v>
      </c>
      <c r="M551" s="9">
        <f t="shared" si="973"/>
        <v>5576</v>
      </c>
      <c r="N551" s="9">
        <f t="shared" si="973"/>
        <v>0</v>
      </c>
      <c r="O551" s="9">
        <f t="shared" si="973"/>
        <v>0</v>
      </c>
      <c r="P551" s="9">
        <f t="shared" si="973"/>
        <v>0</v>
      </c>
      <c r="Q551" s="9">
        <f t="shared" si="973"/>
        <v>0</v>
      </c>
      <c r="R551" s="9">
        <f t="shared" si="973"/>
        <v>0</v>
      </c>
      <c r="S551" s="9">
        <f t="shared" si="973"/>
        <v>5576</v>
      </c>
      <c r="T551" s="9">
        <f t="shared" si="973"/>
        <v>0</v>
      </c>
      <c r="U551" s="9">
        <f t="shared" si="974"/>
        <v>0</v>
      </c>
      <c r="V551" s="9">
        <f t="shared" si="974"/>
        <v>0</v>
      </c>
      <c r="W551" s="9">
        <f t="shared" si="974"/>
        <v>0</v>
      </c>
      <c r="X551" s="9">
        <f t="shared" si="974"/>
        <v>0</v>
      </c>
      <c r="Y551" s="9">
        <f t="shared" si="974"/>
        <v>5576</v>
      </c>
      <c r="Z551" s="9">
        <f t="shared" si="974"/>
        <v>0</v>
      </c>
      <c r="AA551" s="9">
        <f t="shared" si="974"/>
        <v>0</v>
      </c>
      <c r="AB551" s="9">
        <f t="shared" si="974"/>
        <v>0</v>
      </c>
      <c r="AC551" s="9">
        <f t="shared" si="974"/>
        <v>0</v>
      </c>
      <c r="AD551" s="9">
        <f t="shared" si="974"/>
        <v>0</v>
      </c>
      <c r="AE551" s="9">
        <f t="shared" si="974"/>
        <v>5576</v>
      </c>
      <c r="AF551" s="9">
        <f t="shared" si="974"/>
        <v>0</v>
      </c>
      <c r="AG551" s="9">
        <f t="shared" si="975"/>
        <v>0</v>
      </c>
      <c r="AH551" s="9">
        <f t="shared" si="975"/>
        <v>0</v>
      </c>
      <c r="AI551" s="9">
        <f t="shared" si="975"/>
        <v>0</v>
      </c>
      <c r="AJ551" s="9">
        <f t="shared" si="975"/>
        <v>0</v>
      </c>
      <c r="AK551" s="9">
        <f t="shared" si="975"/>
        <v>5576</v>
      </c>
      <c r="AL551" s="9">
        <f t="shared" si="975"/>
        <v>0</v>
      </c>
      <c r="AM551" s="9">
        <f t="shared" si="975"/>
        <v>0</v>
      </c>
      <c r="AN551" s="9">
        <f t="shared" si="975"/>
        <v>0</v>
      </c>
      <c r="AO551" s="9">
        <f t="shared" si="975"/>
        <v>0</v>
      </c>
      <c r="AP551" s="9">
        <f t="shared" si="975"/>
        <v>0</v>
      </c>
      <c r="AQ551" s="9">
        <f t="shared" si="975"/>
        <v>5576</v>
      </c>
      <c r="AR551" s="9">
        <f t="shared" si="975"/>
        <v>0</v>
      </c>
      <c r="AS551" s="9">
        <f t="shared" si="976"/>
        <v>0</v>
      </c>
      <c r="AT551" s="9">
        <f t="shared" si="976"/>
        <v>0</v>
      </c>
      <c r="AU551" s="9">
        <f t="shared" si="976"/>
        <v>0</v>
      </c>
      <c r="AV551" s="9">
        <f t="shared" si="976"/>
        <v>0</v>
      </c>
      <c r="AW551" s="9">
        <f t="shared" si="976"/>
        <v>5576</v>
      </c>
      <c r="AX551" s="9">
        <f t="shared" si="976"/>
        <v>0</v>
      </c>
      <c r="AY551" s="9">
        <f t="shared" si="976"/>
        <v>3272</v>
      </c>
      <c r="AZ551" s="9">
        <f t="shared" si="976"/>
        <v>0</v>
      </c>
      <c r="BA551" s="92">
        <f t="shared" si="948"/>
        <v>58.680057388809182</v>
      </c>
      <c r="BB551" s="92"/>
    </row>
    <row r="552" spans="1:54" ht="33" hidden="1">
      <c r="A552" s="24" t="s">
        <v>11</v>
      </c>
      <c r="B552" s="25">
        <f t="shared" si="927"/>
        <v>912</v>
      </c>
      <c r="C552" s="25" t="s">
        <v>7</v>
      </c>
      <c r="D552" s="25" t="s">
        <v>16</v>
      </c>
      <c r="E552" s="25" t="s">
        <v>44</v>
      </c>
      <c r="F552" s="25" t="s">
        <v>12</v>
      </c>
      <c r="G552" s="9">
        <f t="shared" si="973"/>
        <v>5576</v>
      </c>
      <c r="H552" s="9">
        <f t="shared" si="973"/>
        <v>0</v>
      </c>
      <c r="I552" s="9">
        <f t="shared" si="973"/>
        <v>0</v>
      </c>
      <c r="J552" s="9">
        <f t="shared" si="973"/>
        <v>0</v>
      </c>
      <c r="K552" s="9">
        <f t="shared" si="973"/>
        <v>0</v>
      </c>
      <c r="L552" s="9">
        <f t="shared" si="973"/>
        <v>0</v>
      </c>
      <c r="M552" s="9">
        <f t="shared" si="973"/>
        <v>5576</v>
      </c>
      <c r="N552" s="9">
        <f t="shared" si="973"/>
        <v>0</v>
      </c>
      <c r="O552" s="9">
        <f t="shared" si="973"/>
        <v>0</v>
      </c>
      <c r="P552" s="9">
        <f t="shared" si="973"/>
        <v>0</v>
      </c>
      <c r="Q552" s="9">
        <f t="shared" si="973"/>
        <v>0</v>
      </c>
      <c r="R552" s="9">
        <f t="shared" si="973"/>
        <v>0</v>
      </c>
      <c r="S552" s="9">
        <f t="shared" si="973"/>
        <v>5576</v>
      </c>
      <c r="T552" s="9">
        <f t="shared" si="973"/>
        <v>0</v>
      </c>
      <c r="U552" s="9">
        <f t="shared" si="974"/>
        <v>0</v>
      </c>
      <c r="V552" s="9">
        <f t="shared" si="974"/>
        <v>0</v>
      </c>
      <c r="W552" s="9">
        <f t="shared" si="974"/>
        <v>0</v>
      </c>
      <c r="X552" s="9">
        <f t="shared" si="974"/>
        <v>0</v>
      </c>
      <c r="Y552" s="9">
        <f t="shared" si="974"/>
        <v>5576</v>
      </c>
      <c r="Z552" s="9">
        <f t="shared" si="974"/>
        <v>0</v>
      </c>
      <c r="AA552" s="9">
        <f t="shared" si="974"/>
        <v>0</v>
      </c>
      <c r="AB552" s="9">
        <f t="shared" si="974"/>
        <v>0</v>
      </c>
      <c r="AC552" s="9">
        <f t="shared" si="974"/>
        <v>0</v>
      </c>
      <c r="AD552" s="9">
        <f t="shared" si="974"/>
        <v>0</v>
      </c>
      <c r="AE552" s="9">
        <f t="shared" si="974"/>
        <v>5576</v>
      </c>
      <c r="AF552" s="9">
        <f t="shared" si="974"/>
        <v>0</v>
      </c>
      <c r="AG552" s="9">
        <f t="shared" si="975"/>
        <v>0</v>
      </c>
      <c r="AH552" s="9">
        <f t="shared" si="975"/>
        <v>0</v>
      </c>
      <c r="AI552" s="9">
        <f t="shared" si="975"/>
        <v>0</v>
      </c>
      <c r="AJ552" s="9">
        <f t="shared" si="975"/>
        <v>0</v>
      </c>
      <c r="AK552" s="9">
        <f t="shared" si="975"/>
        <v>5576</v>
      </c>
      <c r="AL552" s="9">
        <f t="shared" si="975"/>
        <v>0</v>
      </c>
      <c r="AM552" s="9">
        <f t="shared" si="975"/>
        <v>0</v>
      </c>
      <c r="AN552" s="9">
        <f t="shared" si="975"/>
        <v>0</v>
      </c>
      <c r="AO552" s="9">
        <f t="shared" si="975"/>
        <v>0</v>
      </c>
      <c r="AP552" s="9">
        <f t="shared" si="975"/>
        <v>0</v>
      </c>
      <c r="AQ552" s="9">
        <f t="shared" si="975"/>
        <v>5576</v>
      </c>
      <c r="AR552" s="9">
        <f t="shared" si="975"/>
        <v>0</v>
      </c>
      <c r="AS552" s="9">
        <f t="shared" si="976"/>
        <v>0</v>
      </c>
      <c r="AT552" s="9">
        <f t="shared" si="976"/>
        <v>0</v>
      </c>
      <c r="AU552" s="9">
        <f t="shared" si="976"/>
        <v>0</v>
      </c>
      <c r="AV552" s="9">
        <f t="shared" si="976"/>
        <v>0</v>
      </c>
      <c r="AW552" s="9">
        <f t="shared" si="976"/>
        <v>5576</v>
      </c>
      <c r="AX552" s="9">
        <f t="shared" si="976"/>
        <v>0</v>
      </c>
      <c r="AY552" s="9">
        <f t="shared" si="976"/>
        <v>3272</v>
      </c>
      <c r="AZ552" s="9">
        <f t="shared" si="976"/>
        <v>0</v>
      </c>
      <c r="BA552" s="92">
        <f t="shared" si="948"/>
        <v>58.680057388809182</v>
      </c>
      <c r="BB552" s="92"/>
    </row>
    <row r="553" spans="1:54" ht="20.100000000000001" hidden="1" customHeight="1">
      <c r="A553" s="27" t="s">
        <v>13</v>
      </c>
      <c r="B553" s="25">
        <f t="shared" si="927"/>
        <v>912</v>
      </c>
      <c r="C553" s="25" t="s">
        <v>7</v>
      </c>
      <c r="D553" s="25" t="s">
        <v>16</v>
      </c>
      <c r="E553" s="25" t="s">
        <v>44</v>
      </c>
      <c r="F553" s="25">
        <v>610</v>
      </c>
      <c r="G553" s="9">
        <v>5576</v>
      </c>
      <c r="H553" s="9"/>
      <c r="I553" s="79"/>
      <c r="J553" s="79"/>
      <c r="K553" s="79"/>
      <c r="L553" s="79"/>
      <c r="M553" s="9">
        <f>G553+I553+J553+K553+L553</f>
        <v>5576</v>
      </c>
      <c r="N553" s="9">
        <f>H553+L553</f>
        <v>0</v>
      </c>
      <c r="O553" s="80"/>
      <c r="P553" s="80"/>
      <c r="Q553" s="80"/>
      <c r="R553" s="80"/>
      <c r="S553" s="9">
        <f>M553+O553+P553+Q553+R553</f>
        <v>5576</v>
      </c>
      <c r="T553" s="9">
        <f>N553+R553</f>
        <v>0</v>
      </c>
      <c r="U553" s="80"/>
      <c r="V553" s="80"/>
      <c r="W553" s="80"/>
      <c r="X553" s="80"/>
      <c r="Y553" s="9">
        <f>S553+U553+V553+W553+X553</f>
        <v>5576</v>
      </c>
      <c r="Z553" s="9">
        <f>T553+X553</f>
        <v>0</v>
      </c>
      <c r="AA553" s="80"/>
      <c r="AB553" s="80"/>
      <c r="AC553" s="80"/>
      <c r="AD553" s="80"/>
      <c r="AE553" s="9">
        <f>Y553+AA553+AB553+AC553+AD553</f>
        <v>5576</v>
      </c>
      <c r="AF553" s="9">
        <f>Z553+AD553</f>
        <v>0</v>
      </c>
      <c r="AG553" s="80"/>
      <c r="AH553" s="80"/>
      <c r="AI553" s="80"/>
      <c r="AJ553" s="80"/>
      <c r="AK553" s="9">
        <f>AE553+AG553+AH553+AI553+AJ553</f>
        <v>5576</v>
      </c>
      <c r="AL553" s="9">
        <f>AF553+AJ553</f>
        <v>0</v>
      </c>
      <c r="AM553" s="80"/>
      <c r="AN553" s="80"/>
      <c r="AO553" s="80"/>
      <c r="AP553" s="80"/>
      <c r="AQ553" s="9">
        <f>AK553+AM553+AN553+AO553+AP553</f>
        <v>5576</v>
      </c>
      <c r="AR553" s="9">
        <f>AL553+AP553</f>
        <v>0</v>
      </c>
      <c r="AS553" s="80"/>
      <c r="AT553" s="80"/>
      <c r="AU553" s="80"/>
      <c r="AV553" s="80"/>
      <c r="AW553" s="9">
        <f>AQ553+AS553+AT553+AU553+AV553</f>
        <v>5576</v>
      </c>
      <c r="AX553" s="9">
        <f>AR553+AV553</f>
        <v>0</v>
      </c>
      <c r="AY553" s="9">
        <v>3272</v>
      </c>
      <c r="AZ553" s="79"/>
      <c r="BA553" s="92">
        <f t="shared" si="948"/>
        <v>58.680057388809182</v>
      </c>
      <c r="BB553" s="92"/>
    </row>
    <row r="554" spans="1:54" ht="33" hidden="1">
      <c r="A554" s="27" t="s">
        <v>757</v>
      </c>
      <c r="B554" s="25" t="s">
        <v>494</v>
      </c>
      <c r="C554" s="25" t="s">
        <v>7</v>
      </c>
      <c r="D554" s="25" t="s">
        <v>16</v>
      </c>
      <c r="E554" s="25" t="s">
        <v>756</v>
      </c>
      <c r="F554" s="25"/>
      <c r="G554" s="9"/>
      <c r="H554" s="9"/>
      <c r="I554" s="79"/>
      <c r="J554" s="79"/>
      <c r="K554" s="79"/>
      <c r="L554" s="79"/>
      <c r="M554" s="9"/>
      <c r="N554" s="9"/>
      <c r="O554" s="80"/>
      <c r="P554" s="80"/>
      <c r="Q554" s="80"/>
      <c r="R554" s="80"/>
      <c r="S554" s="9"/>
      <c r="T554" s="9"/>
      <c r="U554" s="80">
        <f>U555</f>
        <v>0</v>
      </c>
      <c r="V554" s="80">
        <f t="shared" ref="V554:AK555" si="977">V555</f>
        <v>0</v>
      </c>
      <c r="W554" s="80">
        <f t="shared" si="977"/>
        <v>0</v>
      </c>
      <c r="X554" s="9">
        <f t="shared" si="977"/>
        <v>10371</v>
      </c>
      <c r="Y554" s="9">
        <f t="shared" si="977"/>
        <v>10371</v>
      </c>
      <c r="Z554" s="9">
        <f t="shared" si="977"/>
        <v>10371</v>
      </c>
      <c r="AA554" s="80">
        <f>AA555</f>
        <v>0</v>
      </c>
      <c r="AB554" s="80">
        <f t="shared" si="977"/>
        <v>0</v>
      </c>
      <c r="AC554" s="80">
        <f t="shared" si="977"/>
        <v>0</v>
      </c>
      <c r="AD554" s="9">
        <f t="shared" si="977"/>
        <v>0</v>
      </c>
      <c r="AE554" s="9">
        <f t="shared" si="977"/>
        <v>10371</v>
      </c>
      <c r="AF554" s="9">
        <f t="shared" si="977"/>
        <v>10371</v>
      </c>
      <c r="AG554" s="80">
        <f>AG555</f>
        <v>0</v>
      </c>
      <c r="AH554" s="80">
        <f t="shared" si="977"/>
        <v>0</v>
      </c>
      <c r="AI554" s="80">
        <f t="shared" si="977"/>
        <v>0</v>
      </c>
      <c r="AJ554" s="9">
        <f t="shared" si="977"/>
        <v>0</v>
      </c>
      <c r="AK554" s="9">
        <f t="shared" si="977"/>
        <v>10371</v>
      </c>
      <c r="AL554" s="9">
        <f t="shared" ref="AH554:AL555" si="978">AL555</f>
        <v>10371</v>
      </c>
      <c r="AM554" s="80">
        <f>AM555</f>
        <v>0</v>
      </c>
      <c r="AN554" s="80">
        <f t="shared" ref="AN554:AZ555" si="979">AN555</f>
        <v>0</v>
      </c>
      <c r="AO554" s="80">
        <f t="shared" si="979"/>
        <v>0</v>
      </c>
      <c r="AP554" s="9">
        <f t="shared" si="979"/>
        <v>0</v>
      </c>
      <c r="AQ554" s="9">
        <f t="shared" si="979"/>
        <v>10371</v>
      </c>
      <c r="AR554" s="9">
        <f t="shared" si="979"/>
        <v>10371</v>
      </c>
      <c r="AS554" s="17">
        <f>AS555</f>
        <v>0</v>
      </c>
      <c r="AT554" s="80">
        <f t="shared" si="979"/>
        <v>0</v>
      </c>
      <c r="AU554" s="80">
        <f t="shared" si="979"/>
        <v>0</v>
      </c>
      <c r="AV554" s="9">
        <f t="shared" si="979"/>
        <v>0</v>
      </c>
      <c r="AW554" s="9">
        <f t="shared" si="979"/>
        <v>10371</v>
      </c>
      <c r="AX554" s="9">
        <f t="shared" si="979"/>
        <v>10371</v>
      </c>
      <c r="AY554" s="9">
        <f t="shared" si="979"/>
        <v>3916</v>
      </c>
      <c r="AZ554" s="9">
        <f t="shared" si="979"/>
        <v>3916</v>
      </c>
      <c r="BA554" s="92">
        <f t="shared" si="948"/>
        <v>37.759136052453954</v>
      </c>
      <c r="BB554" s="92">
        <f t="shared" si="949"/>
        <v>37.759136052453954</v>
      </c>
    </row>
    <row r="555" spans="1:54" ht="33" hidden="1">
      <c r="A555" s="63" t="s">
        <v>11</v>
      </c>
      <c r="B555" s="25" t="s">
        <v>494</v>
      </c>
      <c r="C555" s="25" t="s">
        <v>7</v>
      </c>
      <c r="D555" s="25" t="s">
        <v>16</v>
      </c>
      <c r="E555" s="25" t="s">
        <v>756</v>
      </c>
      <c r="F555" s="25" t="s">
        <v>12</v>
      </c>
      <c r="G555" s="9"/>
      <c r="H555" s="9"/>
      <c r="I555" s="79"/>
      <c r="J555" s="79"/>
      <c r="K555" s="79"/>
      <c r="L555" s="79"/>
      <c r="M555" s="9"/>
      <c r="N555" s="9"/>
      <c r="O555" s="80"/>
      <c r="P555" s="80"/>
      <c r="Q555" s="80"/>
      <c r="R555" s="80"/>
      <c r="S555" s="9"/>
      <c r="T555" s="9"/>
      <c r="U555" s="80">
        <f>U556</f>
        <v>0</v>
      </c>
      <c r="V555" s="80">
        <f t="shared" si="977"/>
        <v>0</v>
      </c>
      <c r="W555" s="80">
        <f t="shared" si="977"/>
        <v>0</v>
      </c>
      <c r="X555" s="9">
        <f t="shared" si="977"/>
        <v>10371</v>
      </c>
      <c r="Y555" s="9">
        <f t="shared" si="977"/>
        <v>10371</v>
      </c>
      <c r="Z555" s="9">
        <f t="shared" si="977"/>
        <v>10371</v>
      </c>
      <c r="AA555" s="80">
        <f>AA556</f>
        <v>0</v>
      </c>
      <c r="AB555" s="80">
        <f t="shared" si="977"/>
        <v>0</v>
      </c>
      <c r="AC555" s="80">
        <f t="shared" si="977"/>
        <v>0</v>
      </c>
      <c r="AD555" s="9">
        <f t="shared" si="977"/>
        <v>0</v>
      </c>
      <c r="AE555" s="9">
        <f t="shared" si="977"/>
        <v>10371</v>
      </c>
      <c r="AF555" s="9">
        <f t="shared" si="977"/>
        <v>10371</v>
      </c>
      <c r="AG555" s="80">
        <f>AG556</f>
        <v>0</v>
      </c>
      <c r="AH555" s="80">
        <f t="shared" si="978"/>
        <v>0</v>
      </c>
      <c r="AI555" s="80">
        <f t="shared" si="978"/>
        <v>0</v>
      </c>
      <c r="AJ555" s="9">
        <f t="shared" si="978"/>
        <v>0</v>
      </c>
      <c r="AK555" s="9">
        <f t="shared" si="978"/>
        <v>10371</v>
      </c>
      <c r="AL555" s="9">
        <f t="shared" si="978"/>
        <v>10371</v>
      </c>
      <c r="AM555" s="80">
        <f>AM556</f>
        <v>0</v>
      </c>
      <c r="AN555" s="80">
        <f t="shared" si="979"/>
        <v>0</v>
      </c>
      <c r="AO555" s="80">
        <f t="shared" si="979"/>
        <v>0</v>
      </c>
      <c r="AP555" s="9">
        <f t="shared" si="979"/>
        <v>0</v>
      </c>
      <c r="AQ555" s="9">
        <f t="shared" si="979"/>
        <v>10371</v>
      </c>
      <c r="AR555" s="9">
        <f t="shared" si="979"/>
        <v>10371</v>
      </c>
      <c r="AS555" s="17">
        <f>AS556</f>
        <v>0</v>
      </c>
      <c r="AT555" s="80">
        <f t="shared" si="979"/>
        <v>0</v>
      </c>
      <c r="AU555" s="80">
        <f t="shared" si="979"/>
        <v>0</v>
      </c>
      <c r="AV555" s="9">
        <f t="shared" si="979"/>
        <v>0</v>
      </c>
      <c r="AW555" s="9">
        <f t="shared" si="979"/>
        <v>10371</v>
      </c>
      <c r="AX555" s="9">
        <f t="shared" si="979"/>
        <v>10371</v>
      </c>
      <c r="AY555" s="9">
        <f t="shared" si="979"/>
        <v>3916</v>
      </c>
      <c r="AZ555" s="9">
        <f t="shared" si="979"/>
        <v>3916</v>
      </c>
      <c r="BA555" s="92">
        <f t="shared" si="948"/>
        <v>37.759136052453954</v>
      </c>
      <c r="BB555" s="92">
        <f t="shared" si="949"/>
        <v>37.759136052453954</v>
      </c>
    </row>
    <row r="556" spans="1:54" ht="20.100000000000001" hidden="1" customHeight="1">
      <c r="A556" s="27" t="s">
        <v>13</v>
      </c>
      <c r="B556" s="25" t="str">
        <f t="shared" ref="B556" si="980">B555</f>
        <v>912</v>
      </c>
      <c r="C556" s="25" t="s">
        <v>7</v>
      </c>
      <c r="D556" s="25" t="s">
        <v>16</v>
      </c>
      <c r="E556" s="25" t="s">
        <v>756</v>
      </c>
      <c r="F556" s="25" t="s">
        <v>34</v>
      </c>
      <c r="G556" s="9"/>
      <c r="H556" s="9"/>
      <c r="I556" s="79"/>
      <c r="J556" s="79"/>
      <c r="K556" s="79"/>
      <c r="L556" s="79"/>
      <c r="M556" s="9"/>
      <c r="N556" s="9"/>
      <c r="O556" s="80"/>
      <c r="P556" s="80"/>
      <c r="Q556" s="80"/>
      <c r="R556" s="80"/>
      <c r="S556" s="9"/>
      <c r="T556" s="9"/>
      <c r="U556" s="80"/>
      <c r="V556" s="80"/>
      <c r="W556" s="80"/>
      <c r="X556" s="9">
        <v>10371</v>
      </c>
      <c r="Y556" s="9">
        <f>S556+U556+V556+W556+X556</f>
        <v>10371</v>
      </c>
      <c r="Z556" s="9">
        <f>T556+X556</f>
        <v>10371</v>
      </c>
      <c r="AA556" s="80"/>
      <c r="AB556" s="80"/>
      <c r="AC556" s="80"/>
      <c r="AD556" s="9"/>
      <c r="AE556" s="9">
        <f>Y556+AA556+AB556+AC556+AD556</f>
        <v>10371</v>
      </c>
      <c r="AF556" s="9">
        <f>Z556+AD556</f>
        <v>10371</v>
      </c>
      <c r="AG556" s="80"/>
      <c r="AH556" s="80"/>
      <c r="AI556" s="80"/>
      <c r="AJ556" s="9"/>
      <c r="AK556" s="9">
        <f>AE556+AG556+AH556+AI556+AJ556</f>
        <v>10371</v>
      </c>
      <c r="AL556" s="9">
        <f>AF556+AJ556</f>
        <v>10371</v>
      </c>
      <c r="AM556" s="80"/>
      <c r="AN556" s="80"/>
      <c r="AO556" s="80"/>
      <c r="AP556" s="9"/>
      <c r="AQ556" s="9">
        <f>AK556+AM556+AN556+AO556+AP556</f>
        <v>10371</v>
      </c>
      <c r="AR556" s="9">
        <f>AL556+AP556</f>
        <v>10371</v>
      </c>
      <c r="AS556" s="17"/>
      <c r="AT556" s="80"/>
      <c r="AU556" s="80"/>
      <c r="AV556" s="9"/>
      <c r="AW556" s="9">
        <f>AQ556+AS556+AT556+AU556+AV556</f>
        <v>10371</v>
      </c>
      <c r="AX556" s="9">
        <f>AR556+AV556</f>
        <v>10371</v>
      </c>
      <c r="AY556" s="9">
        <v>3916</v>
      </c>
      <c r="AZ556" s="9">
        <v>3916</v>
      </c>
      <c r="BA556" s="92">
        <f t="shared" si="948"/>
        <v>37.759136052453954</v>
      </c>
      <c r="BB556" s="92">
        <f t="shared" si="949"/>
        <v>37.759136052453954</v>
      </c>
    </row>
    <row r="557" spans="1:54" ht="82.5" hidden="1">
      <c r="A557" s="24" t="s">
        <v>118</v>
      </c>
      <c r="B557" s="25">
        <f>B542</f>
        <v>912</v>
      </c>
      <c r="C557" s="25" t="s">
        <v>7</v>
      </c>
      <c r="D557" s="25" t="s">
        <v>16</v>
      </c>
      <c r="E557" s="25" t="s">
        <v>119</v>
      </c>
      <c r="F557" s="9"/>
      <c r="G557" s="9"/>
      <c r="H557" s="9"/>
      <c r="I557" s="79"/>
      <c r="J557" s="79"/>
      <c r="K557" s="79"/>
      <c r="L557" s="79"/>
      <c r="M557" s="9"/>
      <c r="N557" s="9"/>
      <c r="O557" s="80"/>
      <c r="P557" s="80"/>
      <c r="Q557" s="80"/>
      <c r="R557" s="80"/>
      <c r="S557" s="9"/>
      <c r="T557" s="9"/>
      <c r="U557" s="80"/>
      <c r="V557" s="80"/>
      <c r="W557" s="80"/>
      <c r="X557" s="9"/>
      <c r="Y557" s="9"/>
      <c r="Z557" s="9"/>
      <c r="AA557" s="80"/>
      <c r="AB557" s="80"/>
      <c r="AC557" s="80"/>
      <c r="AD557" s="9"/>
      <c r="AE557" s="9"/>
      <c r="AF557" s="9"/>
      <c r="AG557" s="80"/>
      <c r="AH557" s="80"/>
      <c r="AI557" s="80"/>
      <c r="AJ557" s="9"/>
      <c r="AK557" s="9"/>
      <c r="AL557" s="9"/>
      <c r="AM557" s="80"/>
      <c r="AN557" s="80"/>
      <c r="AO557" s="80"/>
      <c r="AP557" s="9"/>
      <c r="AQ557" s="9"/>
      <c r="AR557" s="9"/>
      <c r="AS557" s="17">
        <f>AS558</f>
        <v>741</v>
      </c>
      <c r="AT557" s="17">
        <f t="shared" ref="AT557:AZ560" si="981">AT558</f>
        <v>0</v>
      </c>
      <c r="AU557" s="17">
        <f t="shared" si="981"/>
        <v>0</v>
      </c>
      <c r="AV557" s="17">
        <f t="shared" si="981"/>
        <v>0</v>
      </c>
      <c r="AW557" s="17">
        <f t="shared" si="981"/>
        <v>741</v>
      </c>
      <c r="AX557" s="17">
        <f t="shared" si="981"/>
        <v>0</v>
      </c>
      <c r="AY557" s="17">
        <f t="shared" si="981"/>
        <v>0</v>
      </c>
      <c r="AZ557" s="17">
        <f t="shared" si="981"/>
        <v>0</v>
      </c>
      <c r="BA557" s="92">
        <f t="shared" si="948"/>
        <v>0</v>
      </c>
      <c r="BB557" s="92"/>
    </row>
    <row r="558" spans="1:54" ht="20.100000000000001" hidden="1" customHeight="1">
      <c r="A558" s="27" t="s">
        <v>14</v>
      </c>
      <c r="B558" s="25" t="s">
        <v>494</v>
      </c>
      <c r="C558" s="25" t="s">
        <v>7</v>
      </c>
      <c r="D558" s="25" t="s">
        <v>16</v>
      </c>
      <c r="E558" s="25" t="s">
        <v>149</v>
      </c>
      <c r="F558" s="25"/>
      <c r="G558" s="9"/>
      <c r="H558" s="9"/>
      <c r="I558" s="79"/>
      <c r="J558" s="79"/>
      <c r="K558" s="79"/>
      <c r="L558" s="79"/>
      <c r="M558" s="9"/>
      <c r="N558" s="9"/>
      <c r="O558" s="80"/>
      <c r="P558" s="80"/>
      <c r="Q558" s="80"/>
      <c r="R558" s="80"/>
      <c r="S558" s="9"/>
      <c r="T558" s="9"/>
      <c r="U558" s="80"/>
      <c r="V558" s="80"/>
      <c r="W558" s="80"/>
      <c r="X558" s="9"/>
      <c r="Y558" s="9"/>
      <c r="Z558" s="9"/>
      <c r="AA558" s="80"/>
      <c r="AB558" s="80"/>
      <c r="AC558" s="80"/>
      <c r="AD558" s="9"/>
      <c r="AE558" s="9"/>
      <c r="AF558" s="9"/>
      <c r="AG558" s="80"/>
      <c r="AH558" s="80"/>
      <c r="AI558" s="80"/>
      <c r="AJ558" s="9"/>
      <c r="AK558" s="9"/>
      <c r="AL558" s="9"/>
      <c r="AM558" s="80"/>
      <c r="AN558" s="80"/>
      <c r="AO558" s="80"/>
      <c r="AP558" s="9"/>
      <c r="AQ558" s="9"/>
      <c r="AR558" s="9"/>
      <c r="AS558" s="17">
        <f>AS559</f>
        <v>741</v>
      </c>
      <c r="AT558" s="17">
        <f t="shared" si="981"/>
        <v>0</v>
      </c>
      <c r="AU558" s="17">
        <f t="shared" si="981"/>
        <v>0</v>
      </c>
      <c r="AV558" s="17">
        <f t="shared" si="981"/>
        <v>0</v>
      </c>
      <c r="AW558" s="17">
        <f t="shared" si="981"/>
        <v>741</v>
      </c>
      <c r="AX558" s="17">
        <f t="shared" si="981"/>
        <v>0</v>
      </c>
      <c r="AY558" s="17">
        <f t="shared" si="981"/>
        <v>0</v>
      </c>
      <c r="AZ558" s="17">
        <f t="shared" si="981"/>
        <v>0</v>
      </c>
      <c r="BA558" s="92">
        <f t="shared" si="948"/>
        <v>0</v>
      </c>
      <c r="BB558" s="92"/>
    </row>
    <row r="559" spans="1:54" ht="20.100000000000001" hidden="1" customHeight="1">
      <c r="A559" s="27" t="s">
        <v>18</v>
      </c>
      <c r="B559" s="25" t="str">
        <f t="shared" ref="B559:B561" si="982">B558</f>
        <v>912</v>
      </c>
      <c r="C559" s="25" t="s">
        <v>7</v>
      </c>
      <c r="D559" s="25" t="s">
        <v>16</v>
      </c>
      <c r="E559" s="25" t="s">
        <v>794</v>
      </c>
      <c r="F559" s="25"/>
      <c r="G559" s="9"/>
      <c r="H559" s="9"/>
      <c r="I559" s="79"/>
      <c r="J559" s="79"/>
      <c r="K559" s="79"/>
      <c r="L559" s="79"/>
      <c r="M559" s="9"/>
      <c r="N559" s="9"/>
      <c r="O559" s="80"/>
      <c r="P559" s="80"/>
      <c r="Q559" s="80"/>
      <c r="R559" s="80"/>
      <c r="S559" s="9"/>
      <c r="T559" s="9"/>
      <c r="U559" s="80"/>
      <c r="V559" s="80"/>
      <c r="W559" s="80"/>
      <c r="X559" s="9"/>
      <c r="Y559" s="9"/>
      <c r="Z559" s="9"/>
      <c r="AA559" s="80"/>
      <c r="AB559" s="80"/>
      <c r="AC559" s="80"/>
      <c r="AD559" s="9"/>
      <c r="AE559" s="9"/>
      <c r="AF559" s="9"/>
      <c r="AG559" s="80"/>
      <c r="AH559" s="80"/>
      <c r="AI559" s="80"/>
      <c r="AJ559" s="9"/>
      <c r="AK559" s="9"/>
      <c r="AL559" s="9"/>
      <c r="AM559" s="80"/>
      <c r="AN559" s="80"/>
      <c r="AO559" s="80"/>
      <c r="AP559" s="9"/>
      <c r="AQ559" s="9"/>
      <c r="AR559" s="9"/>
      <c r="AS559" s="17">
        <f>AS560</f>
        <v>741</v>
      </c>
      <c r="AT559" s="17">
        <f t="shared" si="981"/>
        <v>0</v>
      </c>
      <c r="AU559" s="17">
        <f t="shared" si="981"/>
        <v>0</v>
      </c>
      <c r="AV559" s="17">
        <f t="shared" si="981"/>
        <v>0</v>
      </c>
      <c r="AW559" s="17">
        <f t="shared" si="981"/>
        <v>741</v>
      </c>
      <c r="AX559" s="17">
        <f t="shared" si="981"/>
        <v>0</v>
      </c>
      <c r="AY559" s="17">
        <f t="shared" si="981"/>
        <v>0</v>
      </c>
      <c r="AZ559" s="17">
        <f t="shared" si="981"/>
        <v>0</v>
      </c>
      <c r="BA559" s="92">
        <f t="shared" si="948"/>
        <v>0</v>
      </c>
      <c r="BB559" s="92"/>
    </row>
    <row r="560" spans="1:54" ht="33" hidden="1">
      <c r="A560" s="24" t="s">
        <v>11</v>
      </c>
      <c r="B560" s="25" t="str">
        <f t="shared" si="982"/>
        <v>912</v>
      </c>
      <c r="C560" s="25" t="s">
        <v>7</v>
      </c>
      <c r="D560" s="25" t="s">
        <v>16</v>
      </c>
      <c r="E560" s="25" t="s">
        <v>794</v>
      </c>
      <c r="F560" s="25" t="s">
        <v>12</v>
      </c>
      <c r="G560" s="9"/>
      <c r="H560" s="9"/>
      <c r="I560" s="79"/>
      <c r="J560" s="79"/>
      <c r="K560" s="79"/>
      <c r="L560" s="79"/>
      <c r="M560" s="9"/>
      <c r="N560" s="9"/>
      <c r="O560" s="80"/>
      <c r="P560" s="80"/>
      <c r="Q560" s="80"/>
      <c r="R560" s="80"/>
      <c r="S560" s="9"/>
      <c r="T560" s="9"/>
      <c r="U560" s="80"/>
      <c r="V560" s="80"/>
      <c r="W560" s="80"/>
      <c r="X560" s="9"/>
      <c r="Y560" s="9"/>
      <c r="Z560" s="9"/>
      <c r="AA560" s="80"/>
      <c r="AB560" s="80"/>
      <c r="AC560" s="80"/>
      <c r="AD560" s="9"/>
      <c r="AE560" s="9"/>
      <c r="AF560" s="9"/>
      <c r="AG560" s="80"/>
      <c r="AH560" s="80"/>
      <c r="AI560" s="80"/>
      <c r="AJ560" s="9"/>
      <c r="AK560" s="9"/>
      <c r="AL560" s="9"/>
      <c r="AM560" s="80"/>
      <c r="AN560" s="80"/>
      <c r="AO560" s="80"/>
      <c r="AP560" s="9"/>
      <c r="AQ560" s="9"/>
      <c r="AR560" s="9"/>
      <c r="AS560" s="17">
        <f>AS561</f>
        <v>741</v>
      </c>
      <c r="AT560" s="17">
        <f t="shared" si="981"/>
        <v>0</v>
      </c>
      <c r="AU560" s="17">
        <f t="shared" si="981"/>
        <v>0</v>
      </c>
      <c r="AV560" s="17">
        <f t="shared" si="981"/>
        <v>0</v>
      </c>
      <c r="AW560" s="17">
        <f t="shared" si="981"/>
        <v>741</v>
      </c>
      <c r="AX560" s="17">
        <f t="shared" si="981"/>
        <v>0</v>
      </c>
      <c r="AY560" s="17">
        <f t="shared" si="981"/>
        <v>0</v>
      </c>
      <c r="AZ560" s="17">
        <f t="shared" si="981"/>
        <v>0</v>
      </c>
      <c r="BA560" s="92">
        <f t="shared" si="948"/>
        <v>0</v>
      </c>
      <c r="BB560" s="92"/>
    </row>
    <row r="561" spans="1:54" hidden="1">
      <c r="A561" s="27" t="s">
        <v>13</v>
      </c>
      <c r="B561" s="25" t="str">
        <f t="shared" si="982"/>
        <v>912</v>
      </c>
      <c r="C561" s="25" t="s">
        <v>7</v>
      </c>
      <c r="D561" s="25" t="s">
        <v>16</v>
      </c>
      <c r="E561" s="25" t="s">
        <v>794</v>
      </c>
      <c r="F561" s="25">
        <v>610</v>
      </c>
      <c r="G561" s="9"/>
      <c r="H561" s="10"/>
      <c r="I561" s="79"/>
      <c r="J561" s="79"/>
      <c r="K561" s="79"/>
      <c r="L561" s="79"/>
      <c r="M561" s="79"/>
      <c r="N561" s="79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17">
        <v>741</v>
      </c>
      <c r="AT561" s="80"/>
      <c r="AU561" s="80"/>
      <c r="AV561" s="80"/>
      <c r="AW561" s="9">
        <f>AQ561+AS561+AT561+AU561+AV561</f>
        <v>741</v>
      </c>
      <c r="AX561" s="9">
        <f>AR561+AV561</f>
        <v>0</v>
      </c>
      <c r="AY561" s="79"/>
      <c r="AZ561" s="79"/>
      <c r="BA561" s="92">
        <f t="shared" si="948"/>
        <v>0</v>
      </c>
      <c r="BB561" s="92"/>
    </row>
    <row r="562" spans="1:54" hidden="1">
      <c r="A562" s="27"/>
      <c r="B562" s="25"/>
      <c r="C562" s="25"/>
      <c r="D562" s="25"/>
      <c r="E562" s="25"/>
      <c r="F562" s="25"/>
      <c r="G562" s="9"/>
      <c r="H562" s="10"/>
      <c r="I562" s="79"/>
      <c r="J562" s="79"/>
      <c r="K562" s="79"/>
      <c r="L562" s="79"/>
      <c r="M562" s="79"/>
      <c r="N562" s="79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17"/>
      <c r="AT562" s="80"/>
      <c r="AU562" s="80"/>
      <c r="AV562" s="80"/>
      <c r="AW562" s="9"/>
      <c r="AX562" s="9"/>
      <c r="AY562" s="79"/>
      <c r="AZ562" s="79"/>
      <c r="BA562" s="92"/>
      <c r="BB562" s="92"/>
    </row>
    <row r="563" spans="1:54" ht="18.75" hidden="1">
      <c r="A563" s="22" t="s">
        <v>19</v>
      </c>
      <c r="B563" s="23">
        <v>912</v>
      </c>
      <c r="C563" s="23" t="s">
        <v>20</v>
      </c>
      <c r="D563" s="23" t="s">
        <v>21</v>
      </c>
      <c r="E563" s="23"/>
      <c r="F563" s="23"/>
      <c r="G563" s="15">
        <f t="shared" ref="G563:N563" si="983">G564+G626+G632</f>
        <v>470497</v>
      </c>
      <c r="H563" s="15">
        <f t="shared" si="983"/>
        <v>134074</v>
      </c>
      <c r="I563" s="15">
        <f t="shared" si="983"/>
        <v>0</v>
      </c>
      <c r="J563" s="15">
        <f t="shared" si="983"/>
        <v>0</v>
      </c>
      <c r="K563" s="15">
        <f t="shared" si="983"/>
        <v>0</v>
      </c>
      <c r="L563" s="15">
        <f t="shared" si="983"/>
        <v>0</v>
      </c>
      <c r="M563" s="15">
        <f t="shared" si="983"/>
        <v>470497</v>
      </c>
      <c r="N563" s="15">
        <f t="shared" si="983"/>
        <v>134074</v>
      </c>
      <c r="O563" s="15">
        <f t="shared" ref="O563:T563" si="984">O564+O626+O632+O644</f>
        <v>0</v>
      </c>
      <c r="P563" s="15">
        <f t="shared" si="984"/>
        <v>85</v>
      </c>
      <c r="Q563" s="15">
        <f t="shared" si="984"/>
        <v>0</v>
      </c>
      <c r="R563" s="15">
        <f t="shared" si="984"/>
        <v>0</v>
      </c>
      <c r="S563" s="15">
        <f t="shared" si="984"/>
        <v>470582</v>
      </c>
      <c r="T563" s="15">
        <f t="shared" si="984"/>
        <v>134074</v>
      </c>
      <c r="U563" s="15">
        <f>U564+U626+U632+U644+U607</f>
        <v>-51</v>
      </c>
      <c r="V563" s="15">
        <f>V564+V626+V632+V644</f>
        <v>0</v>
      </c>
      <c r="W563" s="15">
        <f>W564+W626+W632+W644</f>
        <v>0</v>
      </c>
      <c r="X563" s="15">
        <f>X564+X626+X632+X644</f>
        <v>33351</v>
      </c>
      <c r="Y563" s="15">
        <f>Y564+Y626+Y632+Y644</f>
        <v>503882</v>
      </c>
      <c r="Z563" s="15">
        <f>Z564+Z626+Z632+Z644</f>
        <v>167425</v>
      </c>
      <c r="AA563" s="15">
        <f>AA564+AA626+AA632+AA644+AA607</f>
        <v>0</v>
      </c>
      <c r="AB563" s="15">
        <f>AB564+AB626+AB632+AB644</f>
        <v>2999</v>
      </c>
      <c r="AC563" s="15">
        <f>AC564+AC626+AC632+AC644</f>
        <v>0</v>
      </c>
      <c r="AD563" s="15">
        <f>AD564+AD626+AD632+AD644</f>
        <v>0</v>
      </c>
      <c r="AE563" s="15">
        <f>AE564+AE626+AE632+AE644</f>
        <v>506881</v>
      </c>
      <c r="AF563" s="15">
        <f>AF564+AF626+AF632+AF644</f>
        <v>167425</v>
      </c>
      <c r="AG563" s="15">
        <f>AG564+AG626+AG632+AG644+AG607</f>
        <v>0</v>
      </c>
      <c r="AH563" s="15">
        <f>AH564+AH626+AH632+AH644</f>
        <v>0</v>
      </c>
      <c r="AI563" s="15">
        <f>AI564+AI626+AI632+AI644</f>
        <v>0</v>
      </c>
      <c r="AJ563" s="15">
        <f>AJ564+AJ626+AJ632+AJ644</f>
        <v>0</v>
      </c>
      <c r="AK563" s="15">
        <f>AK564+AK626+AK632+AK644</f>
        <v>506881</v>
      </c>
      <c r="AL563" s="15">
        <f>AL564+AL626+AL632+AL644</f>
        <v>167425</v>
      </c>
      <c r="AM563" s="15">
        <f>AM564+AM626+AM632+AM644+AM607</f>
        <v>0</v>
      </c>
      <c r="AN563" s="15">
        <f>AN564+AN626+AN632+AN644</f>
        <v>0</v>
      </c>
      <c r="AO563" s="15">
        <f>AO564+AO626+AO632+AO644</f>
        <v>0</v>
      </c>
      <c r="AP563" s="15">
        <f>AP564+AP626+AP632+AP644</f>
        <v>0</v>
      </c>
      <c r="AQ563" s="15">
        <f>AQ564+AQ626+AQ632+AQ644</f>
        <v>506881</v>
      </c>
      <c r="AR563" s="15">
        <f>AR564+AR626+AR632+AR644</f>
        <v>167425</v>
      </c>
      <c r="AS563" s="15">
        <f>AS564+AS626+AS632+AS644+AS607</f>
        <v>-227</v>
      </c>
      <c r="AT563" s="15">
        <f>AT564+AT626+AT632+AT644</f>
        <v>1122</v>
      </c>
      <c r="AU563" s="15">
        <f>AU564+AU626+AU632+AU644</f>
        <v>-127</v>
      </c>
      <c r="AV563" s="15">
        <f>AV564+AV626+AV632+AV644</f>
        <v>12863</v>
      </c>
      <c r="AW563" s="15">
        <f>AW564+AW626+AW632+AW644</f>
        <v>520512</v>
      </c>
      <c r="AX563" s="15">
        <f>AX564+AX626+AX632+AX644</f>
        <v>180288</v>
      </c>
      <c r="AY563" s="15">
        <f t="shared" ref="AY563:AZ563" si="985">AY564+AY626+AY632+AY644</f>
        <v>224691</v>
      </c>
      <c r="AZ563" s="15">
        <f t="shared" si="985"/>
        <v>62208</v>
      </c>
      <c r="BA563" s="93">
        <f t="shared" si="948"/>
        <v>43.167304500184436</v>
      </c>
      <c r="BB563" s="93">
        <f t="shared" si="949"/>
        <v>34.504792332268366</v>
      </c>
    </row>
    <row r="564" spans="1:54" ht="33" hidden="1">
      <c r="A564" s="24" t="s">
        <v>714</v>
      </c>
      <c r="B564" s="25">
        <f t="shared" ref="B564:B601" si="986">B563</f>
        <v>912</v>
      </c>
      <c r="C564" s="25" t="s">
        <v>20</v>
      </c>
      <c r="D564" s="25" t="s">
        <v>21</v>
      </c>
      <c r="E564" s="25" t="s">
        <v>38</v>
      </c>
      <c r="F564" s="25"/>
      <c r="G564" s="9">
        <f>G565+G584+G603+G607+G614+G619+G610</f>
        <v>469049</v>
      </c>
      <c r="H564" s="9">
        <f t="shared" ref="H564:N564" si="987">H565+H584+H603+H607+H614+H619+H610</f>
        <v>134074</v>
      </c>
      <c r="I564" s="9">
        <f t="shared" si="987"/>
        <v>0</v>
      </c>
      <c r="J564" s="9">
        <f t="shared" si="987"/>
        <v>0</v>
      </c>
      <c r="K564" s="9">
        <f t="shared" si="987"/>
        <v>0</v>
      </c>
      <c r="L564" s="9">
        <f t="shared" si="987"/>
        <v>0</v>
      </c>
      <c r="M564" s="9">
        <f t="shared" si="987"/>
        <v>469049</v>
      </c>
      <c r="N564" s="9">
        <f t="shared" si="987"/>
        <v>134074</v>
      </c>
      <c r="O564" s="9">
        <f t="shared" ref="O564:T564" si="988">O565+O584+O603+O607+O614+O619+O610</f>
        <v>0</v>
      </c>
      <c r="P564" s="9">
        <f t="shared" si="988"/>
        <v>0</v>
      </c>
      <c r="Q564" s="9">
        <f t="shared" si="988"/>
        <v>0</v>
      </c>
      <c r="R564" s="9">
        <f t="shared" si="988"/>
        <v>0</v>
      </c>
      <c r="S564" s="9">
        <f t="shared" si="988"/>
        <v>469049</v>
      </c>
      <c r="T564" s="9">
        <f t="shared" si="988"/>
        <v>134074</v>
      </c>
      <c r="U564" s="9">
        <f>U565+U584+U603+U607+U614+U619+U610+U623</f>
        <v>-51</v>
      </c>
      <c r="V564" s="9">
        <f t="shared" ref="V564:Z564" si="989">V565+V584+V603+V607+V614+V619+V610+V623</f>
        <v>0</v>
      </c>
      <c r="W564" s="9">
        <f t="shared" si="989"/>
        <v>0</v>
      </c>
      <c r="X564" s="9">
        <f t="shared" si="989"/>
        <v>33351</v>
      </c>
      <c r="Y564" s="9">
        <f t="shared" si="989"/>
        <v>502349</v>
      </c>
      <c r="Z564" s="9">
        <f t="shared" si="989"/>
        <v>167425</v>
      </c>
      <c r="AA564" s="9">
        <f>AA565+AA584+AA603+AA607+AA614+AA619+AA610+AA623</f>
        <v>0</v>
      </c>
      <c r="AB564" s="9">
        <f t="shared" ref="AB564:AF564" si="990">AB565+AB584+AB603+AB607+AB614+AB619+AB610+AB623</f>
        <v>2999</v>
      </c>
      <c r="AC564" s="9">
        <f t="shared" si="990"/>
        <v>0</v>
      </c>
      <c r="AD564" s="9">
        <f t="shared" si="990"/>
        <v>0</v>
      </c>
      <c r="AE564" s="9">
        <f t="shared" si="990"/>
        <v>505348</v>
      </c>
      <c r="AF564" s="9">
        <f t="shared" si="990"/>
        <v>167425</v>
      </c>
      <c r="AG564" s="9">
        <f>AG565+AG584+AG603+AG607+AG614+AG619+AG610+AG623</f>
        <v>0</v>
      </c>
      <c r="AH564" s="9">
        <f t="shared" ref="AH564:AL564" si="991">AH565+AH584+AH603+AH607+AH614+AH619+AH610+AH623</f>
        <v>0</v>
      </c>
      <c r="AI564" s="9">
        <f t="shared" si="991"/>
        <v>0</v>
      </c>
      <c r="AJ564" s="9">
        <f t="shared" si="991"/>
        <v>0</v>
      </c>
      <c r="AK564" s="9">
        <f t="shared" si="991"/>
        <v>505348</v>
      </c>
      <c r="AL564" s="9">
        <f t="shared" si="991"/>
        <v>167425</v>
      </c>
      <c r="AM564" s="9">
        <f>AM565+AM584+AM603+AM607+AM614+AM619+AM610+AM623</f>
        <v>0</v>
      </c>
      <c r="AN564" s="9">
        <f t="shared" ref="AN564:AR564" si="992">AN565+AN584+AN603+AN607+AN614+AN619+AN610+AN623</f>
        <v>0</v>
      </c>
      <c r="AO564" s="9">
        <f t="shared" si="992"/>
        <v>0</v>
      </c>
      <c r="AP564" s="9">
        <f t="shared" si="992"/>
        <v>0</v>
      </c>
      <c r="AQ564" s="9">
        <f t="shared" si="992"/>
        <v>505348</v>
      </c>
      <c r="AR564" s="9">
        <f t="shared" si="992"/>
        <v>167425</v>
      </c>
      <c r="AS564" s="9">
        <f>AS565+AS584+AS603+AS607+AS614+AS619+AS610+AS623</f>
        <v>0</v>
      </c>
      <c r="AT564" s="9">
        <f t="shared" ref="AT564:AX564" si="993">AT565+AT584+AT603+AT607+AT614+AT619+AT610+AT623</f>
        <v>1122</v>
      </c>
      <c r="AU564" s="9">
        <f t="shared" si="993"/>
        <v>0</v>
      </c>
      <c r="AV564" s="9">
        <f t="shared" si="993"/>
        <v>12863</v>
      </c>
      <c r="AW564" s="9">
        <f t="shared" si="993"/>
        <v>519333</v>
      </c>
      <c r="AX564" s="9">
        <f t="shared" si="993"/>
        <v>180288</v>
      </c>
      <c r="AY564" s="9">
        <f t="shared" ref="AY564:AZ564" si="994">AY565+AY584+AY603+AY607+AY614+AY619+AY610+AY623</f>
        <v>224446</v>
      </c>
      <c r="AZ564" s="9">
        <f t="shared" si="994"/>
        <v>62208</v>
      </c>
      <c r="BA564" s="92">
        <f t="shared" si="948"/>
        <v>43.218127867861277</v>
      </c>
      <c r="BB564" s="92">
        <f t="shared" si="949"/>
        <v>34.504792332268366</v>
      </c>
    </row>
    <row r="565" spans="1:54" ht="33" hidden="1">
      <c r="A565" s="24" t="s">
        <v>9</v>
      </c>
      <c r="B565" s="25">
        <f t="shared" si="986"/>
        <v>912</v>
      </c>
      <c r="C565" s="25" t="s">
        <v>20</v>
      </c>
      <c r="D565" s="25" t="s">
        <v>21</v>
      </c>
      <c r="E565" s="25" t="s">
        <v>39</v>
      </c>
      <c r="F565" s="25"/>
      <c r="G565" s="11">
        <f t="shared" ref="G565" si="995">G569++G573+G576+G580+G566</f>
        <v>328363</v>
      </c>
      <c r="H565" s="11">
        <f t="shared" ref="H565:N565" si="996">H569++H573+H576+H580+H566</f>
        <v>0</v>
      </c>
      <c r="I565" s="11">
        <f t="shared" si="996"/>
        <v>0</v>
      </c>
      <c r="J565" s="11">
        <f t="shared" si="996"/>
        <v>0</v>
      </c>
      <c r="K565" s="11">
        <f t="shared" si="996"/>
        <v>0</v>
      </c>
      <c r="L565" s="11">
        <f t="shared" si="996"/>
        <v>0</v>
      </c>
      <c r="M565" s="11">
        <f t="shared" si="996"/>
        <v>328363</v>
      </c>
      <c r="N565" s="11">
        <f t="shared" si="996"/>
        <v>0</v>
      </c>
      <c r="O565" s="11">
        <f t="shared" ref="O565:T565" si="997">O569++O573+O576+O580+O566</f>
        <v>0</v>
      </c>
      <c r="P565" s="11">
        <f t="shared" si="997"/>
        <v>0</v>
      </c>
      <c r="Q565" s="11">
        <f t="shared" si="997"/>
        <v>0</v>
      </c>
      <c r="R565" s="11">
        <f t="shared" si="997"/>
        <v>0</v>
      </c>
      <c r="S565" s="11">
        <f t="shared" si="997"/>
        <v>328363</v>
      </c>
      <c r="T565" s="11">
        <f t="shared" si="997"/>
        <v>0</v>
      </c>
      <c r="U565" s="11">
        <f t="shared" ref="U565:Z565" si="998">U569++U573+U576+U580+U566</f>
        <v>0</v>
      </c>
      <c r="V565" s="11">
        <f t="shared" si="998"/>
        <v>0</v>
      </c>
      <c r="W565" s="11">
        <f t="shared" si="998"/>
        <v>0</v>
      </c>
      <c r="X565" s="11">
        <f t="shared" si="998"/>
        <v>0</v>
      </c>
      <c r="Y565" s="11">
        <f t="shared" si="998"/>
        <v>328363</v>
      </c>
      <c r="Z565" s="11">
        <f t="shared" si="998"/>
        <v>0</v>
      </c>
      <c r="AA565" s="11">
        <f t="shared" ref="AA565:AF565" si="999">AA569++AA573+AA576+AA580+AA566</f>
        <v>0</v>
      </c>
      <c r="AB565" s="11">
        <f t="shared" si="999"/>
        <v>0</v>
      </c>
      <c r="AC565" s="11">
        <f t="shared" si="999"/>
        <v>0</v>
      </c>
      <c r="AD565" s="11">
        <f t="shared" si="999"/>
        <v>0</v>
      </c>
      <c r="AE565" s="11">
        <f t="shared" si="999"/>
        <v>328363</v>
      </c>
      <c r="AF565" s="11">
        <f t="shared" si="999"/>
        <v>0</v>
      </c>
      <c r="AG565" s="11">
        <f t="shared" ref="AG565:AL565" si="1000">AG569++AG573+AG576+AG580+AG566</f>
        <v>0</v>
      </c>
      <c r="AH565" s="11">
        <f t="shared" si="1000"/>
        <v>0</v>
      </c>
      <c r="AI565" s="11">
        <f t="shared" si="1000"/>
        <v>0</v>
      </c>
      <c r="AJ565" s="11">
        <f t="shared" si="1000"/>
        <v>0</v>
      </c>
      <c r="AK565" s="11">
        <f t="shared" si="1000"/>
        <v>328363</v>
      </c>
      <c r="AL565" s="11">
        <f t="shared" si="1000"/>
        <v>0</v>
      </c>
      <c r="AM565" s="11">
        <f t="shared" ref="AM565:AR565" si="1001">AM569++AM573+AM576+AM580+AM566</f>
        <v>0</v>
      </c>
      <c r="AN565" s="11">
        <f t="shared" si="1001"/>
        <v>0</v>
      </c>
      <c r="AO565" s="11">
        <f t="shared" si="1001"/>
        <v>0</v>
      </c>
      <c r="AP565" s="11">
        <f t="shared" si="1001"/>
        <v>0</v>
      </c>
      <c r="AQ565" s="11">
        <f t="shared" si="1001"/>
        <v>328363</v>
      </c>
      <c r="AR565" s="11">
        <f t="shared" si="1001"/>
        <v>0</v>
      </c>
      <c r="AS565" s="11">
        <f t="shared" ref="AS565:AX565" si="1002">AS569++AS573+AS576+AS580+AS566</f>
        <v>0</v>
      </c>
      <c r="AT565" s="11">
        <f t="shared" si="1002"/>
        <v>0</v>
      </c>
      <c r="AU565" s="11">
        <f t="shared" si="1002"/>
        <v>0</v>
      </c>
      <c r="AV565" s="11">
        <f t="shared" si="1002"/>
        <v>0</v>
      </c>
      <c r="AW565" s="11">
        <f t="shared" si="1002"/>
        <v>328363</v>
      </c>
      <c r="AX565" s="11">
        <f t="shared" si="1002"/>
        <v>0</v>
      </c>
      <c r="AY565" s="11">
        <f t="shared" ref="AY565:AZ565" si="1003">AY569++AY573+AY576+AY580+AY566</f>
        <v>160037</v>
      </c>
      <c r="AZ565" s="11">
        <f t="shared" si="1003"/>
        <v>0</v>
      </c>
      <c r="BA565" s="92">
        <f t="shared" si="948"/>
        <v>48.737829779847303</v>
      </c>
      <c r="BB565" s="92"/>
    </row>
    <row r="566" spans="1:54" ht="20.100000000000001" hidden="1" customHeight="1">
      <c r="A566" s="27" t="s">
        <v>421</v>
      </c>
      <c r="B566" s="25">
        <f>B564</f>
        <v>912</v>
      </c>
      <c r="C566" s="25" t="s">
        <v>20</v>
      </c>
      <c r="D566" s="25" t="s">
        <v>21</v>
      </c>
      <c r="E566" s="25" t="s">
        <v>419</v>
      </c>
      <c r="F566" s="25"/>
      <c r="G566" s="9">
        <f t="shared" ref="G566:V567" si="1004">G567</f>
        <v>23715</v>
      </c>
      <c r="H566" s="9">
        <f t="shared" si="1004"/>
        <v>0</v>
      </c>
      <c r="I566" s="9">
        <f t="shared" si="1004"/>
        <v>0</v>
      </c>
      <c r="J566" s="9">
        <f t="shared" si="1004"/>
        <v>0</v>
      </c>
      <c r="K566" s="9">
        <f t="shared" si="1004"/>
        <v>0</v>
      </c>
      <c r="L566" s="9">
        <f t="shared" si="1004"/>
        <v>0</v>
      </c>
      <c r="M566" s="9">
        <f t="shared" si="1004"/>
        <v>23715</v>
      </c>
      <c r="N566" s="9">
        <f t="shared" si="1004"/>
        <v>0</v>
      </c>
      <c r="O566" s="9">
        <f t="shared" si="1004"/>
        <v>0</v>
      </c>
      <c r="P566" s="9">
        <f t="shared" si="1004"/>
        <v>0</v>
      </c>
      <c r="Q566" s="9">
        <f t="shared" si="1004"/>
        <v>0</v>
      </c>
      <c r="R566" s="9">
        <f t="shared" si="1004"/>
        <v>0</v>
      </c>
      <c r="S566" s="9">
        <f t="shared" si="1004"/>
        <v>23715</v>
      </c>
      <c r="T566" s="9">
        <f t="shared" si="1004"/>
        <v>0</v>
      </c>
      <c r="U566" s="9">
        <f t="shared" si="1004"/>
        <v>0</v>
      </c>
      <c r="V566" s="9">
        <f t="shared" si="1004"/>
        <v>0</v>
      </c>
      <c r="W566" s="9">
        <f t="shared" ref="U566:AJ567" si="1005">W567</f>
        <v>0</v>
      </c>
      <c r="X566" s="9">
        <f t="shared" si="1005"/>
        <v>0</v>
      </c>
      <c r="Y566" s="9">
        <f t="shared" si="1005"/>
        <v>23715</v>
      </c>
      <c r="Z566" s="9">
        <f t="shared" si="1005"/>
        <v>0</v>
      </c>
      <c r="AA566" s="9">
        <f t="shared" si="1005"/>
        <v>0</v>
      </c>
      <c r="AB566" s="9">
        <f t="shared" si="1005"/>
        <v>0</v>
      </c>
      <c r="AC566" s="9">
        <f t="shared" si="1005"/>
        <v>0</v>
      </c>
      <c r="AD566" s="9">
        <f t="shared" si="1005"/>
        <v>0</v>
      </c>
      <c r="AE566" s="9">
        <f t="shared" si="1005"/>
        <v>23715</v>
      </c>
      <c r="AF566" s="9">
        <f t="shared" si="1005"/>
        <v>0</v>
      </c>
      <c r="AG566" s="9">
        <f t="shared" si="1005"/>
        <v>0</v>
      </c>
      <c r="AH566" s="9">
        <f t="shared" si="1005"/>
        <v>0</v>
      </c>
      <c r="AI566" s="9">
        <f t="shared" si="1005"/>
        <v>0</v>
      </c>
      <c r="AJ566" s="9">
        <f t="shared" si="1005"/>
        <v>0</v>
      </c>
      <c r="AK566" s="9">
        <f t="shared" ref="AG566:AV567" si="1006">AK567</f>
        <v>23715</v>
      </c>
      <c r="AL566" s="9">
        <f t="shared" si="1006"/>
        <v>0</v>
      </c>
      <c r="AM566" s="9">
        <f t="shared" si="1006"/>
        <v>0</v>
      </c>
      <c r="AN566" s="9">
        <f t="shared" si="1006"/>
        <v>0</v>
      </c>
      <c r="AO566" s="9">
        <f t="shared" si="1006"/>
        <v>0</v>
      </c>
      <c r="AP566" s="9">
        <f t="shared" si="1006"/>
        <v>0</v>
      </c>
      <c r="AQ566" s="9">
        <f t="shared" si="1006"/>
        <v>23715</v>
      </c>
      <c r="AR566" s="9">
        <f t="shared" si="1006"/>
        <v>0</v>
      </c>
      <c r="AS566" s="9">
        <f t="shared" si="1006"/>
        <v>0</v>
      </c>
      <c r="AT566" s="9">
        <f t="shared" si="1006"/>
        <v>0</v>
      </c>
      <c r="AU566" s="9">
        <f t="shared" si="1006"/>
        <v>0</v>
      </c>
      <c r="AV566" s="9">
        <f t="shared" si="1006"/>
        <v>0</v>
      </c>
      <c r="AW566" s="9">
        <f t="shared" ref="AS566:AZ567" si="1007">AW567</f>
        <v>23715</v>
      </c>
      <c r="AX566" s="9">
        <f t="shared" si="1007"/>
        <v>0</v>
      </c>
      <c r="AY566" s="9">
        <f t="shared" si="1007"/>
        <v>12072</v>
      </c>
      <c r="AZ566" s="9">
        <f t="shared" si="1007"/>
        <v>0</v>
      </c>
      <c r="BA566" s="92">
        <f t="shared" si="948"/>
        <v>50.904490828589502</v>
      </c>
      <c r="BB566" s="92"/>
    </row>
    <row r="567" spans="1:54" ht="33" hidden="1">
      <c r="A567" s="24" t="s">
        <v>11</v>
      </c>
      <c r="B567" s="25">
        <f>B565</f>
        <v>912</v>
      </c>
      <c r="C567" s="25" t="s">
        <v>20</v>
      </c>
      <c r="D567" s="25" t="s">
        <v>21</v>
      </c>
      <c r="E567" s="25" t="s">
        <v>419</v>
      </c>
      <c r="F567" s="25" t="s">
        <v>12</v>
      </c>
      <c r="G567" s="11">
        <f t="shared" si="1004"/>
        <v>23715</v>
      </c>
      <c r="H567" s="11">
        <f t="shared" si="1004"/>
        <v>0</v>
      </c>
      <c r="I567" s="11">
        <f t="shared" si="1004"/>
        <v>0</v>
      </c>
      <c r="J567" s="11">
        <f t="shared" si="1004"/>
        <v>0</v>
      </c>
      <c r="K567" s="11">
        <f t="shared" si="1004"/>
        <v>0</v>
      </c>
      <c r="L567" s="11">
        <f t="shared" si="1004"/>
        <v>0</v>
      </c>
      <c r="M567" s="11">
        <f t="shared" si="1004"/>
        <v>23715</v>
      </c>
      <c r="N567" s="11">
        <f t="shared" si="1004"/>
        <v>0</v>
      </c>
      <c r="O567" s="11">
        <f t="shared" si="1004"/>
        <v>0</v>
      </c>
      <c r="P567" s="11">
        <f t="shared" si="1004"/>
        <v>0</v>
      </c>
      <c r="Q567" s="11">
        <f t="shared" si="1004"/>
        <v>0</v>
      </c>
      <c r="R567" s="11">
        <f t="shared" si="1004"/>
        <v>0</v>
      </c>
      <c r="S567" s="11">
        <f t="shared" si="1004"/>
        <v>23715</v>
      </c>
      <c r="T567" s="11">
        <f t="shared" si="1004"/>
        <v>0</v>
      </c>
      <c r="U567" s="11">
        <f t="shared" si="1005"/>
        <v>0</v>
      </c>
      <c r="V567" s="11">
        <f t="shared" si="1005"/>
        <v>0</v>
      </c>
      <c r="W567" s="11">
        <f t="shared" si="1005"/>
        <v>0</v>
      </c>
      <c r="X567" s="11">
        <f t="shared" si="1005"/>
        <v>0</v>
      </c>
      <c r="Y567" s="11">
        <f t="shared" si="1005"/>
        <v>23715</v>
      </c>
      <c r="Z567" s="11">
        <f t="shared" si="1005"/>
        <v>0</v>
      </c>
      <c r="AA567" s="11">
        <f t="shared" si="1005"/>
        <v>0</v>
      </c>
      <c r="AB567" s="11">
        <f t="shared" si="1005"/>
        <v>0</v>
      </c>
      <c r="AC567" s="11">
        <f t="shared" si="1005"/>
        <v>0</v>
      </c>
      <c r="AD567" s="11">
        <f t="shared" si="1005"/>
        <v>0</v>
      </c>
      <c r="AE567" s="11">
        <f t="shared" si="1005"/>
        <v>23715</v>
      </c>
      <c r="AF567" s="11">
        <f t="shared" si="1005"/>
        <v>0</v>
      </c>
      <c r="AG567" s="11">
        <f t="shared" si="1006"/>
        <v>0</v>
      </c>
      <c r="AH567" s="11">
        <f t="shared" si="1006"/>
        <v>0</v>
      </c>
      <c r="AI567" s="11">
        <f t="shared" si="1006"/>
        <v>0</v>
      </c>
      <c r="AJ567" s="11">
        <f t="shared" si="1006"/>
        <v>0</v>
      </c>
      <c r="AK567" s="11">
        <f t="shared" si="1006"/>
        <v>23715</v>
      </c>
      <c r="AL567" s="11">
        <f t="shared" si="1006"/>
        <v>0</v>
      </c>
      <c r="AM567" s="11">
        <f t="shared" si="1006"/>
        <v>0</v>
      </c>
      <c r="AN567" s="11">
        <f t="shared" si="1006"/>
        <v>0</v>
      </c>
      <c r="AO567" s="11">
        <f t="shared" si="1006"/>
        <v>0</v>
      </c>
      <c r="AP567" s="11">
        <f t="shared" si="1006"/>
        <v>0</v>
      </c>
      <c r="AQ567" s="11">
        <f t="shared" si="1006"/>
        <v>23715</v>
      </c>
      <c r="AR567" s="11">
        <f t="shared" si="1006"/>
        <v>0</v>
      </c>
      <c r="AS567" s="11">
        <f t="shared" si="1007"/>
        <v>0</v>
      </c>
      <c r="AT567" s="11">
        <f t="shared" si="1007"/>
        <v>0</v>
      </c>
      <c r="AU567" s="11">
        <f t="shared" si="1007"/>
        <v>0</v>
      </c>
      <c r="AV567" s="11">
        <f t="shared" si="1007"/>
        <v>0</v>
      </c>
      <c r="AW567" s="11">
        <f t="shared" si="1007"/>
        <v>23715</v>
      </c>
      <c r="AX567" s="11">
        <f t="shared" si="1007"/>
        <v>0</v>
      </c>
      <c r="AY567" s="11">
        <f t="shared" si="1007"/>
        <v>12072</v>
      </c>
      <c r="AZ567" s="11">
        <f t="shared" si="1007"/>
        <v>0</v>
      </c>
      <c r="BA567" s="92">
        <f t="shared" si="948"/>
        <v>50.904490828589502</v>
      </c>
      <c r="BB567" s="92"/>
    </row>
    <row r="568" spans="1:54" ht="20.100000000000001" hidden="1" customHeight="1">
      <c r="A568" s="27" t="s">
        <v>23</v>
      </c>
      <c r="B568" s="25">
        <f t="shared" si="986"/>
        <v>912</v>
      </c>
      <c r="C568" s="25" t="s">
        <v>20</v>
      </c>
      <c r="D568" s="25" t="s">
        <v>21</v>
      </c>
      <c r="E568" s="25" t="s">
        <v>419</v>
      </c>
      <c r="F568" s="25" t="s">
        <v>35</v>
      </c>
      <c r="G568" s="9">
        <f>22998+717</f>
        <v>23715</v>
      </c>
      <c r="H568" s="9"/>
      <c r="I568" s="79"/>
      <c r="J568" s="79"/>
      <c r="K568" s="79"/>
      <c r="L568" s="79"/>
      <c r="M568" s="9">
        <f>G568+I568+J568+K568+L568</f>
        <v>23715</v>
      </c>
      <c r="N568" s="9">
        <f>H568+L568</f>
        <v>0</v>
      </c>
      <c r="O568" s="80"/>
      <c r="P568" s="80"/>
      <c r="Q568" s="80"/>
      <c r="R568" s="80"/>
      <c r="S568" s="9">
        <f>M568+O568+P568+Q568+R568</f>
        <v>23715</v>
      </c>
      <c r="T568" s="9">
        <f>N568+R568</f>
        <v>0</v>
      </c>
      <c r="U568" s="80"/>
      <c r="V568" s="80"/>
      <c r="W568" s="80"/>
      <c r="X568" s="80"/>
      <c r="Y568" s="9">
        <f>S568+U568+V568+W568+X568</f>
        <v>23715</v>
      </c>
      <c r="Z568" s="9">
        <f>T568+X568</f>
        <v>0</v>
      </c>
      <c r="AA568" s="80"/>
      <c r="AB568" s="80"/>
      <c r="AC568" s="80"/>
      <c r="AD568" s="80"/>
      <c r="AE568" s="9">
        <f>Y568+AA568+AB568+AC568+AD568</f>
        <v>23715</v>
      </c>
      <c r="AF568" s="9">
        <f>Z568+AD568</f>
        <v>0</v>
      </c>
      <c r="AG568" s="80"/>
      <c r="AH568" s="80"/>
      <c r="AI568" s="80"/>
      <c r="AJ568" s="80"/>
      <c r="AK568" s="9">
        <f>AE568+AG568+AH568+AI568+AJ568</f>
        <v>23715</v>
      </c>
      <c r="AL568" s="9">
        <f>AF568+AJ568</f>
        <v>0</v>
      </c>
      <c r="AM568" s="80"/>
      <c r="AN568" s="80"/>
      <c r="AO568" s="80"/>
      <c r="AP568" s="80"/>
      <c r="AQ568" s="9">
        <f>AK568+AM568+AN568+AO568+AP568</f>
        <v>23715</v>
      </c>
      <c r="AR568" s="9">
        <f>AL568+AP568</f>
        <v>0</v>
      </c>
      <c r="AS568" s="80"/>
      <c r="AT568" s="80"/>
      <c r="AU568" s="80"/>
      <c r="AV568" s="80"/>
      <c r="AW568" s="9">
        <f>AQ568+AS568+AT568+AU568+AV568</f>
        <v>23715</v>
      </c>
      <c r="AX568" s="9">
        <f>AR568+AV568</f>
        <v>0</v>
      </c>
      <c r="AY568" s="11">
        <v>12072</v>
      </c>
      <c r="AZ568" s="79"/>
      <c r="BA568" s="92">
        <f t="shared" si="948"/>
        <v>50.904490828589502</v>
      </c>
      <c r="BB568" s="92"/>
    </row>
    <row r="569" spans="1:54" ht="20.100000000000001" hidden="1" customHeight="1">
      <c r="A569" s="27" t="s">
        <v>22</v>
      </c>
      <c r="B569" s="25">
        <f>B565</f>
        <v>912</v>
      </c>
      <c r="C569" s="25" t="s">
        <v>20</v>
      </c>
      <c r="D569" s="25" t="s">
        <v>21</v>
      </c>
      <c r="E569" s="25" t="s">
        <v>45</v>
      </c>
      <c r="F569" s="25"/>
      <c r="G569" s="9">
        <f t="shared" ref="G569:AZ569" si="1008">G570</f>
        <v>57058</v>
      </c>
      <c r="H569" s="9">
        <f t="shared" si="1008"/>
        <v>0</v>
      </c>
      <c r="I569" s="9">
        <f t="shared" si="1008"/>
        <v>0</v>
      </c>
      <c r="J569" s="9">
        <f t="shared" si="1008"/>
        <v>0</v>
      </c>
      <c r="K569" s="9">
        <f t="shared" si="1008"/>
        <v>0</v>
      </c>
      <c r="L569" s="9">
        <f t="shared" si="1008"/>
        <v>0</v>
      </c>
      <c r="M569" s="9">
        <f t="shared" si="1008"/>
        <v>57058</v>
      </c>
      <c r="N569" s="9">
        <f t="shared" si="1008"/>
        <v>0</v>
      </c>
      <c r="O569" s="9">
        <f t="shared" si="1008"/>
        <v>0</v>
      </c>
      <c r="P569" s="9">
        <f t="shared" si="1008"/>
        <v>0</v>
      </c>
      <c r="Q569" s="9">
        <f t="shared" si="1008"/>
        <v>0</v>
      </c>
      <c r="R569" s="9">
        <f t="shared" si="1008"/>
        <v>0</v>
      </c>
      <c r="S569" s="9">
        <f t="shared" si="1008"/>
        <v>57058</v>
      </c>
      <c r="T569" s="9">
        <f t="shared" si="1008"/>
        <v>0</v>
      </c>
      <c r="U569" s="9">
        <f t="shared" si="1008"/>
        <v>0</v>
      </c>
      <c r="V569" s="9">
        <f t="shared" si="1008"/>
        <v>0</v>
      </c>
      <c r="W569" s="9">
        <f t="shared" si="1008"/>
        <v>0</v>
      </c>
      <c r="X569" s="9">
        <f t="shared" si="1008"/>
        <v>0</v>
      </c>
      <c r="Y569" s="9">
        <f t="shared" si="1008"/>
        <v>57058</v>
      </c>
      <c r="Z569" s="9">
        <f t="shared" si="1008"/>
        <v>0</v>
      </c>
      <c r="AA569" s="9">
        <f t="shared" si="1008"/>
        <v>0</v>
      </c>
      <c r="AB569" s="9">
        <f t="shared" si="1008"/>
        <v>0</v>
      </c>
      <c r="AC569" s="9">
        <f t="shared" si="1008"/>
        <v>0</v>
      </c>
      <c r="AD569" s="9">
        <f t="shared" si="1008"/>
        <v>0</v>
      </c>
      <c r="AE569" s="9">
        <f t="shared" si="1008"/>
        <v>57058</v>
      </c>
      <c r="AF569" s="9">
        <f t="shared" si="1008"/>
        <v>0</v>
      </c>
      <c r="AG569" s="9">
        <f t="shared" si="1008"/>
        <v>0</v>
      </c>
      <c r="AH569" s="9">
        <f t="shared" si="1008"/>
        <v>0</v>
      </c>
      <c r="AI569" s="9">
        <f t="shared" si="1008"/>
        <v>0</v>
      </c>
      <c r="AJ569" s="9">
        <f t="shared" si="1008"/>
        <v>0</v>
      </c>
      <c r="AK569" s="9">
        <f t="shared" si="1008"/>
        <v>57058</v>
      </c>
      <c r="AL569" s="9">
        <f t="shared" si="1008"/>
        <v>0</v>
      </c>
      <c r="AM569" s="9">
        <f t="shared" si="1008"/>
        <v>0</v>
      </c>
      <c r="AN569" s="9">
        <f t="shared" si="1008"/>
        <v>0</v>
      </c>
      <c r="AO569" s="9">
        <f t="shared" si="1008"/>
        <v>0</v>
      </c>
      <c r="AP569" s="9">
        <f t="shared" si="1008"/>
        <v>0</v>
      </c>
      <c r="AQ569" s="9">
        <f t="shared" si="1008"/>
        <v>57058</v>
      </c>
      <c r="AR569" s="9">
        <f t="shared" si="1008"/>
        <v>0</v>
      </c>
      <c r="AS569" s="9">
        <f t="shared" si="1008"/>
        <v>0</v>
      </c>
      <c r="AT569" s="9">
        <f t="shared" si="1008"/>
        <v>0</v>
      </c>
      <c r="AU569" s="9">
        <f t="shared" si="1008"/>
        <v>0</v>
      </c>
      <c r="AV569" s="9">
        <f t="shared" si="1008"/>
        <v>0</v>
      </c>
      <c r="AW569" s="9">
        <f t="shared" si="1008"/>
        <v>57058</v>
      </c>
      <c r="AX569" s="9">
        <f t="shared" si="1008"/>
        <v>0</v>
      </c>
      <c r="AY569" s="9">
        <f t="shared" si="1008"/>
        <v>34804</v>
      </c>
      <c r="AZ569" s="9">
        <f t="shared" si="1008"/>
        <v>0</v>
      </c>
      <c r="BA569" s="92">
        <f t="shared" si="948"/>
        <v>60.997581408391468</v>
      </c>
      <c r="BB569" s="92"/>
    </row>
    <row r="570" spans="1:54" ht="33" hidden="1">
      <c r="A570" s="24" t="s">
        <v>11</v>
      </c>
      <c r="B570" s="25">
        <f t="shared" si="986"/>
        <v>912</v>
      </c>
      <c r="C570" s="25" t="s">
        <v>20</v>
      </c>
      <c r="D570" s="25" t="s">
        <v>21</v>
      </c>
      <c r="E570" s="25" t="s">
        <v>45</v>
      </c>
      <c r="F570" s="25" t="s">
        <v>12</v>
      </c>
      <c r="G570" s="9">
        <f t="shared" ref="G570" si="1009">G571+G572</f>
        <v>57058</v>
      </c>
      <c r="H570" s="9">
        <f t="shared" ref="H570:N570" si="1010">H571+H572</f>
        <v>0</v>
      </c>
      <c r="I570" s="9">
        <f t="shared" si="1010"/>
        <v>0</v>
      </c>
      <c r="J570" s="9">
        <f t="shared" si="1010"/>
        <v>0</v>
      </c>
      <c r="K570" s="9">
        <f t="shared" si="1010"/>
        <v>0</v>
      </c>
      <c r="L570" s="9">
        <f t="shared" si="1010"/>
        <v>0</v>
      </c>
      <c r="M570" s="9">
        <f t="shared" si="1010"/>
        <v>57058</v>
      </c>
      <c r="N570" s="9">
        <f t="shared" si="1010"/>
        <v>0</v>
      </c>
      <c r="O570" s="9">
        <f t="shared" ref="O570:T570" si="1011">O571+O572</f>
        <v>0</v>
      </c>
      <c r="P570" s="9">
        <f t="shared" si="1011"/>
        <v>0</v>
      </c>
      <c r="Q570" s="9">
        <f t="shared" si="1011"/>
        <v>0</v>
      </c>
      <c r="R570" s="9">
        <f t="shared" si="1011"/>
        <v>0</v>
      </c>
      <c r="S570" s="9">
        <f t="shared" si="1011"/>
        <v>57058</v>
      </c>
      <c r="T570" s="9">
        <f t="shared" si="1011"/>
        <v>0</v>
      </c>
      <c r="U570" s="9">
        <f t="shared" ref="U570:Z570" si="1012">U571+U572</f>
        <v>0</v>
      </c>
      <c r="V570" s="9">
        <f t="shared" si="1012"/>
        <v>0</v>
      </c>
      <c r="W570" s="9">
        <f t="shared" si="1012"/>
        <v>0</v>
      </c>
      <c r="X570" s="9">
        <f t="shared" si="1012"/>
        <v>0</v>
      </c>
      <c r="Y570" s="9">
        <f t="shared" si="1012"/>
        <v>57058</v>
      </c>
      <c r="Z570" s="9">
        <f t="shared" si="1012"/>
        <v>0</v>
      </c>
      <c r="AA570" s="9">
        <f t="shared" ref="AA570:AF570" si="1013">AA571+AA572</f>
        <v>0</v>
      </c>
      <c r="AB570" s="9">
        <f t="shared" si="1013"/>
        <v>0</v>
      </c>
      <c r="AC570" s="9">
        <f t="shared" si="1013"/>
        <v>0</v>
      </c>
      <c r="AD570" s="9">
        <f t="shared" si="1013"/>
        <v>0</v>
      </c>
      <c r="AE570" s="9">
        <f t="shared" si="1013"/>
        <v>57058</v>
      </c>
      <c r="AF570" s="9">
        <f t="shared" si="1013"/>
        <v>0</v>
      </c>
      <c r="AG570" s="9">
        <f t="shared" ref="AG570:AL570" si="1014">AG571+AG572</f>
        <v>0</v>
      </c>
      <c r="AH570" s="9">
        <f t="shared" si="1014"/>
        <v>0</v>
      </c>
      <c r="AI570" s="9">
        <f t="shared" si="1014"/>
        <v>0</v>
      </c>
      <c r="AJ570" s="9">
        <f t="shared" si="1014"/>
        <v>0</v>
      </c>
      <c r="AK570" s="9">
        <f t="shared" si="1014"/>
        <v>57058</v>
      </c>
      <c r="AL570" s="9">
        <f t="shared" si="1014"/>
        <v>0</v>
      </c>
      <c r="AM570" s="9">
        <f t="shared" ref="AM570:AR570" si="1015">AM571+AM572</f>
        <v>0</v>
      </c>
      <c r="AN570" s="9">
        <f t="shared" si="1015"/>
        <v>0</v>
      </c>
      <c r="AO570" s="9">
        <f t="shared" si="1015"/>
        <v>0</v>
      </c>
      <c r="AP570" s="9">
        <f t="shared" si="1015"/>
        <v>0</v>
      </c>
      <c r="AQ570" s="9">
        <f t="shared" si="1015"/>
        <v>57058</v>
      </c>
      <c r="AR570" s="9">
        <f t="shared" si="1015"/>
        <v>0</v>
      </c>
      <c r="AS570" s="9">
        <f t="shared" ref="AS570:AW570" si="1016">AS571+AS572</f>
        <v>0</v>
      </c>
      <c r="AT570" s="9">
        <f t="shared" si="1016"/>
        <v>0</v>
      </c>
      <c r="AU570" s="9">
        <f t="shared" si="1016"/>
        <v>0</v>
      </c>
      <c r="AV570" s="9">
        <f t="shared" si="1016"/>
        <v>0</v>
      </c>
      <c r="AW570" s="9">
        <f t="shared" si="1016"/>
        <v>57058</v>
      </c>
      <c r="AX570" s="9">
        <f t="shared" ref="AX570:AZ570" si="1017">AX571+AX572</f>
        <v>0</v>
      </c>
      <c r="AY570" s="9">
        <f t="shared" si="1017"/>
        <v>34804</v>
      </c>
      <c r="AZ570" s="9">
        <f t="shared" si="1017"/>
        <v>0</v>
      </c>
      <c r="BA570" s="92">
        <f t="shared" si="948"/>
        <v>60.997581408391468</v>
      </c>
      <c r="BB570" s="92"/>
    </row>
    <row r="571" spans="1:54" ht="20.100000000000001" hidden="1" customHeight="1">
      <c r="A571" s="27" t="s">
        <v>13</v>
      </c>
      <c r="B571" s="25">
        <f t="shared" si="986"/>
        <v>912</v>
      </c>
      <c r="C571" s="25" t="s">
        <v>20</v>
      </c>
      <c r="D571" s="25" t="s">
        <v>21</v>
      </c>
      <c r="E571" s="25" t="s">
        <v>45</v>
      </c>
      <c r="F571" s="25">
        <v>610</v>
      </c>
      <c r="G571" s="9">
        <f>10417+2363</f>
        <v>12780</v>
      </c>
      <c r="H571" s="9"/>
      <c r="I571" s="79"/>
      <c r="J571" s="79"/>
      <c r="K571" s="79"/>
      <c r="L571" s="79"/>
      <c r="M571" s="9">
        <f t="shared" ref="M571:M572" si="1018">G571+I571+J571+K571+L571</f>
        <v>12780</v>
      </c>
      <c r="N571" s="9">
        <f t="shared" ref="N571:N572" si="1019">H571+L571</f>
        <v>0</v>
      </c>
      <c r="O571" s="80"/>
      <c r="P571" s="80"/>
      <c r="Q571" s="80"/>
      <c r="R571" s="80"/>
      <c r="S571" s="9">
        <f t="shared" ref="S571:S572" si="1020">M571+O571+P571+Q571+R571</f>
        <v>12780</v>
      </c>
      <c r="T571" s="9">
        <f t="shared" ref="T571:T572" si="1021">N571+R571</f>
        <v>0</v>
      </c>
      <c r="U571" s="80"/>
      <c r="V571" s="80"/>
      <c r="W571" s="80"/>
      <c r="X571" s="80"/>
      <c r="Y571" s="9">
        <f t="shared" ref="Y571:Y572" si="1022">S571+U571+V571+W571+X571</f>
        <v>12780</v>
      </c>
      <c r="Z571" s="9">
        <f t="shared" ref="Z571:Z572" si="1023">T571+X571</f>
        <v>0</v>
      </c>
      <c r="AA571" s="80"/>
      <c r="AB571" s="80"/>
      <c r="AC571" s="80"/>
      <c r="AD571" s="80"/>
      <c r="AE571" s="9">
        <f t="shared" ref="AE571:AE572" si="1024">Y571+AA571+AB571+AC571+AD571</f>
        <v>12780</v>
      </c>
      <c r="AF571" s="9">
        <f t="shared" ref="AF571:AF572" si="1025">Z571+AD571</f>
        <v>0</v>
      </c>
      <c r="AG571" s="80"/>
      <c r="AH571" s="80"/>
      <c r="AI571" s="80"/>
      <c r="AJ571" s="80"/>
      <c r="AK571" s="9">
        <f t="shared" ref="AK571:AK572" si="1026">AE571+AG571+AH571+AI571+AJ571</f>
        <v>12780</v>
      </c>
      <c r="AL571" s="9">
        <f t="shared" ref="AL571:AL572" si="1027">AF571+AJ571</f>
        <v>0</v>
      </c>
      <c r="AM571" s="80"/>
      <c r="AN571" s="80"/>
      <c r="AO571" s="80"/>
      <c r="AP571" s="80"/>
      <c r="AQ571" s="9">
        <f t="shared" ref="AQ571:AQ572" si="1028">AK571+AM571+AN571+AO571+AP571</f>
        <v>12780</v>
      </c>
      <c r="AR571" s="9">
        <f t="shared" ref="AR571:AR572" si="1029">AL571+AP571</f>
        <v>0</v>
      </c>
      <c r="AS571" s="80"/>
      <c r="AT571" s="80"/>
      <c r="AU571" s="80"/>
      <c r="AV571" s="80"/>
      <c r="AW571" s="9">
        <f t="shared" ref="AW571:AW572" si="1030">AQ571+AS571+AT571+AU571+AV571</f>
        <v>12780</v>
      </c>
      <c r="AX571" s="9">
        <f t="shared" ref="AX571:AX572" si="1031">AR571+AV571</f>
        <v>0</v>
      </c>
      <c r="AY571" s="9">
        <v>8500</v>
      </c>
      <c r="AZ571" s="79"/>
      <c r="BA571" s="92">
        <f t="shared" si="948"/>
        <v>66.51017214397497</v>
      </c>
      <c r="BB571" s="92"/>
    </row>
    <row r="572" spans="1:54" ht="20.100000000000001" hidden="1" customHeight="1">
      <c r="A572" s="27" t="s">
        <v>23</v>
      </c>
      <c r="B572" s="25">
        <f>B571</f>
        <v>912</v>
      </c>
      <c r="C572" s="25" t="s">
        <v>20</v>
      </c>
      <c r="D572" s="25" t="s">
        <v>21</v>
      </c>
      <c r="E572" s="25" t="s">
        <v>45</v>
      </c>
      <c r="F572" s="25">
        <v>620</v>
      </c>
      <c r="G572" s="9">
        <f>40511+3767</f>
        <v>44278</v>
      </c>
      <c r="H572" s="9"/>
      <c r="I572" s="79"/>
      <c r="J572" s="79"/>
      <c r="K572" s="79"/>
      <c r="L572" s="79"/>
      <c r="M572" s="9">
        <f t="shared" si="1018"/>
        <v>44278</v>
      </c>
      <c r="N572" s="9">
        <f t="shared" si="1019"/>
        <v>0</v>
      </c>
      <c r="O572" s="80"/>
      <c r="P572" s="80"/>
      <c r="Q572" s="80"/>
      <c r="R572" s="80"/>
      <c r="S572" s="9">
        <f t="shared" si="1020"/>
        <v>44278</v>
      </c>
      <c r="T572" s="9">
        <f t="shared" si="1021"/>
        <v>0</v>
      </c>
      <c r="U572" s="80"/>
      <c r="V572" s="80"/>
      <c r="W572" s="80"/>
      <c r="X572" s="80"/>
      <c r="Y572" s="9">
        <f t="shared" si="1022"/>
        <v>44278</v>
      </c>
      <c r="Z572" s="9">
        <f t="shared" si="1023"/>
        <v>0</v>
      </c>
      <c r="AA572" s="80"/>
      <c r="AB572" s="80"/>
      <c r="AC572" s="80"/>
      <c r="AD572" s="80"/>
      <c r="AE572" s="9">
        <f t="shared" si="1024"/>
        <v>44278</v>
      </c>
      <c r="AF572" s="9">
        <f t="shared" si="1025"/>
        <v>0</v>
      </c>
      <c r="AG572" s="80"/>
      <c r="AH572" s="80"/>
      <c r="AI572" s="80"/>
      <c r="AJ572" s="80"/>
      <c r="AK572" s="9">
        <f t="shared" si="1026"/>
        <v>44278</v>
      </c>
      <c r="AL572" s="9">
        <f t="shared" si="1027"/>
        <v>0</v>
      </c>
      <c r="AM572" s="80"/>
      <c r="AN572" s="80"/>
      <c r="AO572" s="80"/>
      <c r="AP572" s="80"/>
      <c r="AQ572" s="9">
        <f t="shared" si="1028"/>
        <v>44278</v>
      </c>
      <c r="AR572" s="9">
        <f t="shared" si="1029"/>
        <v>0</v>
      </c>
      <c r="AS572" s="80"/>
      <c r="AT572" s="80"/>
      <c r="AU572" s="80"/>
      <c r="AV572" s="80"/>
      <c r="AW572" s="9">
        <f t="shared" si="1030"/>
        <v>44278</v>
      </c>
      <c r="AX572" s="9">
        <f t="shared" si="1031"/>
        <v>0</v>
      </c>
      <c r="AY572" s="9">
        <v>26304</v>
      </c>
      <c r="AZ572" s="79"/>
      <c r="BA572" s="92">
        <f t="shared" si="948"/>
        <v>59.406477257328696</v>
      </c>
      <c r="BB572" s="92"/>
    </row>
    <row r="573" spans="1:54" ht="20.100000000000001" hidden="1" customHeight="1">
      <c r="A573" s="27" t="s">
        <v>24</v>
      </c>
      <c r="B573" s="25">
        <f>B571</f>
        <v>912</v>
      </c>
      <c r="C573" s="25" t="s">
        <v>20</v>
      </c>
      <c r="D573" s="25" t="s">
        <v>21</v>
      </c>
      <c r="E573" s="25" t="s">
        <v>46</v>
      </c>
      <c r="F573" s="25"/>
      <c r="G573" s="9">
        <f t="shared" ref="G573:V574" si="1032">G574</f>
        <v>25844</v>
      </c>
      <c r="H573" s="9">
        <f t="shared" si="1032"/>
        <v>0</v>
      </c>
      <c r="I573" s="9">
        <f t="shared" si="1032"/>
        <v>0</v>
      </c>
      <c r="J573" s="9">
        <f t="shared" si="1032"/>
        <v>0</v>
      </c>
      <c r="K573" s="9">
        <f t="shared" si="1032"/>
        <v>0</v>
      </c>
      <c r="L573" s="9">
        <f t="shared" si="1032"/>
        <v>0</v>
      </c>
      <c r="M573" s="9">
        <f t="shared" si="1032"/>
        <v>25844</v>
      </c>
      <c r="N573" s="9">
        <f t="shared" si="1032"/>
        <v>0</v>
      </c>
      <c r="O573" s="9">
        <f t="shared" si="1032"/>
        <v>0</v>
      </c>
      <c r="P573" s="9">
        <f t="shared" si="1032"/>
        <v>0</v>
      </c>
      <c r="Q573" s="9">
        <f t="shared" si="1032"/>
        <v>0</v>
      </c>
      <c r="R573" s="9">
        <f t="shared" si="1032"/>
        <v>0</v>
      </c>
      <c r="S573" s="9">
        <f t="shared" si="1032"/>
        <v>25844</v>
      </c>
      <c r="T573" s="9">
        <f t="shared" si="1032"/>
        <v>0</v>
      </c>
      <c r="U573" s="9">
        <f t="shared" si="1032"/>
        <v>0</v>
      </c>
      <c r="V573" s="9">
        <f t="shared" si="1032"/>
        <v>0</v>
      </c>
      <c r="W573" s="9">
        <f t="shared" ref="U573:AJ574" si="1033">W574</f>
        <v>0</v>
      </c>
      <c r="X573" s="9">
        <f t="shared" si="1033"/>
        <v>0</v>
      </c>
      <c r="Y573" s="9">
        <f t="shared" si="1033"/>
        <v>25844</v>
      </c>
      <c r="Z573" s="9">
        <f t="shared" si="1033"/>
        <v>0</v>
      </c>
      <c r="AA573" s="9">
        <f t="shared" si="1033"/>
        <v>0</v>
      </c>
      <c r="AB573" s="9">
        <f t="shared" si="1033"/>
        <v>0</v>
      </c>
      <c r="AC573" s="9">
        <f t="shared" si="1033"/>
        <v>0</v>
      </c>
      <c r="AD573" s="9">
        <f t="shared" si="1033"/>
        <v>0</v>
      </c>
      <c r="AE573" s="9">
        <f t="shared" si="1033"/>
        <v>25844</v>
      </c>
      <c r="AF573" s="9">
        <f t="shared" si="1033"/>
        <v>0</v>
      </c>
      <c r="AG573" s="9">
        <f t="shared" si="1033"/>
        <v>0</v>
      </c>
      <c r="AH573" s="9">
        <f t="shared" si="1033"/>
        <v>0</v>
      </c>
      <c r="AI573" s="9">
        <f t="shared" si="1033"/>
        <v>0</v>
      </c>
      <c r="AJ573" s="9">
        <f t="shared" si="1033"/>
        <v>0</v>
      </c>
      <c r="AK573" s="9">
        <f t="shared" ref="AG573:AV574" si="1034">AK574</f>
        <v>25844</v>
      </c>
      <c r="AL573" s="9">
        <f t="shared" si="1034"/>
        <v>0</v>
      </c>
      <c r="AM573" s="9">
        <f t="shared" si="1034"/>
        <v>0</v>
      </c>
      <c r="AN573" s="9">
        <f t="shared" si="1034"/>
        <v>0</v>
      </c>
      <c r="AO573" s="9">
        <f t="shared" si="1034"/>
        <v>0</v>
      </c>
      <c r="AP573" s="9">
        <f t="shared" si="1034"/>
        <v>0</v>
      </c>
      <c r="AQ573" s="9">
        <f t="shared" si="1034"/>
        <v>25844</v>
      </c>
      <c r="AR573" s="9">
        <f t="shared" si="1034"/>
        <v>0</v>
      </c>
      <c r="AS573" s="9">
        <f t="shared" si="1034"/>
        <v>0</v>
      </c>
      <c r="AT573" s="9">
        <f t="shared" si="1034"/>
        <v>0</v>
      </c>
      <c r="AU573" s="9">
        <f t="shared" si="1034"/>
        <v>0</v>
      </c>
      <c r="AV573" s="9">
        <f t="shared" si="1034"/>
        <v>0</v>
      </c>
      <c r="AW573" s="9">
        <f t="shared" ref="AS573:AZ574" si="1035">AW574</f>
        <v>25844</v>
      </c>
      <c r="AX573" s="9">
        <f t="shared" si="1035"/>
        <v>0</v>
      </c>
      <c r="AY573" s="9">
        <f t="shared" si="1035"/>
        <v>12029</v>
      </c>
      <c r="AZ573" s="9">
        <f t="shared" si="1035"/>
        <v>0</v>
      </c>
      <c r="BA573" s="92">
        <f t="shared" si="948"/>
        <v>46.544652530568023</v>
      </c>
      <c r="BB573" s="92"/>
    </row>
    <row r="574" spans="1:54" ht="33" hidden="1">
      <c r="A574" s="24" t="s">
        <v>11</v>
      </c>
      <c r="B574" s="25">
        <f t="shared" si="986"/>
        <v>912</v>
      </c>
      <c r="C574" s="25" t="s">
        <v>20</v>
      </c>
      <c r="D574" s="25" t="s">
        <v>21</v>
      </c>
      <c r="E574" s="25" t="s">
        <v>46</v>
      </c>
      <c r="F574" s="25" t="s">
        <v>12</v>
      </c>
      <c r="G574" s="9">
        <f t="shared" si="1032"/>
        <v>25844</v>
      </c>
      <c r="H574" s="9">
        <f t="shared" si="1032"/>
        <v>0</v>
      </c>
      <c r="I574" s="9">
        <f t="shared" si="1032"/>
        <v>0</v>
      </c>
      <c r="J574" s="9">
        <f t="shared" si="1032"/>
        <v>0</v>
      </c>
      <c r="K574" s="9">
        <f t="shared" si="1032"/>
        <v>0</v>
      </c>
      <c r="L574" s="9">
        <f t="shared" si="1032"/>
        <v>0</v>
      </c>
      <c r="M574" s="9">
        <f t="shared" si="1032"/>
        <v>25844</v>
      </c>
      <c r="N574" s="9">
        <f t="shared" si="1032"/>
        <v>0</v>
      </c>
      <c r="O574" s="9">
        <f t="shared" si="1032"/>
        <v>0</v>
      </c>
      <c r="P574" s="9">
        <f t="shared" si="1032"/>
        <v>0</v>
      </c>
      <c r="Q574" s="9">
        <f t="shared" si="1032"/>
        <v>0</v>
      </c>
      <c r="R574" s="9">
        <f t="shared" si="1032"/>
        <v>0</v>
      </c>
      <c r="S574" s="9">
        <f t="shared" si="1032"/>
        <v>25844</v>
      </c>
      <c r="T574" s="9">
        <f t="shared" si="1032"/>
        <v>0</v>
      </c>
      <c r="U574" s="9">
        <f t="shared" si="1033"/>
        <v>0</v>
      </c>
      <c r="V574" s="9">
        <f t="shared" si="1033"/>
        <v>0</v>
      </c>
      <c r="W574" s="9">
        <f t="shared" si="1033"/>
        <v>0</v>
      </c>
      <c r="X574" s="9">
        <f t="shared" si="1033"/>
        <v>0</v>
      </c>
      <c r="Y574" s="9">
        <f t="shared" si="1033"/>
        <v>25844</v>
      </c>
      <c r="Z574" s="9">
        <f t="shared" si="1033"/>
        <v>0</v>
      </c>
      <c r="AA574" s="9">
        <f t="shared" si="1033"/>
        <v>0</v>
      </c>
      <c r="AB574" s="9">
        <f t="shared" si="1033"/>
        <v>0</v>
      </c>
      <c r="AC574" s="9">
        <f t="shared" si="1033"/>
        <v>0</v>
      </c>
      <c r="AD574" s="9">
        <f t="shared" si="1033"/>
        <v>0</v>
      </c>
      <c r="AE574" s="9">
        <f t="shared" si="1033"/>
        <v>25844</v>
      </c>
      <c r="AF574" s="9">
        <f t="shared" si="1033"/>
        <v>0</v>
      </c>
      <c r="AG574" s="9">
        <f t="shared" si="1034"/>
        <v>0</v>
      </c>
      <c r="AH574" s="9">
        <f t="shared" si="1034"/>
        <v>0</v>
      </c>
      <c r="AI574" s="9">
        <f t="shared" si="1034"/>
        <v>0</v>
      </c>
      <c r="AJ574" s="9">
        <f t="shared" si="1034"/>
        <v>0</v>
      </c>
      <c r="AK574" s="9">
        <f t="shared" si="1034"/>
        <v>25844</v>
      </c>
      <c r="AL574" s="9">
        <f t="shared" si="1034"/>
        <v>0</v>
      </c>
      <c r="AM574" s="9">
        <f t="shared" si="1034"/>
        <v>0</v>
      </c>
      <c r="AN574" s="9">
        <f t="shared" si="1034"/>
        <v>0</v>
      </c>
      <c r="AO574" s="9">
        <f t="shared" si="1034"/>
        <v>0</v>
      </c>
      <c r="AP574" s="9">
        <f t="shared" si="1034"/>
        <v>0</v>
      </c>
      <c r="AQ574" s="9">
        <f t="shared" si="1034"/>
        <v>25844</v>
      </c>
      <c r="AR574" s="9">
        <f t="shared" si="1034"/>
        <v>0</v>
      </c>
      <c r="AS574" s="9">
        <f t="shared" si="1035"/>
        <v>0</v>
      </c>
      <c r="AT574" s="9">
        <f t="shared" si="1035"/>
        <v>0</v>
      </c>
      <c r="AU574" s="9">
        <f t="shared" si="1035"/>
        <v>0</v>
      </c>
      <c r="AV574" s="9">
        <f t="shared" si="1035"/>
        <v>0</v>
      </c>
      <c r="AW574" s="9">
        <f t="shared" si="1035"/>
        <v>25844</v>
      </c>
      <c r="AX574" s="9">
        <f t="shared" si="1035"/>
        <v>0</v>
      </c>
      <c r="AY574" s="9">
        <f t="shared" si="1035"/>
        <v>12029</v>
      </c>
      <c r="AZ574" s="9">
        <f t="shared" si="1035"/>
        <v>0</v>
      </c>
      <c r="BA574" s="92">
        <f t="shared" si="948"/>
        <v>46.544652530568023</v>
      </c>
      <c r="BB574" s="92"/>
    </row>
    <row r="575" spans="1:54" ht="20.100000000000001" hidden="1" customHeight="1">
      <c r="A575" s="27" t="s">
        <v>13</v>
      </c>
      <c r="B575" s="25">
        <f t="shared" si="986"/>
        <v>912</v>
      </c>
      <c r="C575" s="25" t="s">
        <v>20</v>
      </c>
      <c r="D575" s="25" t="s">
        <v>21</v>
      </c>
      <c r="E575" s="25" t="s">
        <v>46</v>
      </c>
      <c r="F575" s="25">
        <v>610</v>
      </c>
      <c r="G575" s="9">
        <f>21646+4198</f>
        <v>25844</v>
      </c>
      <c r="H575" s="9"/>
      <c r="I575" s="79"/>
      <c r="J575" s="79"/>
      <c r="K575" s="79"/>
      <c r="L575" s="79"/>
      <c r="M575" s="9">
        <f>G575+I575+J575+K575+L575</f>
        <v>25844</v>
      </c>
      <c r="N575" s="9">
        <f>H575+L575</f>
        <v>0</v>
      </c>
      <c r="O575" s="80"/>
      <c r="P575" s="80"/>
      <c r="Q575" s="80"/>
      <c r="R575" s="80"/>
      <c r="S575" s="9">
        <f>M575+O575+P575+Q575+R575</f>
        <v>25844</v>
      </c>
      <c r="T575" s="9">
        <f>N575+R575</f>
        <v>0</v>
      </c>
      <c r="U575" s="80"/>
      <c r="V575" s="80"/>
      <c r="W575" s="80"/>
      <c r="X575" s="80"/>
      <c r="Y575" s="9">
        <f>S575+U575+V575+W575+X575</f>
        <v>25844</v>
      </c>
      <c r="Z575" s="9">
        <f>T575+X575</f>
        <v>0</v>
      </c>
      <c r="AA575" s="80"/>
      <c r="AB575" s="80"/>
      <c r="AC575" s="80"/>
      <c r="AD575" s="80"/>
      <c r="AE575" s="9">
        <f>Y575+AA575+AB575+AC575+AD575</f>
        <v>25844</v>
      </c>
      <c r="AF575" s="9">
        <f>Z575+AD575</f>
        <v>0</v>
      </c>
      <c r="AG575" s="80"/>
      <c r="AH575" s="80"/>
      <c r="AI575" s="80"/>
      <c r="AJ575" s="80"/>
      <c r="AK575" s="9">
        <f>AE575+AG575+AH575+AI575+AJ575</f>
        <v>25844</v>
      </c>
      <c r="AL575" s="9">
        <f>AF575+AJ575</f>
        <v>0</v>
      </c>
      <c r="AM575" s="80"/>
      <c r="AN575" s="80"/>
      <c r="AO575" s="80"/>
      <c r="AP575" s="80"/>
      <c r="AQ575" s="9">
        <f>AK575+AM575+AN575+AO575+AP575</f>
        <v>25844</v>
      </c>
      <c r="AR575" s="9">
        <f>AL575+AP575</f>
        <v>0</v>
      </c>
      <c r="AS575" s="80"/>
      <c r="AT575" s="80"/>
      <c r="AU575" s="80"/>
      <c r="AV575" s="80"/>
      <c r="AW575" s="9">
        <f>AQ575+AS575+AT575+AU575+AV575</f>
        <v>25844</v>
      </c>
      <c r="AX575" s="9">
        <f>AR575+AV575</f>
        <v>0</v>
      </c>
      <c r="AY575" s="9">
        <v>12029</v>
      </c>
      <c r="AZ575" s="79"/>
      <c r="BA575" s="92">
        <f t="shared" si="948"/>
        <v>46.544652530568023</v>
      </c>
      <c r="BB575" s="92"/>
    </row>
    <row r="576" spans="1:54" ht="20.100000000000001" hidden="1" customHeight="1">
      <c r="A576" s="27" t="s">
        <v>25</v>
      </c>
      <c r="B576" s="25">
        <f t="shared" si="986"/>
        <v>912</v>
      </c>
      <c r="C576" s="25" t="s">
        <v>20</v>
      </c>
      <c r="D576" s="25" t="s">
        <v>21</v>
      </c>
      <c r="E576" s="25" t="s">
        <v>47</v>
      </c>
      <c r="F576" s="25"/>
      <c r="G576" s="9">
        <f t="shared" ref="G576:AZ576" si="1036">G577</f>
        <v>101484</v>
      </c>
      <c r="H576" s="9">
        <f t="shared" si="1036"/>
        <v>0</v>
      </c>
      <c r="I576" s="9">
        <f t="shared" si="1036"/>
        <v>0</v>
      </c>
      <c r="J576" s="9">
        <f t="shared" si="1036"/>
        <v>0</v>
      </c>
      <c r="K576" s="9">
        <f t="shared" si="1036"/>
        <v>0</v>
      </c>
      <c r="L576" s="9">
        <f t="shared" si="1036"/>
        <v>0</v>
      </c>
      <c r="M576" s="9">
        <f t="shared" si="1036"/>
        <v>101484</v>
      </c>
      <c r="N576" s="9">
        <f t="shared" si="1036"/>
        <v>0</v>
      </c>
      <c r="O576" s="9">
        <f t="shared" si="1036"/>
        <v>0</v>
      </c>
      <c r="P576" s="9">
        <f t="shared" si="1036"/>
        <v>0</v>
      </c>
      <c r="Q576" s="9">
        <f t="shared" si="1036"/>
        <v>0</v>
      </c>
      <c r="R576" s="9">
        <f t="shared" si="1036"/>
        <v>0</v>
      </c>
      <c r="S576" s="9">
        <f t="shared" si="1036"/>
        <v>101484</v>
      </c>
      <c r="T576" s="9">
        <f t="shared" si="1036"/>
        <v>0</v>
      </c>
      <c r="U576" s="9">
        <f t="shared" si="1036"/>
        <v>0</v>
      </c>
      <c r="V576" s="9">
        <f t="shared" si="1036"/>
        <v>0</v>
      </c>
      <c r="W576" s="9">
        <f t="shared" si="1036"/>
        <v>0</v>
      </c>
      <c r="X576" s="9">
        <f t="shared" si="1036"/>
        <v>0</v>
      </c>
      <c r="Y576" s="9">
        <f t="shared" si="1036"/>
        <v>101484</v>
      </c>
      <c r="Z576" s="9">
        <f t="shared" si="1036"/>
        <v>0</v>
      </c>
      <c r="AA576" s="9">
        <f t="shared" si="1036"/>
        <v>0</v>
      </c>
      <c r="AB576" s="9">
        <f t="shared" si="1036"/>
        <v>0</v>
      </c>
      <c r="AC576" s="9">
        <f t="shared" si="1036"/>
        <v>0</v>
      </c>
      <c r="AD576" s="9">
        <f t="shared" si="1036"/>
        <v>0</v>
      </c>
      <c r="AE576" s="9">
        <f t="shared" si="1036"/>
        <v>101484</v>
      </c>
      <c r="AF576" s="9">
        <f t="shared" si="1036"/>
        <v>0</v>
      </c>
      <c r="AG576" s="9">
        <f t="shared" si="1036"/>
        <v>0</v>
      </c>
      <c r="AH576" s="9">
        <f t="shared" si="1036"/>
        <v>0</v>
      </c>
      <c r="AI576" s="9">
        <f t="shared" si="1036"/>
        <v>0</v>
      </c>
      <c r="AJ576" s="9">
        <f t="shared" si="1036"/>
        <v>0</v>
      </c>
      <c r="AK576" s="9">
        <f t="shared" si="1036"/>
        <v>101484</v>
      </c>
      <c r="AL576" s="9">
        <f t="shared" si="1036"/>
        <v>0</v>
      </c>
      <c r="AM576" s="9">
        <f t="shared" si="1036"/>
        <v>0</v>
      </c>
      <c r="AN576" s="9">
        <f t="shared" si="1036"/>
        <v>0</v>
      </c>
      <c r="AO576" s="9">
        <f t="shared" si="1036"/>
        <v>0</v>
      </c>
      <c r="AP576" s="9">
        <f t="shared" si="1036"/>
        <v>0</v>
      </c>
      <c r="AQ576" s="9">
        <f t="shared" si="1036"/>
        <v>101484</v>
      </c>
      <c r="AR576" s="9">
        <f t="shared" si="1036"/>
        <v>0</v>
      </c>
      <c r="AS576" s="9">
        <f t="shared" si="1036"/>
        <v>0</v>
      </c>
      <c r="AT576" s="9">
        <f t="shared" si="1036"/>
        <v>0</v>
      </c>
      <c r="AU576" s="9">
        <f t="shared" si="1036"/>
        <v>0</v>
      </c>
      <c r="AV576" s="9">
        <f t="shared" si="1036"/>
        <v>0</v>
      </c>
      <c r="AW576" s="9">
        <f t="shared" si="1036"/>
        <v>101484</v>
      </c>
      <c r="AX576" s="9">
        <f t="shared" si="1036"/>
        <v>0</v>
      </c>
      <c r="AY576" s="9">
        <f t="shared" si="1036"/>
        <v>35726</v>
      </c>
      <c r="AZ576" s="9">
        <f t="shared" si="1036"/>
        <v>0</v>
      </c>
      <c r="BA576" s="92">
        <f t="shared" si="948"/>
        <v>35.203578889283037</v>
      </c>
      <c r="BB576" s="92"/>
    </row>
    <row r="577" spans="1:54" ht="33" hidden="1">
      <c r="A577" s="24" t="s">
        <v>11</v>
      </c>
      <c r="B577" s="25">
        <f t="shared" si="986"/>
        <v>912</v>
      </c>
      <c r="C577" s="25" t="s">
        <v>20</v>
      </c>
      <c r="D577" s="25" t="s">
        <v>21</v>
      </c>
      <c r="E577" s="25" t="s">
        <v>47</v>
      </c>
      <c r="F577" s="25" t="s">
        <v>12</v>
      </c>
      <c r="G577" s="9">
        <f>G578+G579</f>
        <v>101484</v>
      </c>
      <c r="H577" s="9">
        <f t="shared" ref="H577:N577" si="1037">H578+H579</f>
        <v>0</v>
      </c>
      <c r="I577" s="9">
        <f t="shared" si="1037"/>
        <v>0</v>
      </c>
      <c r="J577" s="9">
        <f t="shared" si="1037"/>
        <v>0</v>
      </c>
      <c r="K577" s="9">
        <f t="shared" si="1037"/>
        <v>0</v>
      </c>
      <c r="L577" s="9">
        <f t="shared" si="1037"/>
        <v>0</v>
      </c>
      <c r="M577" s="9">
        <f t="shared" si="1037"/>
        <v>101484</v>
      </c>
      <c r="N577" s="9">
        <f t="shared" si="1037"/>
        <v>0</v>
      </c>
      <c r="O577" s="9">
        <f t="shared" ref="O577:T577" si="1038">O578+O579</f>
        <v>0</v>
      </c>
      <c r="P577" s="9">
        <f t="shared" si="1038"/>
        <v>0</v>
      </c>
      <c r="Q577" s="9">
        <f t="shared" si="1038"/>
        <v>0</v>
      </c>
      <c r="R577" s="9">
        <f t="shared" si="1038"/>
        <v>0</v>
      </c>
      <c r="S577" s="9">
        <f t="shared" si="1038"/>
        <v>101484</v>
      </c>
      <c r="T577" s="9">
        <f t="shared" si="1038"/>
        <v>0</v>
      </c>
      <c r="U577" s="9">
        <f t="shared" ref="U577:Z577" si="1039">U578+U579</f>
        <v>0</v>
      </c>
      <c r="V577" s="9">
        <f t="shared" si="1039"/>
        <v>0</v>
      </c>
      <c r="W577" s="9">
        <f t="shared" si="1039"/>
        <v>0</v>
      </c>
      <c r="X577" s="9">
        <f t="shared" si="1039"/>
        <v>0</v>
      </c>
      <c r="Y577" s="9">
        <f t="shared" si="1039"/>
        <v>101484</v>
      </c>
      <c r="Z577" s="9">
        <f t="shared" si="1039"/>
        <v>0</v>
      </c>
      <c r="AA577" s="9">
        <f t="shared" ref="AA577:AF577" si="1040">AA578+AA579</f>
        <v>0</v>
      </c>
      <c r="AB577" s="9">
        <f t="shared" si="1040"/>
        <v>0</v>
      </c>
      <c r="AC577" s="9">
        <f t="shared" si="1040"/>
        <v>0</v>
      </c>
      <c r="AD577" s="9">
        <f t="shared" si="1040"/>
        <v>0</v>
      </c>
      <c r="AE577" s="9">
        <f t="shared" si="1040"/>
        <v>101484</v>
      </c>
      <c r="AF577" s="9">
        <f t="shared" si="1040"/>
        <v>0</v>
      </c>
      <c r="AG577" s="9">
        <f t="shared" ref="AG577:AL577" si="1041">AG578+AG579</f>
        <v>0</v>
      </c>
      <c r="AH577" s="9">
        <f t="shared" si="1041"/>
        <v>0</v>
      </c>
      <c r="AI577" s="9">
        <f t="shared" si="1041"/>
        <v>0</v>
      </c>
      <c r="AJ577" s="9">
        <f t="shared" si="1041"/>
        <v>0</v>
      </c>
      <c r="AK577" s="9">
        <f t="shared" si="1041"/>
        <v>101484</v>
      </c>
      <c r="AL577" s="9">
        <f t="shared" si="1041"/>
        <v>0</v>
      </c>
      <c r="AM577" s="9">
        <f t="shared" ref="AM577:AR577" si="1042">AM578+AM579</f>
        <v>0</v>
      </c>
      <c r="AN577" s="9">
        <f t="shared" si="1042"/>
        <v>0</v>
      </c>
      <c r="AO577" s="9">
        <f t="shared" si="1042"/>
        <v>0</v>
      </c>
      <c r="AP577" s="9">
        <f t="shared" si="1042"/>
        <v>0</v>
      </c>
      <c r="AQ577" s="9">
        <f t="shared" si="1042"/>
        <v>101484</v>
      </c>
      <c r="AR577" s="9">
        <f t="shared" si="1042"/>
        <v>0</v>
      </c>
      <c r="AS577" s="9">
        <f t="shared" ref="AS577:AW577" si="1043">AS578+AS579</f>
        <v>0</v>
      </c>
      <c r="AT577" s="9">
        <f t="shared" si="1043"/>
        <v>0</v>
      </c>
      <c r="AU577" s="9">
        <f t="shared" si="1043"/>
        <v>0</v>
      </c>
      <c r="AV577" s="9">
        <f t="shared" si="1043"/>
        <v>0</v>
      </c>
      <c r="AW577" s="9">
        <f t="shared" si="1043"/>
        <v>101484</v>
      </c>
      <c r="AX577" s="9">
        <f t="shared" ref="AX577:AZ577" si="1044">AX578+AX579</f>
        <v>0</v>
      </c>
      <c r="AY577" s="9">
        <f t="shared" si="1044"/>
        <v>35726</v>
      </c>
      <c r="AZ577" s="9">
        <f t="shared" si="1044"/>
        <v>0</v>
      </c>
      <c r="BA577" s="92">
        <f t="shared" si="948"/>
        <v>35.203578889283037</v>
      </c>
      <c r="BB577" s="92"/>
    </row>
    <row r="578" spans="1:54" ht="20.100000000000001" hidden="1" customHeight="1">
      <c r="A578" s="27" t="s">
        <v>13</v>
      </c>
      <c r="B578" s="25">
        <f t="shared" si="986"/>
        <v>912</v>
      </c>
      <c r="C578" s="25" t="s">
        <v>20</v>
      </c>
      <c r="D578" s="25" t="s">
        <v>21</v>
      </c>
      <c r="E578" s="25" t="s">
        <v>47</v>
      </c>
      <c r="F578" s="25">
        <v>610</v>
      </c>
      <c r="G578" s="9">
        <f>77295+11184</f>
        <v>88479</v>
      </c>
      <c r="H578" s="9"/>
      <c r="I578" s="79"/>
      <c r="J578" s="79"/>
      <c r="K578" s="79"/>
      <c r="L578" s="79"/>
      <c r="M578" s="9">
        <f t="shared" ref="M578:M579" si="1045">G578+I578+J578+K578+L578</f>
        <v>88479</v>
      </c>
      <c r="N578" s="9">
        <f t="shared" ref="N578:N579" si="1046">H578+L578</f>
        <v>0</v>
      </c>
      <c r="O578" s="80"/>
      <c r="P578" s="80"/>
      <c r="Q578" s="80"/>
      <c r="R578" s="80"/>
      <c r="S578" s="9">
        <f t="shared" ref="S578:S579" si="1047">M578+O578+P578+Q578+R578</f>
        <v>88479</v>
      </c>
      <c r="T578" s="9">
        <f t="shared" ref="T578:T579" si="1048">N578+R578</f>
        <v>0</v>
      </c>
      <c r="U578" s="80"/>
      <c r="V578" s="80"/>
      <c r="W578" s="80"/>
      <c r="X578" s="80"/>
      <c r="Y578" s="9">
        <f t="shared" ref="Y578:Y579" si="1049">S578+U578+V578+W578+X578</f>
        <v>88479</v>
      </c>
      <c r="Z578" s="9">
        <f t="shared" ref="Z578:Z579" si="1050">T578+X578</f>
        <v>0</v>
      </c>
      <c r="AA578" s="80"/>
      <c r="AB578" s="80"/>
      <c r="AC578" s="80"/>
      <c r="AD578" s="80"/>
      <c r="AE578" s="9">
        <f t="shared" ref="AE578:AE579" si="1051">Y578+AA578+AB578+AC578+AD578</f>
        <v>88479</v>
      </c>
      <c r="AF578" s="9">
        <f t="shared" ref="AF578:AF579" si="1052">Z578+AD578</f>
        <v>0</v>
      </c>
      <c r="AG578" s="80"/>
      <c r="AH578" s="80"/>
      <c r="AI578" s="80"/>
      <c r="AJ578" s="80"/>
      <c r="AK578" s="9">
        <f t="shared" ref="AK578:AK579" si="1053">AE578+AG578+AH578+AI578+AJ578</f>
        <v>88479</v>
      </c>
      <c r="AL578" s="9">
        <f t="shared" ref="AL578:AL579" si="1054">AF578+AJ578</f>
        <v>0</v>
      </c>
      <c r="AM578" s="80"/>
      <c r="AN578" s="80"/>
      <c r="AO578" s="80"/>
      <c r="AP578" s="80"/>
      <c r="AQ578" s="9">
        <f t="shared" ref="AQ578:AQ579" si="1055">AK578+AM578+AN578+AO578+AP578</f>
        <v>88479</v>
      </c>
      <c r="AR578" s="9">
        <f t="shared" ref="AR578:AR579" si="1056">AL578+AP578</f>
        <v>0</v>
      </c>
      <c r="AS578" s="80"/>
      <c r="AT578" s="80"/>
      <c r="AU578" s="80"/>
      <c r="AV578" s="80"/>
      <c r="AW578" s="9">
        <f t="shared" ref="AW578:AW579" si="1057">AQ578+AS578+AT578+AU578+AV578</f>
        <v>88479</v>
      </c>
      <c r="AX578" s="9">
        <f t="shared" ref="AX578:AX579" si="1058">AR578+AV578</f>
        <v>0</v>
      </c>
      <c r="AY578" s="89">
        <v>29401</v>
      </c>
      <c r="AZ578" s="79"/>
      <c r="BA578" s="92">
        <f t="shared" si="948"/>
        <v>33.2293538579776</v>
      </c>
      <c r="BB578" s="92"/>
    </row>
    <row r="579" spans="1:54" ht="20.100000000000001" hidden="1" customHeight="1">
      <c r="A579" s="27" t="s">
        <v>23</v>
      </c>
      <c r="B579" s="25">
        <f t="shared" si="986"/>
        <v>912</v>
      </c>
      <c r="C579" s="25" t="s">
        <v>20</v>
      </c>
      <c r="D579" s="25" t="s">
        <v>21</v>
      </c>
      <c r="E579" s="25" t="s">
        <v>47</v>
      </c>
      <c r="F579" s="25" t="s">
        <v>35</v>
      </c>
      <c r="G579" s="9">
        <f>11465+1540</f>
        <v>13005</v>
      </c>
      <c r="H579" s="9"/>
      <c r="I579" s="79"/>
      <c r="J579" s="79"/>
      <c r="K579" s="79"/>
      <c r="L579" s="79"/>
      <c r="M579" s="9">
        <f t="shared" si="1045"/>
        <v>13005</v>
      </c>
      <c r="N579" s="9">
        <f t="shared" si="1046"/>
        <v>0</v>
      </c>
      <c r="O579" s="80"/>
      <c r="P579" s="80"/>
      <c r="Q579" s="80"/>
      <c r="R579" s="80"/>
      <c r="S579" s="9">
        <f t="shared" si="1047"/>
        <v>13005</v>
      </c>
      <c r="T579" s="9">
        <f t="shared" si="1048"/>
        <v>0</v>
      </c>
      <c r="U579" s="80"/>
      <c r="V579" s="80"/>
      <c r="W579" s="80"/>
      <c r="X579" s="80"/>
      <c r="Y579" s="9">
        <f t="shared" si="1049"/>
        <v>13005</v>
      </c>
      <c r="Z579" s="9">
        <f t="shared" si="1050"/>
        <v>0</v>
      </c>
      <c r="AA579" s="80"/>
      <c r="AB579" s="80"/>
      <c r="AC579" s="80"/>
      <c r="AD579" s="80"/>
      <c r="AE579" s="9">
        <f t="shared" si="1051"/>
        <v>13005</v>
      </c>
      <c r="AF579" s="9">
        <f t="shared" si="1052"/>
        <v>0</v>
      </c>
      <c r="AG579" s="80"/>
      <c r="AH579" s="80"/>
      <c r="AI579" s="80"/>
      <c r="AJ579" s="80"/>
      <c r="AK579" s="9">
        <f t="shared" si="1053"/>
        <v>13005</v>
      </c>
      <c r="AL579" s="9">
        <f t="shared" si="1054"/>
        <v>0</v>
      </c>
      <c r="AM579" s="80"/>
      <c r="AN579" s="80"/>
      <c r="AO579" s="80"/>
      <c r="AP579" s="80"/>
      <c r="AQ579" s="9">
        <f t="shared" si="1055"/>
        <v>13005</v>
      </c>
      <c r="AR579" s="9">
        <f t="shared" si="1056"/>
        <v>0</v>
      </c>
      <c r="AS579" s="80"/>
      <c r="AT579" s="80"/>
      <c r="AU579" s="80"/>
      <c r="AV579" s="80"/>
      <c r="AW579" s="9">
        <f t="shared" si="1057"/>
        <v>13005</v>
      </c>
      <c r="AX579" s="9">
        <f t="shared" si="1058"/>
        <v>0</v>
      </c>
      <c r="AY579" s="9">
        <v>6325</v>
      </c>
      <c r="AZ579" s="79"/>
      <c r="BA579" s="92">
        <f t="shared" si="948"/>
        <v>48.635140330642059</v>
      </c>
      <c r="BB579" s="92"/>
    </row>
    <row r="580" spans="1:54" ht="33" hidden="1">
      <c r="A580" s="24" t="s">
        <v>26</v>
      </c>
      <c r="B580" s="25">
        <f>B578</f>
        <v>912</v>
      </c>
      <c r="C580" s="25" t="s">
        <v>20</v>
      </c>
      <c r="D580" s="25" t="s">
        <v>21</v>
      </c>
      <c r="E580" s="25" t="s">
        <v>48</v>
      </c>
      <c r="F580" s="25"/>
      <c r="G580" s="11">
        <f t="shared" ref="G580:AZ580" si="1059">G581</f>
        <v>120262</v>
      </c>
      <c r="H580" s="11">
        <f t="shared" si="1059"/>
        <v>0</v>
      </c>
      <c r="I580" s="11">
        <f t="shared" si="1059"/>
        <v>0</v>
      </c>
      <c r="J580" s="11">
        <f t="shared" si="1059"/>
        <v>0</v>
      </c>
      <c r="K580" s="11">
        <f t="shared" si="1059"/>
        <v>0</v>
      </c>
      <c r="L580" s="11">
        <f t="shared" si="1059"/>
        <v>0</v>
      </c>
      <c r="M580" s="11">
        <f t="shared" si="1059"/>
        <v>120262</v>
      </c>
      <c r="N580" s="11">
        <f t="shared" si="1059"/>
        <v>0</v>
      </c>
      <c r="O580" s="11">
        <f t="shared" si="1059"/>
        <v>0</v>
      </c>
      <c r="P580" s="11">
        <f t="shared" si="1059"/>
        <v>0</v>
      </c>
      <c r="Q580" s="11">
        <f t="shared" si="1059"/>
        <v>0</v>
      </c>
      <c r="R580" s="11">
        <f t="shared" si="1059"/>
        <v>0</v>
      </c>
      <c r="S580" s="11">
        <f t="shared" si="1059"/>
        <v>120262</v>
      </c>
      <c r="T580" s="11">
        <f t="shared" si="1059"/>
        <v>0</v>
      </c>
      <c r="U580" s="11">
        <f t="shared" si="1059"/>
        <v>0</v>
      </c>
      <c r="V580" s="11">
        <f t="shared" si="1059"/>
        <v>0</v>
      </c>
      <c r="W580" s="11">
        <f t="shared" si="1059"/>
        <v>0</v>
      </c>
      <c r="X580" s="11">
        <f t="shared" si="1059"/>
        <v>0</v>
      </c>
      <c r="Y580" s="11">
        <f t="shared" si="1059"/>
        <v>120262</v>
      </c>
      <c r="Z580" s="11">
        <f t="shared" si="1059"/>
        <v>0</v>
      </c>
      <c r="AA580" s="11">
        <f t="shared" si="1059"/>
        <v>0</v>
      </c>
      <c r="AB580" s="11">
        <f t="shared" si="1059"/>
        <v>0</v>
      </c>
      <c r="AC580" s="11">
        <f t="shared" si="1059"/>
        <v>0</v>
      </c>
      <c r="AD580" s="11">
        <f t="shared" si="1059"/>
        <v>0</v>
      </c>
      <c r="AE580" s="11">
        <f t="shared" si="1059"/>
        <v>120262</v>
      </c>
      <c r="AF580" s="11">
        <f t="shared" si="1059"/>
        <v>0</v>
      </c>
      <c r="AG580" s="11">
        <f t="shared" si="1059"/>
        <v>0</v>
      </c>
      <c r="AH580" s="11">
        <f t="shared" si="1059"/>
        <v>0</v>
      </c>
      <c r="AI580" s="11">
        <f t="shared" si="1059"/>
        <v>0</v>
      </c>
      <c r="AJ580" s="11">
        <f t="shared" si="1059"/>
        <v>0</v>
      </c>
      <c r="AK580" s="11">
        <f t="shared" si="1059"/>
        <v>120262</v>
      </c>
      <c r="AL580" s="11">
        <f t="shared" si="1059"/>
        <v>0</v>
      </c>
      <c r="AM580" s="11">
        <f t="shared" si="1059"/>
        <v>0</v>
      </c>
      <c r="AN580" s="11">
        <f t="shared" si="1059"/>
        <v>0</v>
      </c>
      <c r="AO580" s="11">
        <f t="shared" si="1059"/>
        <v>0</v>
      </c>
      <c r="AP580" s="11">
        <f t="shared" si="1059"/>
        <v>0</v>
      </c>
      <c r="AQ580" s="11">
        <f t="shared" si="1059"/>
        <v>120262</v>
      </c>
      <c r="AR580" s="11">
        <f t="shared" si="1059"/>
        <v>0</v>
      </c>
      <c r="AS580" s="11">
        <f t="shared" si="1059"/>
        <v>0</v>
      </c>
      <c r="AT580" s="11">
        <f t="shared" si="1059"/>
        <v>0</v>
      </c>
      <c r="AU580" s="11">
        <f t="shared" si="1059"/>
        <v>0</v>
      </c>
      <c r="AV580" s="11">
        <f t="shared" si="1059"/>
        <v>0</v>
      </c>
      <c r="AW580" s="11">
        <f t="shared" si="1059"/>
        <v>120262</v>
      </c>
      <c r="AX580" s="11">
        <f t="shared" si="1059"/>
        <v>0</v>
      </c>
      <c r="AY580" s="11">
        <f t="shared" si="1059"/>
        <v>65406</v>
      </c>
      <c r="AZ580" s="11">
        <f t="shared" si="1059"/>
        <v>0</v>
      </c>
      <c r="BA580" s="92">
        <f t="shared" si="948"/>
        <v>54.386256672930763</v>
      </c>
      <c r="BB580" s="92"/>
    </row>
    <row r="581" spans="1:54" ht="33" hidden="1">
      <c r="A581" s="24" t="s">
        <v>11</v>
      </c>
      <c r="B581" s="25">
        <f t="shared" si="986"/>
        <v>912</v>
      </c>
      <c r="C581" s="25" t="s">
        <v>20</v>
      </c>
      <c r="D581" s="25" t="s">
        <v>21</v>
      </c>
      <c r="E581" s="25" t="s">
        <v>48</v>
      </c>
      <c r="F581" s="25" t="s">
        <v>12</v>
      </c>
      <c r="G581" s="9">
        <f t="shared" ref="G581" si="1060">G582+G583</f>
        <v>120262</v>
      </c>
      <c r="H581" s="9">
        <f t="shared" ref="H581:N581" si="1061">H582+H583</f>
        <v>0</v>
      </c>
      <c r="I581" s="9">
        <f t="shared" si="1061"/>
        <v>0</v>
      </c>
      <c r="J581" s="9">
        <f t="shared" si="1061"/>
        <v>0</v>
      </c>
      <c r="K581" s="9">
        <f t="shared" si="1061"/>
        <v>0</v>
      </c>
      <c r="L581" s="9">
        <f t="shared" si="1061"/>
        <v>0</v>
      </c>
      <c r="M581" s="9">
        <f t="shared" si="1061"/>
        <v>120262</v>
      </c>
      <c r="N581" s="9">
        <f t="shared" si="1061"/>
        <v>0</v>
      </c>
      <c r="O581" s="9">
        <f t="shared" ref="O581:T581" si="1062">O582+O583</f>
        <v>0</v>
      </c>
      <c r="P581" s="9">
        <f t="shared" si="1062"/>
        <v>0</v>
      </c>
      <c r="Q581" s="9">
        <f t="shared" si="1062"/>
        <v>0</v>
      </c>
      <c r="R581" s="9">
        <f t="shared" si="1062"/>
        <v>0</v>
      </c>
      <c r="S581" s="9">
        <f t="shared" si="1062"/>
        <v>120262</v>
      </c>
      <c r="T581" s="9">
        <f t="shared" si="1062"/>
        <v>0</v>
      </c>
      <c r="U581" s="9">
        <f t="shared" ref="U581:Z581" si="1063">U582+U583</f>
        <v>0</v>
      </c>
      <c r="V581" s="9">
        <f t="shared" si="1063"/>
        <v>0</v>
      </c>
      <c r="W581" s="9">
        <f t="shared" si="1063"/>
        <v>0</v>
      </c>
      <c r="X581" s="9">
        <f t="shared" si="1063"/>
        <v>0</v>
      </c>
      <c r="Y581" s="9">
        <f t="shared" si="1063"/>
        <v>120262</v>
      </c>
      <c r="Z581" s="9">
        <f t="shared" si="1063"/>
        <v>0</v>
      </c>
      <c r="AA581" s="9">
        <f t="shared" ref="AA581:AF581" si="1064">AA582+AA583</f>
        <v>0</v>
      </c>
      <c r="AB581" s="9">
        <f t="shared" si="1064"/>
        <v>0</v>
      </c>
      <c r="AC581" s="9">
        <f t="shared" si="1064"/>
        <v>0</v>
      </c>
      <c r="AD581" s="9">
        <f t="shared" si="1064"/>
        <v>0</v>
      </c>
      <c r="AE581" s="9">
        <f t="shared" si="1064"/>
        <v>120262</v>
      </c>
      <c r="AF581" s="9">
        <f t="shared" si="1064"/>
        <v>0</v>
      </c>
      <c r="AG581" s="9">
        <f t="shared" ref="AG581:AL581" si="1065">AG582+AG583</f>
        <v>0</v>
      </c>
      <c r="AH581" s="9">
        <f t="shared" si="1065"/>
        <v>0</v>
      </c>
      <c r="AI581" s="9">
        <f t="shared" si="1065"/>
        <v>0</v>
      </c>
      <c r="AJ581" s="9">
        <f t="shared" si="1065"/>
        <v>0</v>
      </c>
      <c r="AK581" s="9">
        <f t="shared" si="1065"/>
        <v>120262</v>
      </c>
      <c r="AL581" s="9">
        <f t="shared" si="1065"/>
        <v>0</v>
      </c>
      <c r="AM581" s="9">
        <f t="shared" ref="AM581:AR581" si="1066">AM582+AM583</f>
        <v>0</v>
      </c>
      <c r="AN581" s="9">
        <f t="shared" si="1066"/>
        <v>0</v>
      </c>
      <c r="AO581" s="9">
        <f t="shared" si="1066"/>
        <v>0</v>
      </c>
      <c r="AP581" s="9">
        <f t="shared" si="1066"/>
        <v>0</v>
      </c>
      <c r="AQ581" s="9">
        <f t="shared" si="1066"/>
        <v>120262</v>
      </c>
      <c r="AR581" s="9">
        <f t="shared" si="1066"/>
        <v>0</v>
      </c>
      <c r="AS581" s="9">
        <f t="shared" ref="AS581:AW581" si="1067">AS582+AS583</f>
        <v>0</v>
      </c>
      <c r="AT581" s="9">
        <f t="shared" si="1067"/>
        <v>0</v>
      </c>
      <c r="AU581" s="9">
        <f t="shared" si="1067"/>
        <v>0</v>
      </c>
      <c r="AV581" s="9">
        <f t="shared" si="1067"/>
        <v>0</v>
      </c>
      <c r="AW581" s="9">
        <f t="shared" si="1067"/>
        <v>120262</v>
      </c>
      <c r="AX581" s="9">
        <f t="shared" ref="AX581:AZ581" si="1068">AX582+AX583</f>
        <v>0</v>
      </c>
      <c r="AY581" s="9">
        <f t="shared" si="1068"/>
        <v>65406</v>
      </c>
      <c r="AZ581" s="9">
        <f t="shared" si="1068"/>
        <v>0</v>
      </c>
      <c r="BA581" s="92">
        <f t="shared" si="948"/>
        <v>54.386256672930763</v>
      </c>
      <c r="BB581" s="92"/>
    </row>
    <row r="582" spans="1:54" ht="20.100000000000001" hidden="1" customHeight="1">
      <c r="A582" s="27" t="s">
        <v>13</v>
      </c>
      <c r="B582" s="25">
        <f t="shared" si="986"/>
        <v>912</v>
      </c>
      <c r="C582" s="25" t="s">
        <v>20</v>
      </c>
      <c r="D582" s="25" t="s">
        <v>21</v>
      </c>
      <c r="E582" s="25" t="s">
        <v>48</v>
      </c>
      <c r="F582" s="25">
        <v>610</v>
      </c>
      <c r="G582" s="9">
        <f>67078+9645</f>
        <v>76723</v>
      </c>
      <c r="H582" s="9"/>
      <c r="I582" s="79"/>
      <c r="J582" s="79"/>
      <c r="K582" s="79"/>
      <c r="L582" s="79"/>
      <c r="M582" s="9">
        <f>G582+I582+J582+K582+L582</f>
        <v>76723</v>
      </c>
      <c r="N582" s="9">
        <f>H582+L582</f>
        <v>0</v>
      </c>
      <c r="O582" s="80"/>
      <c r="P582" s="80"/>
      <c r="Q582" s="80"/>
      <c r="R582" s="80"/>
      <c r="S582" s="9">
        <f>M582+O582+P582+Q582+R582</f>
        <v>76723</v>
      </c>
      <c r="T582" s="9">
        <f>N582+R582</f>
        <v>0</v>
      </c>
      <c r="U582" s="80"/>
      <c r="V582" s="80"/>
      <c r="W582" s="80"/>
      <c r="X582" s="80"/>
      <c r="Y582" s="9">
        <f>S582+U582+V582+W582+X582</f>
        <v>76723</v>
      </c>
      <c r="Z582" s="9">
        <f>T582+X582</f>
        <v>0</v>
      </c>
      <c r="AA582" s="80"/>
      <c r="AB582" s="80"/>
      <c r="AC582" s="80"/>
      <c r="AD582" s="80"/>
      <c r="AE582" s="9">
        <f>Y582+AA582+AB582+AC582+AD582</f>
        <v>76723</v>
      </c>
      <c r="AF582" s="9">
        <f>Z582+AD582</f>
        <v>0</v>
      </c>
      <c r="AG582" s="80"/>
      <c r="AH582" s="80"/>
      <c r="AI582" s="80"/>
      <c r="AJ582" s="80"/>
      <c r="AK582" s="9">
        <f>AE582+AG582+AH582+AI582+AJ582</f>
        <v>76723</v>
      </c>
      <c r="AL582" s="9">
        <f>AF582+AJ582</f>
        <v>0</v>
      </c>
      <c r="AM582" s="80"/>
      <c r="AN582" s="80"/>
      <c r="AO582" s="80"/>
      <c r="AP582" s="80"/>
      <c r="AQ582" s="9">
        <f>AK582+AM582+AN582+AO582+AP582</f>
        <v>76723</v>
      </c>
      <c r="AR582" s="9">
        <f>AL582+AP582</f>
        <v>0</v>
      </c>
      <c r="AS582" s="80"/>
      <c r="AT582" s="80"/>
      <c r="AU582" s="80"/>
      <c r="AV582" s="80"/>
      <c r="AW582" s="9">
        <f>AQ582+AS582+AT582+AU582+AV582</f>
        <v>76723</v>
      </c>
      <c r="AX582" s="9">
        <f>AR582+AV582</f>
        <v>0</v>
      </c>
      <c r="AY582" s="9">
        <v>41596</v>
      </c>
      <c r="AZ582" s="79"/>
      <c r="BA582" s="92">
        <f t="shared" si="948"/>
        <v>54.21581533568812</v>
      </c>
      <c r="BB582" s="92"/>
    </row>
    <row r="583" spans="1:54" ht="20.100000000000001" hidden="1" customHeight="1">
      <c r="A583" s="27" t="s">
        <v>23</v>
      </c>
      <c r="B583" s="25">
        <f>B582</f>
        <v>912</v>
      </c>
      <c r="C583" s="25" t="s">
        <v>20</v>
      </c>
      <c r="D583" s="25" t="s">
        <v>21</v>
      </c>
      <c r="E583" s="25" t="s">
        <v>48</v>
      </c>
      <c r="F583" s="25">
        <v>620</v>
      </c>
      <c r="G583" s="9">
        <f>38158+5381</f>
        <v>43539</v>
      </c>
      <c r="H583" s="9"/>
      <c r="I583" s="79"/>
      <c r="J583" s="79"/>
      <c r="K583" s="79"/>
      <c r="L583" s="79"/>
      <c r="M583" s="9">
        <f>G583+I583+J583+K583+L583</f>
        <v>43539</v>
      </c>
      <c r="N583" s="9">
        <f>H583+L583</f>
        <v>0</v>
      </c>
      <c r="O583" s="80"/>
      <c r="P583" s="80"/>
      <c r="Q583" s="80"/>
      <c r="R583" s="80"/>
      <c r="S583" s="9">
        <f>M583+O583+P583+Q583+R583</f>
        <v>43539</v>
      </c>
      <c r="T583" s="9">
        <f>N583+R583</f>
        <v>0</v>
      </c>
      <c r="U583" s="80"/>
      <c r="V583" s="80"/>
      <c r="W583" s="80"/>
      <c r="X583" s="80"/>
      <c r="Y583" s="9">
        <f>S583+U583+V583+W583+X583</f>
        <v>43539</v>
      </c>
      <c r="Z583" s="9">
        <f>T583+X583</f>
        <v>0</v>
      </c>
      <c r="AA583" s="80"/>
      <c r="AB583" s="80"/>
      <c r="AC583" s="80"/>
      <c r="AD583" s="80"/>
      <c r="AE583" s="9">
        <f>Y583+AA583+AB583+AC583+AD583</f>
        <v>43539</v>
      </c>
      <c r="AF583" s="9">
        <f>Z583+AD583</f>
        <v>0</v>
      </c>
      <c r="AG583" s="80"/>
      <c r="AH583" s="80"/>
      <c r="AI583" s="80"/>
      <c r="AJ583" s="80"/>
      <c r="AK583" s="9">
        <f>AE583+AG583+AH583+AI583+AJ583</f>
        <v>43539</v>
      </c>
      <c r="AL583" s="9">
        <f>AF583+AJ583</f>
        <v>0</v>
      </c>
      <c r="AM583" s="80"/>
      <c r="AN583" s="80"/>
      <c r="AO583" s="80"/>
      <c r="AP583" s="80"/>
      <c r="AQ583" s="9">
        <f>AK583+AM583+AN583+AO583+AP583</f>
        <v>43539</v>
      </c>
      <c r="AR583" s="9">
        <f>AL583+AP583</f>
        <v>0</v>
      </c>
      <c r="AS583" s="80"/>
      <c r="AT583" s="80"/>
      <c r="AU583" s="80"/>
      <c r="AV583" s="80"/>
      <c r="AW583" s="9">
        <f>AQ583+AS583+AT583+AU583+AV583</f>
        <v>43539</v>
      </c>
      <c r="AX583" s="9">
        <f>AR583+AV583</f>
        <v>0</v>
      </c>
      <c r="AY583" s="89">
        <v>23810</v>
      </c>
      <c r="AZ583" s="79"/>
      <c r="BA583" s="92">
        <f t="shared" si="948"/>
        <v>54.686602815866237</v>
      </c>
      <c r="BB583" s="92"/>
    </row>
    <row r="584" spans="1:54" ht="20.100000000000001" hidden="1" customHeight="1">
      <c r="A584" s="27" t="s">
        <v>14</v>
      </c>
      <c r="B584" s="25">
        <f>B582</f>
        <v>912</v>
      </c>
      <c r="C584" s="25" t="s">
        <v>20</v>
      </c>
      <c r="D584" s="25" t="s">
        <v>21</v>
      </c>
      <c r="E584" s="25" t="s">
        <v>41</v>
      </c>
      <c r="F584" s="25"/>
      <c r="G584" s="9">
        <f t="shared" ref="G584" si="1069">G588+G592+G595+G599+G585</f>
        <v>5935</v>
      </c>
      <c r="H584" s="9">
        <f t="shared" ref="H584:N584" si="1070">H588+H592+H595+H599+H585</f>
        <v>0</v>
      </c>
      <c r="I584" s="9">
        <f t="shared" si="1070"/>
        <v>0</v>
      </c>
      <c r="J584" s="9">
        <f t="shared" si="1070"/>
        <v>0</v>
      </c>
      <c r="K584" s="9">
        <f t="shared" si="1070"/>
        <v>0</v>
      </c>
      <c r="L584" s="9">
        <f t="shared" si="1070"/>
        <v>0</v>
      </c>
      <c r="M584" s="9">
        <f t="shared" si="1070"/>
        <v>5935</v>
      </c>
      <c r="N584" s="9">
        <f t="shared" si="1070"/>
        <v>0</v>
      </c>
      <c r="O584" s="9">
        <f t="shared" ref="O584:T584" si="1071">O588+O592+O595+O599+O585</f>
        <v>0</v>
      </c>
      <c r="P584" s="9">
        <f t="shared" si="1071"/>
        <v>0</v>
      </c>
      <c r="Q584" s="9">
        <f t="shared" si="1071"/>
        <v>0</v>
      </c>
      <c r="R584" s="9">
        <f t="shared" si="1071"/>
        <v>0</v>
      </c>
      <c r="S584" s="9">
        <f t="shared" si="1071"/>
        <v>5935</v>
      </c>
      <c r="T584" s="9">
        <f t="shared" si="1071"/>
        <v>0</v>
      </c>
      <c r="U584" s="9">
        <f t="shared" ref="U584:Z584" si="1072">U588+U592+U595+U599+U585</f>
        <v>-1720</v>
      </c>
      <c r="V584" s="9">
        <f t="shared" si="1072"/>
        <v>0</v>
      </c>
      <c r="W584" s="9">
        <f t="shared" si="1072"/>
        <v>0</v>
      </c>
      <c r="X584" s="9">
        <f t="shared" si="1072"/>
        <v>0</v>
      </c>
      <c r="Y584" s="9">
        <f t="shared" si="1072"/>
        <v>4215</v>
      </c>
      <c r="Z584" s="9">
        <f t="shared" si="1072"/>
        <v>0</v>
      </c>
      <c r="AA584" s="9">
        <f t="shared" ref="AA584:AF584" si="1073">AA588+AA592+AA595+AA599+AA585</f>
        <v>0</v>
      </c>
      <c r="AB584" s="9">
        <f t="shared" si="1073"/>
        <v>0</v>
      </c>
      <c r="AC584" s="9">
        <f t="shared" si="1073"/>
        <v>0</v>
      </c>
      <c r="AD584" s="9">
        <f t="shared" si="1073"/>
        <v>0</v>
      </c>
      <c r="AE584" s="9">
        <f t="shared" si="1073"/>
        <v>4215</v>
      </c>
      <c r="AF584" s="9">
        <f t="shared" si="1073"/>
        <v>0</v>
      </c>
      <c r="AG584" s="9">
        <f t="shared" ref="AG584:AL584" si="1074">AG588+AG592+AG595+AG599+AG585</f>
        <v>0</v>
      </c>
      <c r="AH584" s="9">
        <f t="shared" si="1074"/>
        <v>0</v>
      </c>
      <c r="AI584" s="9">
        <f t="shared" si="1074"/>
        <v>0</v>
      </c>
      <c r="AJ584" s="9">
        <f t="shared" si="1074"/>
        <v>0</v>
      </c>
      <c r="AK584" s="9">
        <f t="shared" si="1074"/>
        <v>4215</v>
      </c>
      <c r="AL584" s="9">
        <f t="shared" si="1074"/>
        <v>0</v>
      </c>
      <c r="AM584" s="9">
        <f t="shared" ref="AM584:AR584" si="1075">AM588+AM592+AM595+AM599+AM585</f>
        <v>0</v>
      </c>
      <c r="AN584" s="9">
        <f t="shared" si="1075"/>
        <v>0</v>
      </c>
      <c r="AO584" s="9">
        <f t="shared" si="1075"/>
        <v>0</v>
      </c>
      <c r="AP584" s="9">
        <f t="shared" si="1075"/>
        <v>0</v>
      </c>
      <c r="AQ584" s="9">
        <f t="shared" si="1075"/>
        <v>4215</v>
      </c>
      <c r="AR584" s="9">
        <f t="shared" si="1075"/>
        <v>0</v>
      </c>
      <c r="AS584" s="9">
        <f t="shared" ref="AS584:AW584" si="1076">AS588+AS592+AS595+AS599+AS585</f>
        <v>0</v>
      </c>
      <c r="AT584" s="9">
        <f t="shared" si="1076"/>
        <v>1122</v>
      </c>
      <c r="AU584" s="9">
        <f t="shared" si="1076"/>
        <v>0</v>
      </c>
      <c r="AV584" s="9">
        <f t="shared" si="1076"/>
        <v>0</v>
      </c>
      <c r="AW584" s="9">
        <f t="shared" si="1076"/>
        <v>5337</v>
      </c>
      <c r="AX584" s="9">
        <f t="shared" ref="AX584:AZ584" si="1077">AX588+AX592+AX595+AX599+AX585</f>
        <v>0</v>
      </c>
      <c r="AY584" s="9">
        <f t="shared" si="1077"/>
        <v>2035</v>
      </c>
      <c r="AZ584" s="9">
        <f t="shared" si="1077"/>
        <v>0</v>
      </c>
      <c r="BA584" s="92">
        <f t="shared" si="948"/>
        <v>38.130035600524636</v>
      </c>
      <c r="BB584" s="92"/>
    </row>
    <row r="585" spans="1:54" ht="20.100000000000001" hidden="1" customHeight="1">
      <c r="A585" s="27" t="s">
        <v>421</v>
      </c>
      <c r="B585" s="25">
        <f>B583</f>
        <v>912</v>
      </c>
      <c r="C585" s="25" t="s">
        <v>20</v>
      </c>
      <c r="D585" s="25" t="s">
        <v>21</v>
      </c>
      <c r="E585" s="25" t="s">
        <v>420</v>
      </c>
      <c r="F585" s="25"/>
      <c r="G585" s="9">
        <f t="shared" ref="G585:V586" si="1078">G586</f>
        <v>2</v>
      </c>
      <c r="H585" s="9">
        <f t="shared" si="1078"/>
        <v>0</v>
      </c>
      <c r="I585" s="9">
        <f t="shared" si="1078"/>
        <v>0</v>
      </c>
      <c r="J585" s="9">
        <f t="shared" si="1078"/>
        <v>0</v>
      </c>
      <c r="K585" s="9">
        <f t="shared" si="1078"/>
        <v>0</v>
      </c>
      <c r="L585" s="9">
        <f t="shared" si="1078"/>
        <v>0</v>
      </c>
      <c r="M585" s="9">
        <f t="shared" si="1078"/>
        <v>2</v>
      </c>
      <c r="N585" s="9">
        <f t="shared" si="1078"/>
        <v>0</v>
      </c>
      <c r="O585" s="9">
        <f t="shared" si="1078"/>
        <v>0</v>
      </c>
      <c r="P585" s="9">
        <f t="shared" si="1078"/>
        <v>0</v>
      </c>
      <c r="Q585" s="9">
        <f t="shared" si="1078"/>
        <v>0</v>
      </c>
      <c r="R585" s="9">
        <f t="shared" si="1078"/>
        <v>0</v>
      </c>
      <c r="S585" s="9">
        <f t="shared" si="1078"/>
        <v>2</v>
      </c>
      <c r="T585" s="9">
        <f t="shared" si="1078"/>
        <v>0</v>
      </c>
      <c r="U585" s="9">
        <f t="shared" si="1078"/>
        <v>0</v>
      </c>
      <c r="V585" s="9">
        <f t="shared" si="1078"/>
        <v>0</v>
      </c>
      <c r="W585" s="9">
        <f t="shared" ref="U585:AJ586" si="1079">W586</f>
        <v>0</v>
      </c>
      <c r="X585" s="9">
        <f t="shared" si="1079"/>
        <v>0</v>
      </c>
      <c r="Y585" s="9">
        <f t="shared" si="1079"/>
        <v>2</v>
      </c>
      <c r="Z585" s="9">
        <f t="shared" si="1079"/>
        <v>0</v>
      </c>
      <c r="AA585" s="9">
        <f t="shared" si="1079"/>
        <v>0</v>
      </c>
      <c r="AB585" s="9">
        <f t="shared" si="1079"/>
        <v>0</v>
      </c>
      <c r="AC585" s="9">
        <f t="shared" si="1079"/>
        <v>0</v>
      </c>
      <c r="AD585" s="9">
        <f t="shared" si="1079"/>
        <v>0</v>
      </c>
      <c r="AE585" s="9">
        <f t="shared" si="1079"/>
        <v>2</v>
      </c>
      <c r="AF585" s="9">
        <f t="shared" si="1079"/>
        <v>0</v>
      </c>
      <c r="AG585" s="9">
        <f t="shared" si="1079"/>
        <v>0</v>
      </c>
      <c r="AH585" s="9">
        <f t="shared" si="1079"/>
        <v>0</v>
      </c>
      <c r="AI585" s="9">
        <f t="shared" si="1079"/>
        <v>0</v>
      </c>
      <c r="AJ585" s="9">
        <f t="shared" si="1079"/>
        <v>0</v>
      </c>
      <c r="AK585" s="9">
        <f t="shared" ref="AG585:AV586" si="1080">AK586</f>
        <v>2</v>
      </c>
      <c r="AL585" s="9">
        <f t="shared" si="1080"/>
        <v>0</v>
      </c>
      <c r="AM585" s="9">
        <f t="shared" si="1080"/>
        <v>0</v>
      </c>
      <c r="AN585" s="9">
        <f t="shared" si="1080"/>
        <v>0</v>
      </c>
      <c r="AO585" s="9">
        <f t="shared" si="1080"/>
        <v>0</v>
      </c>
      <c r="AP585" s="9">
        <f t="shared" si="1080"/>
        <v>0</v>
      </c>
      <c r="AQ585" s="9">
        <f t="shared" si="1080"/>
        <v>2</v>
      </c>
      <c r="AR585" s="9">
        <f t="shared" si="1080"/>
        <v>0</v>
      </c>
      <c r="AS585" s="9">
        <f t="shared" si="1080"/>
        <v>0</v>
      </c>
      <c r="AT585" s="9">
        <f t="shared" si="1080"/>
        <v>0</v>
      </c>
      <c r="AU585" s="9">
        <f t="shared" si="1080"/>
        <v>0</v>
      </c>
      <c r="AV585" s="9">
        <f t="shared" si="1080"/>
        <v>0</v>
      </c>
      <c r="AW585" s="9">
        <f t="shared" ref="AS585:AZ586" si="1081">AW586</f>
        <v>2</v>
      </c>
      <c r="AX585" s="9">
        <f t="shared" si="1081"/>
        <v>0</v>
      </c>
      <c r="AY585" s="9">
        <f t="shared" si="1081"/>
        <v>1</v>
      </c>
      <c r="AZ585" s="9">
        <f t="shared" si="1081"/>
        <v>0</v>
      </c>
      <c r="BA585" s="92">
        <f t="shared" si="948"/>
        <v>50</v>
      </c>
      <c r="BB585" s="92"/>
    </row>
    <row r="586" spans="1:54" ht="33" hidden="1">
      <c r="A586" s="24" t="s">
        <v>11</v>
      </c>
      <c r="B586" s="25">
        <f>B584</f>
        <v>912</v>
      </c>
      <c r="C586" s="25" t="s">
        <v>20</v>
      </c>
      <c r="D586" s="25" t="s">
        <v>21</v>
      </c>
      <c r="E586" s="25" t="s">
        <v>420</v>
      </c>
      <c r="F586" s="25" t="s">
        <v>12</v>
      </c>
      <c r="G586" s="17">
        <f t="shared" si="1078"/>
        <v>2</v>
      </c>
      <c r="H586" s="17">
        <f t="shared" si="1078"/>
        <v>0</v>
      </c>
      <c r="I586" s="17">
        <f t="shared" si="1078"/>
        <v>0</v>
      </c>
      <c r="J586" s="17">
        <f t="shared" si="1078"/>
        <v>0</v>
      </c>
      <c r="K586" s="17">
        <f t="shared" si="1078"/>
        <v>0</v>
      </c>
      <c r="L586" s="17">
        <f t="shared" si="1078"/>
        <v>0</v>
      </c>
      <c r="M586" s="17">
        <f t="shared" si="1078"/>
        <v>2</v>
      </c>
      <c r="N586" s="17">
        <f t="shared" si="1078"/>
        <v>0</v>
      </c>
      <c r="O586" s="17">
        <f t="shared" si="1078"/>
        <v>0</v>
      </c>
      <c r="P586" s="17">
        <f t="shared" si="1078"/>
        <v>0</v>
      </c>
      <c r="Q586" s="17">
        <f t="shared" si="1078"/>
        <v>0</v>
      </c>
      <c r="R586" s="17">
        <f t="shared" si="1078"/>
        <v>0</v>
      </c>
      <c r="S586" s="17">
        <f t="shared" si="1078"/>
        <v>2</v>
      </c>
      <c r="T586" s="17">
        <f t="shared" si="1078"/>
        <v>0</v>
      </c>
      <c r="U586" s="17">
        <f t="shared" si="1079"/>
        <v>0</v>
      </c>
      <c r="V586" s="17">
        <f t="shared" si="1079"/>
        <v>0</v>
      </c>
      <c r="W586" s="17">
        <f t="shared" si="1079"/>
        <v>0</v>
      </c>
      <c r="X586" s="17">
        <f t="shared" si="1079"/>
        <v>0</v>
      </c>
      <c r="Y586" s="17">
        <f t="shared" si="1079"/>
        <v>2</v>
      </c>
      <c r="Z586" s="17">
        <f t="shared" si="1079"/>
        <v>0</v>
      </c>
      <c r="AA586" s="17">
        <f t="shared" si="1079"/>
        <v>0</v>
      </c>
      <c r="AB586" s="17">
        <f t="shared" si="1079"/>
        <v>0</v>
      </c>
      <c r="AC586" s="17">
        <f t="shared" si="1079"/>
        <v>0</v>
      </c>
      <c r="AD586" s="17">
        <f t="shared" si="1079"/>
        <v>0</v>
      </c>
      <c r="AE586" s="17">
        <f t="shared" si="1079"/>
        <v>2</v>
      </c>
      <c r="AF586" s="17">
        <f t="shared" si="1079"/>
        <v>0</v>
      </c>
      <c r="AG586" s="17">
        <f t="shared" si="1080"/>
        <v>0</v>
      </c>
      <c r="AH586" s="17">
        <f t="shared" si="1080"/>
        <v>0</v>
      </c>
      <c r="AI586" s="17">
        <f t="shared" si="1080"/>
        <v>0</v>
      </c>
      <c r="AJ586" s="17">
        <f t="shared" si="1080"/>
        <v>0</v>
      </c>
      <c r="AK586" s="17">
        <f t="shared" si="1080"/>
        <v>2</v>
      </c>
      <c r="AL586" s="17">
        <f t="shared" si="1080"/>
        <v>0</v>
      </c>
      <c r="AM586" s="17">
        <f t="shared" si="1080"/>
        <v>0</v>
      </c>
      <c r="AN586" s="17">
        <f t="shared" si="1080"/>
        <v>0</v>
      </c>
      <c r="AO586" s="17">
        <f t="shared" si="1080"/>
        <v>0</v>
      </c>
      <c r="AP586" s="17">
        <f t="shared" si="1080"/>
        <v>0</v>
      </c>
      <c r="AQ586" s="17">
        <f t="shared" si="1080"/>
        <v>2</v>
      </c>
      <c r="AR586" s="17">
        <f t="shared" si="1080"/>
        <v>0</v>
      </c>
      <c r="AS586" s="17">
        <f t="shared" si="1081"/>
        <v>0</v>
      </c>
      <c r="AT586" s="17">
        <f t="shared" si="1081"/>
        <v>0</v>
      </c>
      <c r="AU586" s="17">
        <f t="shared" si="1081"/>
        <v>0</v>
      </c>
      <c r="AV586" s="17">
        <f t="shared" si="1081"/>
        <v>0</v>
      </c>
      <c r="AW586" s="17">
        <f t="shared" si="1081"/>
        <v>2</v>
      </c>
      <c r="AX586" s="17">
        <f t="shared" si="1081"/>
        <v>0</v>
      </c>
      <c r="AY586" s="17">
        <f t="shared" si="1081"/>
        <v>1</v>
      </c>
      <c r="AZ586" s="17">
        <f t="shared" si="1081"/>
        <v>0</v>
      </c>
      <c r="BA586" s="92">
        <f t="shared" si="948"/>
        <v>50</v>
      </c>
      <c r="BB586" s="92"/>
    </row>
    <row r="587" spans="1:54" ht="20.100000000000001" hidden="1" customHeight="1">
      <c r="A587" s="27" t="s">
        <v>23</v>
      </c>
      <c r="B587" s="25">
        <v>912</v>
      </c>
      <c r="C587" s="25" t="s">
        <v>20</v>
      </c>
      <c r="D587" s="25" t="s">
        <v>21</v>
      </c>
      <c r="E587" s="25" t="s">
        <v>420</v>
      </c>
      <c r="F587" s="25" t="s">
        <v>35</v>
      </c>
      <c r="G587" s="9">
        <v>2</v>
      </c>
      <c r="H587" s="9"/>
      <c r="I587" s="79"/>
      <c r="J587" s="79"/>
      <c r="K587" s="79"/>
      <c r="L587" s="79"/>
      <c r="M587" s="9">
        <f>G587+I587+J587+K587+L587</f>
        <v>2</v>
      </c>
      <c r="N587" s="9">
        <f>H587+L587</f>
        <v>0</v>
      </c>
      <c r="O587" s="80"/>
      <c r="P587" s="80"/>
      <c r="Q587" s="80"/>
      <c r="R587" s="80"/>
      <c r="S587" s="9">
        <f>M587+O587+P587+Q587+R587</f>
        <v>2</v>
      </c>
      <c r="T587" s="9">
        <f>N587+R587</f>
        <v>0</v>
      </c>
      <c r="U587" s="80"/>
      <c r="V587" s="80"/>
      <c r="W587" s="80"/>
      <c r="X587" s="80"/>
      <c r="Y587" s="9">
        <f>S587+U587+V587+W587+X587</f>
        <v>2</v>
      </c>
      <c r="Z587" s="9">
        <f>T587+X587</f>
        <v>0</v>
      </c>
      <c r="AA587" s="80"/>
      <c r="AB587" s="80"/>
      <c r="AC587" s="80"/>
      <c r="AD587" s="80"/>
      <c r="AE587" s="9">
        <f>Y587+AA587+AB587+AC587+AD587</f>
        <v>2</v>
      </c>
      <c r="AF587" s="9">
        <f>Z587+AD587</f>
        <v>0</v>
      </c>
      <c r="AG587" s="80"/>
      <c r="AH587" s="80"/>
      <c r="AI587" s="80"/>
      <c r="AJ587" s="80"/>
      <c r="AK587" s="9">
        <f>AE587+AG587+AH587+AI587+AJ587</f>
        <v>2</v>
      </c>
      <c r="AL587" s="9">
        <f>AF587+AJ587</f>
        <v>0</v>
      </c>
      <c r="AM587" s="80"/>
      <c r="AN587" s="80"/>
      <c r="AO587" s="80"/>
      <c r="AP587" s="80"/>
      <c r="AQ587" s="9">
        <f>AK587+AM587+AN587+AO587+AP587</f>
        <v>2</v>
      </c>
      <c r="AR587" s="9">
        <f>AL587+AP587</f>
        <v>0</v>
      </c>
      <c r="AS587" s="80"/>
      <c r="AT587" s="80"/>
      <c r="AU587" s="80"/>
      <c r="AV587" s="80"/>
      <c r="AW587" s="9">
        <f>AQ587+AS587+AT587+AU587+AV587</f>
        <v>2</v>
      </c>
      <c r="AX587" s="9">
        <f>AR587+AV587</f>
        <v>0</v>
      </c>
      <c r="AY587" s="17">
        <v>1</v>
      </c>
      <c r="AZ587" s="79"/>
      <c r="BA587" s="92">
        <f t="shared" si="948"/>
        <v>50</v>
      </c>
      <c r="BB587" s="92"/>
    </row>
    <row r="588" spans="1:54" ht="20.100000000000001" hidden="1" customHeight="1">
      <c r="A588" s="27" t="s">
        <v>22</v>
      </c>
      <c r="B588" s="25">
        <f>B584</f>
        <v>912</v>
      </c>
      <c r="C588" s="25" t="s">
        <v>20</v>
      </c>
      <c r="D588" s="25" t="s">
        <v>21</v>
      </c>
      <c r="E588" s="25" t="s">
        <v>49</v>
      </c>
      <c r="F588" s="25"/>
      <c r="G588" s="9">
        <f t="shared" ref="G588:AZ588" si="1082">G589</f>
        <v>34</v>
      </c>
      <c r="H588" s="9">
        <f t="shared" si="1082"/>
        <v>0</v>
      </c>
      <c r="I588" s="9">
        <f t="shared" si="1082"/>
        <v>0</v>
      </c>
      <c r="J588" s="9">
        <f t="shared" si="1082"/>
        <v>0</v>
      </c>
      <c r="K588" s="9">
        <f t="shared" si="1082"/>
        <v>0</v>
      </c>
      <c r="L588" s="9">
        <f t="shared" si="1082"/>
        <v>0</v>
      </c>
      <c r="M588" s="9">
        <f t="shared" si="1082"/>
        <v>34</v>
      </c>
      <c r="N588" s="9">
        <f t="shared" si="1082"/>
        <v>0</v>
      </c>
      <c r="O588" s="9">
        <f t="shared" si="1082"/>
        <v>0</v>
      </c>
      <c r="P588" s="9">
        <f t="shared" si="1082"/>
        <v>0</v>
      </c>
      <c r="Q588" s="9">
        <f t="shared" si="1082"/>
        <v>0</v>
      </c>
      <c r="R588" s="9">
        <f t="shared" si="1082"/>
        <v>0</v>
      </c>
      <c r="S588" s="9">
        <f t="shared" si="1082"/>
        <v>34</v>
      </c>
      <c r="T588" s="9">
        <f t="shared" si="1082"/>
        <v>0</v>
      </c>
      <c r="U588" s="9">
        <f t="shared" si="1082"/>
        <v>0</v>
      </c>
      <c r="V588" s="9">
        <f t="shared" si="1082"/>
        <v>0</v>
      </c>
      <c r="W588" s="9">
        <f t="shared" si="1082"/>
        <v>0</v>
      </c>
      <c r="X588" s="9">
        <f t="shared" si="1082"/>
        <v>0</v>
      </c>
      <c r="Y588" s="9">
        <f t="shared" si="1082"/>
        <v>34</v>
      </c>
      <c r="Z588" s="9">
        <f t="shared" si="1082"/>
        <v>0</v>
      </c>
      <c r="AA588" s="9">
        <f t="shared" si="1082"/>
        <v>0</v>
      </c>
      <c r="AB588" s="9">
        <f t="shared" si="1082"/>
        <v>0</v>
      </c>
      <c r="AC588" s="9">
        <f t="shared" si="1082"/>
        <v>0</v>
      </c>
      <c r="AD588" s="9">
        <f t="shared" si="1082"/>
        <v>0</v>
      </c>
      <c r="AE588" s="9">
        <f t="shared" si="1082"/>
        <v>34</v>
      </c>
      <c r="AF588" s="9">
        <f t="shared" si="1082"/>
        <v>0</v>
      </c>
      <c r="AG588" s="9">
        <f t="shared" si="1082"/>
        <v>0</v>
      </c>
      <c r="AH588" s="9">
        <f t="shared" si="1082"/>
        <v>0</v>
      </c>
      <c r="AI588" s="9">
        <f t="shared" si="1082"/>
        <v>0</v>
      </c>
      <c r="AJ588" s="9">
        <f t="shared" si="1082"/>
        <v>0</v>
      </c>
      <c r="AK588" s="9">
        <f t="shared" si="1082"/>
        <v>34</v>
      </c>
      <c r="AL588" s="9">
        <f t="shared" si="1082"/>
        <v>0</v>
      </c>
      <c r="AM588" s="9">
        <f t="shared" si="1082"/>
        <v>0</v>
      </c>
      <c r="AN588" s="9">
        <f t="shared" si="1082"/>
        <v>0</v>
      </c>
      <c r="AO588" s="9">
        <f t="shared" si="1082"/>
        <v>0</v>
      </c>
      <c r="AP588" s="9">
        <f t="shared" si="1082"/>
        <v>0</v>
      </c>
      <c r="AQ588" s="9">
        <f t="shared" si="1082"/>
        <v>34</v>
      </c>
      <c r="AR588" s="9">
        <f t="shared" si="1082"/>
        <v>0</v>
      </c>
      <c r="AS588" s="9">
        <f t="shared" si="1082"/>
        <v>0</v>
      </c>
      <c r="AT588" s="9">
        <f t="shared" si="1082"/>
        <v>0</v>
      </c>
      <c r="AU588" s="9">
        <f t="shared" si="1082"/>
        <v>0</v>
      </c>
      <c r="AV588" s="9">
        <f t="shared" si="1082"/>
        <v>0</v>
      </c>
      <c r="AW588" s="9">
        <f t="shared" si="1082"/>
        <v>34</v>
      </c>
      <c r="AX588" s="9">
        <f t="shared" si="1082"/>
        <v>0</v>
      </c>
      <c r="AY588" s="9">
        <f t="shared" si="1082"/>
        <v>12</v>
      </c>
      <c r="AZ588" s="9">
        <f t="shared" si="1082"/>
        <v>0</v>
      </c>
      <c r="BA588" s="92">
        <f t="shared" si="948"/>
        <v>35.294117647058826</v>
      </c>
      <c r="BB588" s="92"/>
    </row>
    <row r="589" spans="1:54" ht="33" hidden="1">
      <c r="A589" s="24" t="s">
        <v>11</v>
      </c>
      <c r="B589" s="25">
        <f t="shared" si="986"/>
        <v>912</v>
      </c>
      <c r="C589" s="25" t="s">
        <v>20</v>
      </c>
      <c r="D589" s="25" t="s">
        <v>21</v>
      </c>
      <c r="E589" s="25" t="s">
        <v>49</v>
      </c>
      <c r="F589" s="25" t="s">
        <v>12</v>
      </c>
      <c r="G589" s="9">
        <f t="shared" ref="G589" si="1083">G590+G591</f>
        <v>34</v>
      </c>
      <c r="H589" s="9">
        <f t="shared" ref="H589:N589" si="1084">H590+H591</f>
        <v>0</v>
      </c>
      <c r="I589" s="9">
        <f t="shared" si="1084"/>
        <v>0</v>
      </c>
      <c r="J589" s="9">
        <f t="shared" si="1084"/>
        <v>0</v>
      </c>
      <c r="K589" s="9">
        <f t="shared" si="1084"/>
        <v>0</v>
      </c>
      <c r="L589" s="9">
        <f t="shared" si="1084"/>
        <v>0</v>
      </c>
      <c r="M589" s="9">
        <f t="shared" si="1084"/>
        <v>34</v>
      </c>
      <c r="N589" s="9">
        <f t="shared" si="1084"/>
        <v>0</v>
      </c>
      <c r="O589" s="9">
        <f t="shared" ref="O589:T589" si="1085">O590+O591</f>
        <v>0</v>
      </c>
      <c r="P589" s="9">
        <f t="shared" si="1085"/>
        <v>0</v>
      </c>
      <c r="Q589" s="9">
        <f t="shared" si="1085"/>
        <v>0</v>
      </c>
      <c r="R589" s="9">
        <f t="shared" si="1085"/>
        <v>0</v>
      </c>
      <c r="S589" s="9">
        <f t="shared" si="1085"/>
        <v>34</v>
      </c>
      <c r="T589" s="9">
        <f t="shared" si="1085"/>
        <v>0</v>
      </c>
      <c r="U589" s="9">
        <f t="shared" ref="U589:Z589" si="1086">U590+U591</f>
        <v>0</v>
      </c>
      <c r="V589" s="9">
        <f t="shared" si="1086"/>
        <v>0</v>
      </c>
      <c r="W589" s="9">
        <f t="shared" si="1086"/>
        <v>0</v>
      </c>
      <c r="X589" s="9">
        <f t="shared" si="1086"/>
        <v>0</v>
      </c>
      <c r="Y589" s="9">
        <f t="shared" si="1086"/>
        <v>34</v>
      </c>
      <c r="Z589" s="9">
        <f t="shared" si="1086"/>
        <v>0</v>
      </c>
      <c r="AA589" s="9">
        <f t="shared" ref="AA589:AF589" si="1087">AA590+AA591</f>
        <v>0</v>
      </c>
      <c r="AB589" s="9">
        <f t="shared" si="1087"/>
        <v>0</v>
      </c>
      <c r="AC589" s="9">
        <f t="shared" si="1087"/>
        <v>0</v>
      </c>
      <c r="AD589" s="9">
        <f t="shared" si="1087"/>
        <v>0</v>
      </c>
      <c r="AE589" s="9">
        <f t="shared" si="1087"/>
        <v>34</v>
      </c>
      <c r="AF589" s="9">
        <f t="shared" si="1087"/>
        <v>0</v>
      </c>
      <c r="AG589" s="9">
        <f t="shared" ref="AG589:AL589" si="1088">AG590+AG591</f>
        <v>0</v>
      </c>
      <c r="AH589" s="9">
        <f t="shared" si="1088"/>
        <v>0</v>
      </c>
      <c r="AI589" s="9">
        <f t="shared" si="1088"/>
        <v>0</v>
      </c>
      <c r="AJ589" s="9">
        <f t="shared" si="1088"/>
        <v>0</v>
      </c>
      <c r="AK589" s="9">
        <f t="shared" si="1088"/>
        <v>34</v>
      </c>
      <c r="AL589" s="9">
        <f t="shared" si="1088"/>
        <v>0</v>
      </c>
      <c r="AM589" s="9">
        <f t="shared" ref="AM589:AR589" si="1089">AM590+AM591</f>
        <v>0</v>
      </c>
      <c r="AN589" s="9">
        <f t="shared" si="1089"/>
        <v>0</v>
      </c>
      <c r="AO589" s="9">
        <f t="shared" si="1089"/>
        <v>0</v>
      </c>
      <c r="AP589" s="9">
        <f t="shared" si="1089"/>
        <v>0</v>
      </c>
      <c r="AQ589" s="9">
        <f t="shared" si="1089"/>
        <v>34</v>
      </c>
      <c r="AR589" s="9">
        <f t="shared" si="1089"/>
        <v>0</v>
      </c>
      <c r="AS589" s="9">
        <f t="shared" ref="AS589:AW589" si="1090">AS590+AS591</f>
        <v>0</v>
      </c>
      <c r="AT589" s="9">
        <f t="shared" si="1090"/>
        <v>0</v>
      </c>
      <c r="AU589" s="9">
        <f t="shared" si="1090"/>
        <v>0</v>
      </c>
      <c r="AV589" s="9">
        <f t="shared" si="1090"/>
        <v>0</v>
      </c>
      <c r="AW589" s="9">
        <f t="shared" si="1090"/>
        <v>34</v>
      </c>
      <c r="AX589" s="9">
        <f t="shared" ref="AX589:AZ589" si="1091">AX590+AX591</f>
        <v>0</v>
      </c>
      <c r="AY589" s="9">
        <f t="shared" si="1091"/>
        <v>12</v>
      </c>
      <c r="AZ589" s="9">
        <f t="shared" si="1091"/>
        <v>0</v>
      </c>
      <c r="BA589" s="92">
        <f t="shared" si="948"/>
        <v>35.294117647058826</v>
      </c>
      <c r="BB589" s="92"/>
    </row>
    <row r="590" spans="1:54" ht="20.100000000000001" hidden="1" customHeight="1">
      <c r="A590" s="27" t="s">
        <v>13</v>
      </c>
      <c r="B590" s="25">
        <f t="shared" si="986"/>
        <v>912</v>
      </c>
      <c r="C590" s="25" t="s">
        <v>20</v>
      </c>
      <c r="D590" s="25" t="s">
        <v>21</v>
      </c>
      <c r="E590" s="25" t="s">
        <v>49</v>
      </c>
      <c r="F590" s="25">
        <v>610</v>
      </c>
      <c r="G590" s="9">
        <v>15</v>
      </c>
      <c r="H590" s="9"/>
      <c r="I590" s="79"/>
      <c r="J590" s="79"/>
      <c r="K590" s="79"/>
      <c r="L590" s="79"/>
      <c r="M590" s="9">
        <f t="shared" ref="M590:M591" si="1092">G590+I590+J590+K590+L590</f>
        <v>15</v>
      </c>
      <c r="N590" s="9">
        <f t="shared" ref="N590:N591" si="1093">H590+L590</f>
        <v>0</v>
      </c>
      <c r="O590" s="80"/>
      <c r="P590" s="80"/>
      <c r="Q590" s="80"/>
      <c r="R590" s="80"/>
      <c r="S590" s="9">
        <f t="shared" ref="S590:S591" si="1094">M590+O590+P590+Q590+R590</f>
        <v>15</v>
      </c>
      <c r="T590" s="9">
        <f t="shared" ref="T590:T591" si="1095">N590+R590</f>
        <v>0</v>
      </c>
      <c r="U590" s="80"/>
      <c r="V590" s="80"/>
      <c r="W590" s="80"/>
      <c r="X590" s="80"/>
      <c r="Y590" s="9">
        <f t="shared" ref="Y590:Y591" si="1096">S590+U590+V590+W590+X590</f>
        <v>15</v>
      </c>
      <c r="Z590" s="9">
        <f t="shared" ref="Z590:Z591" si="1097">T590+X590</f>
        <v>0</v>
      </c>
      <c r="AA590" s="80"/>
      <c r="AB590" s="80"/>
      <c r="AC590" s="80"/>
      <c r="AD590" s="80"/>
      <c r="AE590" s="9">
        <f t="shared" ref="AE590:AE591" si="1098">Y590+AA590+AB590+AC590+AD590</f>
        <v>15</v>
      </c>
      <c r="AF590" s="9">
        <f t="shared" ref="AF590:AF591" si="1099">Z590+AD590</f>
        <v>0</v>
      </c>
      <c r="AG590" s="80"/>
      <c r="AH590" s="80"/>
      <c r="AI590" s="80"/>
      <c r="AJ590" s="80"/>
      <c r="AK590" s="9">
        <f t="shared" ref="AK590:AK591" si="1100">AE590+AG590+AH590+AI590+AJ590</f>
        <v>15</v>
      </c>
      <c r="AL590" s="9">
        <f t="shared" ref="AL590:AL591" si="1101">AF590+AJ590</f>
        <v>0</v>
      </c>
      <c r="AM590" s="80"/>
      <c r="AN590" s="80"/>
      <c r="AO590" s="80"/>
      <c r="AP590" s="80"/>
      <c r="AQ590" s="9">
        <f t="shared" ref="AQ590:AQ591" si="1102">AK590+AM590+AN590+AO590+AP590</f>
        <v>15</v>
      </c>
      <c r="AR590" s="9">
        <f t="shared" ref="AR590:AR591" si="1103">AL590+AP590</f>
        <v>0</v>
      </c>
      <c r="AS590" s="80"/>
      <c r="AT590" s="80"/>
      <c r="AU590" s="80"/>
      <c r="AV590" s="80"/>
      <c r="AW590" s="9">
        <f t="shared" ref="AW590:AW591" si="1104">AQ590+AS590+AT590+AU590+AV590</f>
        <v>15</v>
      </c>
      <c r="AX590" s="9">
        <f t="shared" ref="AX590:AX591" si="1105">AR590+AV590</f>
        <v>0</v>
      </c>
      <c r="AY590" s="9">
        <v>3</v>
      </c>
      <c r="AZ590" s="79"/>
      <c r="BA590" s="92">
        <f t="shared" si="948"/>
        <v>20</v>
      </c>
      <c r="BB590" s="92"/>
    </row>
    <row r="591" spans="1:54" ht="20.100000000000001" hidden="1" customHeight="1">
      <c r="A591" s="27" t="s">
        <v>23</v>
      </c>
      <c r="B591" s="25">
        <f>B590</f>
        <v>912</v>
      </c>
      <c r="C591" s="25" t="s">
        <v>20</v>
      </c>
      <c r="D591" s="25" t="s">
        <v>21</v>
      </c>
      <c r="E591" s="25" t="s">
        <v>49</v>
      </c>
      <c r="F591" s="25">
        <v>620</v>
      </c>
      <c r="G591" s="9">
        <v>19</v>
      </c>
      <c r="H591" s="9"/>
      <c r="I591" s="79"/>
      <c r="J591" s="79"/>
      <c r="K591" s="79"/>
      <c r="L591" s="79"/>
      <c r="M591" s="9">
        <f t="shared" si="1092"/>
        <v>19</v>
      </c>
      <c r="N591" s="9">
        <f t="shared" si="1093"/>
        <v>0</v>
      </c>
      <c r="O591" s="80"/>
      <c r="P591" s="80"/>
      <c r="Q591" s="80"/>
      <c r="R591" s="80"/>
      <c r="S591" s="9">
        <f t="shared" si="1094"/>
        <v>19</v>
      </c>
      <c r="T591" s="9">
        <f t="shared" si="1095"/>
        <v>0</v>
      </c>
      <c r="U591" s="80"/>
      <c r="V591" s="80"/>
      <c r="W591" s="80"/>
      <c r="X591" s="80"/>
      <c r="Y591" s="9">
        <f t="shared" si="1096"/>
        <v>19</v>
      </c>
      <c r="Z591" s="9">
        <f t="shared" si="1097"/>
        <v>0</v>
      </c>
      <c r="AA591" s="80"/>
      <c r="AB591" s="80"/>
      <c r="AC591" s="80"/>
      <c r="AD591" s="80"/>
      <c r="AE591" s="9">
        <f t="shared" si="1098"/>
        <v>19</v>
      </c>
      <c r="AF591" s="9">
        <f t="shared" si="1099"/>
        <v>0</v>
      </c>
      <c r="AG591" s="80"/>
      <c r="AH591" s="80"/>
      <c r="AI591" s="80"/>
      <c r="AJ591" s="80"/>
      <c r="AK591" s="9">
        <f t="shared" si="1100"/>
        <v>19</v>
      </c>
      <c r="AL591" s="9">
        <f t="shared" si="1101"/>
        <v>0</v>
      </c>
      <c r="AM591" s="80"/>
      <c r="AN591" s="80"/>
      <c r="AO591" s="80"/>
      <c r="AP591" s="80"/>
      <c r="AQ591" s="9">
        <f t="shared" si="1102"/>
        <v>19</v>
      </c>
      <c r="AR591" s="9">
        <f t="shared" si="1103"/>
        <v>0</v>
      </c>
      <c r="AS591" s="80"/>
      <c r="AT591" s="80"/>
      <c r="AU591" s="80"/>
      <c r="AV591" s="80"/>
      <c r="AW591" s="9">
        <f t="shared" si="1104"/>
        <v>19</v>
      </c>
      <c r="AX591" s="9">
        <f t="shared" si="1105"/>
        <v>0</v>
      </c>
      <c r="AY591" s="9">
        <v>9</v>
      </c>
      <c r="AZ591" s="79"/>
      <c r="BA591" s="92">
        <f t="shared" ref="BA591:BA654" si="1106">AY591/AW591*100</f>
        <v>47.368421052631575</v>
      </c>
      <c r="BB591" s="92"/>
    </row>
    <row r="592" spans="1:54" ht="20.100000000000001" hidden="1" customHeight="1">
      <c r="A592" s="27" t="s">
        <v>24</v>
      </c>
      <c r="B592" s="25">
        <f>B590</f>
        <v>912</v>
      </c>
      <c r="C592" s="25" t="s">
        <v>20</v>
      </c>
      <c r="D592" s="25" t="s">
        <v>21</v>
      </c>
      <c r="E592" s="25" t="s">
        <v>50</v>
      </c>
      <c r="F592" s="25"/>
      <c r="G592" s="9">
        <f t="shared" ref="G592:V593" si="1107">G593</f>
        <v>1806</v>
      </c>
      <c r="H592" s="9">
        <f t="shared" si="1107"/>
        <v>0</v>
      </c>
      <c r="I592" s="9">
        <f t="shared" si="1107"/>
        <v>0</v>
      </c>
      <c r="J592" s="9">
        <f t="shared" si="1107"/>
        <v>0</v>
      </c>
      <c r="K592" s="9">
        <f t="shared" si="1107"/>
        <v>0</v>
      </c>
      <c r="L592" s="9">
        <f t="shared" si="1107"/>
        <v>0</v>
      </c>
      <c r="M592" s="9">
        <f t="shared" si="1107"/>
        <v>1806</v>
      </c>
      <c r="N592" s="9">
        <f t="shared" si="1107"/>
        <v>0</v>
      </c>
      <c r="O592" s="9">
        <f t="shared" si="1107"/>
        <v>0</v>
      </c>
      <c r="P592" s="9">
        <f t="shared" si="1107"/>
        <v>0</v>
      </c>
      <c r="Q592" s="9">
        <f t="shared" si="1107"/>
        <v>0</v>
      </c>
      <c r="R592" s="9">
        <f t="shared" si="1107"/>
        <v>0</v>
      </c>
      <c r="S592" s="9">
        <f t="shared" si="1107"/>
        <v>1806</v>
      </c>
      <c r="T592" s="9">
        <f t="shared" si="1107"/>
        <v>0</v>
      </c>
      <c r="U592" s="9">
        <f t="shared" si="1107"/>
        <v>-813</v>
      </c>
      <c r="V592" s="9">
        <f t="shared" si="1107"/>
        <v>0</v>
      </c>
      <c r="W592" s="9">
        <f t="shared" ref="U592:AJ593" si="1108">W593</f>
        <v>0</v>
      </c>
      <c r="X592" s="9">
        <f t="shared" si="1108"/>
        <v>0</v>
      </c>
      <c r="Y592" s="9">
        <f t="shared" si="1108"/>
        <v>993</v>
      </c>
      <c r="Z592" s="9">
        <f t="shared" si="1108"/>
        <v>0</v>
      </c>
      <c r="AA592" s="9">
        <f t="shared" si="1108"/>
        <v>0</v>
      </c>
      <c r="AB592" s="9">
        <f t="shared" si="1108"/>
        <v>0</v>
      </c>
      <c r="AC592" s="9">
        <f t="shared" si="1108"/>
        <v>0</v>
      </c>
      <c r="AD592" s="9">
        <f t="shared" si="1108"/>
        <v>0</v>
      </c>
      <c r="AE592" s="9">
        <f t="shared" si="1108"/>
        <v>993</v>
      </c>
      <c r="AF592" s="9">
        <f t="shared" si="1108"/>
        <v>0</v>
      </c>
      <c r="AG592" s="9">
        <f t="shared" si="1108"/>
        <v>0</v>
      </c>
      <c r="AH592" s="9">
        <f t="shared" si="1108"/>
        <v>0</v>
      </c>
      <c r="AI592" s="9">
        <f t="shared" si="1108"/>
        <v>0</v>
      </c>
      <c r="AJ592" s="9">
        <f t="shared" si="1108"/>
        <v>0</v>
      </c>
      <c r="AK592" s="9">
        <f t="shared" ref="AG592:AV593" si="1109">AK593</f>
        <v>993</v>
      </c>
      <c r="AL592" s="9">
        <f t="shared" si="1109"/>
        <v>0</v>
      </c>
      <c r="AM592" s="9">
        <f t="shared" si="1109"/>
        <v>0</v>
      </c>
      <c r="AN592" s="9">
        <f t="shared" si="1109"/>
        <v>0</v>
      </c>
      <c r="AO592" s="9">
        <f t="shared" si="1109"/>
        <v>0</v>
      </c>
      <c r="AP592" s="9">
        <f t="shared" si="1109"/>
        <v>0</v>
      </c>
      <c r="AQ592" s="9">
        <f t="shared" si="1109"/>
        <v>993</v>
      </c>
      <c r="AR592" s="9">
        <f t="shared" si="1109"/>
        <v>0</v>
      </c>
      <c r="AS592" s="9">
        <f t="shared" si="1109"/>
        <v>0</v>
      </c>
      <c r="AT592" s="9">
        <f t="shared" si="1109"/>
        <v>0</v>
      </c>
      <c r="AU592" s="9">
        <f t="shared" si="1109"/>
        <v>0</v>
      </c>
      <c r="AV592" s="9">
        <f t="shared" si="1109"/>
        <v>0</v>
      </c>
      <c r="AW592" s="9">
        <f t="shared" ref="AS592:AZ593" si="1110">AW593</f>
        <v>993</v>
      </c>
      <c r="AX592" s="9">
        <f t="shared" si="1110"/>
        <v>0</v>
      </c>
      <c r="AY592" s="9">
        <f t="shared" si="1110"/>
        <v>597</v>
      </c>
      <c r="AZ592" s="9">
        <f t="shared" si="1110"/>
        <v>0</v>
      </c>
      <c r="BA592" s="92">
        <f t="shared" si="1106"/>
        <v>60.120845921450147</v>
      </c>
      <c r="BB592" s="92"/>
    </row>
    <row r="593" spans="1:54" ht="33" hidden="1">
      <c r="A593" s="24" t="s">
        <v>11</v>
      </c>
      <c r="B593" s="25">
        <f t="shared" si="986"/>
        <v>912</v>
      </c>
      <c r="C593" s="25" t="s">
        <v>20</v>
      </c>
      <c r="D593" s="25" t="s">
        <v>21</v>
      </c>
      <c r="E593" s="25" t="s">
        <v>50</v>
      </c>
      <c r="F593" s="25" t="s">
        <v>12</v>
      </c>
      <c r="G593" s="9">
        <f t="shared" si="1107"/>
        <v>1806</v>
      </c>
      <c r="H593" s="9">
        <f t="shared" si="1107"/>
        <v>0</v>
      </c>
      <c r="I593" s="9">
        <f t="shared" si="1107"/>
        <v>0</v>
      </c>
      <c r="J593" s="9">
        <f t="shared" si="1107"/>
        <v>0</v>
      </c>
      <c r="K593" s="9">
        <f t="shared" si="1107"/>
        <v>0</v>
      </c>
      <c r="L593" s="9">
        <f t="shared" si="1107"/>
        <v>0</v>
      </c>
      <c r="M593" s="9">
        <f t="shared" si="1107"/>
        <v>1806</v>
      </c>
      <c r="N593" s="9">
        <f t="shared" si="1107"/>
        <v>0</v>
      </c>
      <c r="O593" s="9">
        <f t="shared" si="1107"/>
        <v>0</v>
      </c>
      <c r="P593" s="9">
        <f t="shared" si="1107"/>
        <v>0</v>
      </c>
      <c r="Q593" s="9">
        <f t="shared" si="1107"/>
        <v>0</v>
      </c>
      <c r="R593" s="9">
        <f t="shared" si="1107"/>
        <v>0</v>
      </c>
      <c r="S593" s="9">
        <f t="shared" si="1107"/>
        <v>1806</v>
      </c>
      <c r="T593" s="9">
        <f t="shared" si="1107"/>
        <v>0</v>
      </c>
      <c r="U593" s="9">
        <f t="shared" si="1108"/>
        <v>-813</v>
      </c>
      <c r="V593" s="9">
        <f t="shared" si="1108"/>
        <v>0</v>
      </c>
      <c r="W593" s="9">
        <f t="shared" si="1108"/>
        <v>0</v>
      </c>
      <c r="X593" s="9">
        <f t="shared" si="1108"/>
        <v>0</v>
      </c>
      <c r="Y593" s="9">
        <f t="shared" si="1108"/>
        <v>993</v>
      </c>
      <c r="Z593" s="9">
        <f t="shared" si="1108"/>
        <v>0</v>
      </c>
      <c r="AA593" s="9">
        <f t="shared" si="1108"/>
        <v>0</v>
      </c>
      <c r="AB593" s="9">
        <f t="shared" si="1108"/>
        <v>0</v>
      </c>
      <c r="AC593" s="9">
        <f t="shared" si="1108"/>
        <v>0</v>
      </c>
      <c r="AD593" s="9">
        <f t="shared" si="1108"/>
        <v>0</v>
      </c>
      <c r="AE593" s="9">
        <f t="shared" si="1108"/>
        <v>993</v>
      </c>
      <c r="AF593" s="9">
        <f t="shared" si="1108"/>
        <v>0</v>
      </c>
      <c r="AG593" s="9">
        <f t="shared" si="1109"/>
        <v>0</v>
      </c>
      <c r="AH593" s="9">
        <f t="shared" si="1109"/>
        <v>0</v>
      </c>
      <c r="AI593" s="9">
        <f t="shared" si="1109"/>
        <v>0</v>
      </c>
      <c r="AJ593" s="9">
        <f t="shared" si="1109"/>
        <v>0</v>
      </c>
      <c r="AK593" s="9">
        <f t="shared" si="1109"/>
        <v>993</v>
      </c>
      <c r="AL593" s="9">
        <f t="shared" si="1109"/>
        <v>0</v>
      </c>
      <c r="AM593" s="9">
        <f t="shared" si="1109"/>
        <v>0</v>
      </c>
      <c r="AN593" s="9">
        <f t="shared" si="1109"/>
        <v>0</v>
      </c>
      <c r="AO593" s="9">
        <f t="shared" si="1109"/>
        <v>0</v>
      </c>
      <c r="AP593" s="9">
        <f t="shared" si="1109"/>
        <v>0</v>
      </c>
      <c r="AQ593" s="9">
        <f t="shared" si="1109"/>
        <v>993</v>
      </c>
      <c r="AR593" s="9">
        <f t="shared" si="1109"/>
        <v>0</v>
      </c>
      <c r="AS593" s="9">
        <f t="shared" si="1110"/>
        <v>0</v>
      </c>
      <c r="AT593" s="9">
        <f t="shared" si="1110"/>
        <v>0</v>
      </c>
      <c r="AU593" s="9">
        <f t="shared" si="1110"/>
        <v>0</v>
      </c>
      <c r="AV593" s="9">
        <f t="shared" si="1110"/>
        <v>0</v>
      </c>
      <c r="AW593" s="9">
        <f t="shared" si="1110"/>
        <v>993</v>
      </c>
      <c r="AX593" s="9">
        <f t="shared" si="1110"/>
        <v>0</v>
      </c>
      <c r="AY593" s="9">
        <f t="shared" si="1110"/>
        <v>597</v>
      </c>
      <c r="AZ593" s="9">
        <f t="shared" si="1110"/>
        <v>0</v>
      </c>
      <c r="BA593" s="92">
        <f t="shared" si="1106"/>
        <v>60.120845921450147</v>
      </c>
      <c r="BB593" s="92"/>
    </row>
    <row r="594" spans="1:54" ht="20.100000000000001" hidden="1" customHeight="1">
      <c r="A594" s="27" t="s">
        <v>13</v>
      </c>
      <c r="B594" s="25">
        <f t="shared" si="986"/>
        <v>912</v>
      </c>
      <c r="C594" s="25" t="s">
        <v>20</v>
      </c>
      <c r="D594" s="25" t="s">
        <v>21</v>
      </c>
      <c r="E594" s="25" t="s">
        <v>50</v>
      </c>
      <c r="F594" s="25">
        <v>610</v>
      </c>
      <c r="G594" s="9">
        <v>1806</v>
      </c>
      <c r="H594" s="9"/>
      <c r="I594" s="79"/>
      <c r="J594" s="79"/>
      <c r="K594" s="79"/>
      <c r="L594" s="79"/>
      <c r="M594" s="9">
        <f>G594+I594+J594+K594+L594</f>
        <v>1806</v>
      </c>
      <c r="N594" s="9">
        <f>H594+L594</f>
        <v>0</v>
      </c>
      <c r="O594" s="80"/>
      <c r="P594" s="80"/>
      <c r="Q594" s="80"/>
      <c r="R594" s="80"/>
      <c r="S594" s="9">
        <f>M594+O594+P594+Q594+R594</f>
        <v>1806</v>
      </c>
      <c r="T594" s="9">
        <f>N594+R594</f>
        <v>0</v>
      </c>
      <c r="U594" s="9">
        <v>-813</v>
      </c>
      <c r="V594" s="80"/>
      <c r="W594" s="80"/>
      <c r="X594" s="80"/>
      <c r="Y594" s="9">
        <f>S594+U594+V594+W594+X594</f>
        <v>993</v>
      </c>
      <c r="Z594" s="9">
        <f>T594+X594</f>
        <v>0</v>
      </c>
      <c r="AA594" s="9"/>
      <c r="AB594" s="80"/>
      <c r="AC594" s="80"/>
      <c r="AD594" s="80"/>
      <c r="AE594" s="9">
        <f>Y594+AA594+AB594+AC594+AD594</f>
        <v>993</v>
      </c>
      <c r="AF594" s="9">
        <f>Z594+AD594</f>
        <v>0</v>
      </c>
      <c r="AG594" s="9"/>
      <c r="AH594" s="80"/>
      <c r="AI594" s="80"/>
      <c r="AJ594" s="80"/>
      <c r="AK594" s="9">
        <f>AE594+AG594+AH594+AI594+AJ594</f>
        <v>993</v>
      </c>
      <c r="AL594" s="9">
        <f>AF594+AJ594</f>
        <v>0</v>
      </c>
      <c r="AM594" s="9"/>
      <c r="AN594" s="80"/>
      <c r="AO594" s="80"/>
      <c r="AP594" s="80"/>
      <c r="AQ594" s="9">
        <f>AK594+AM594+AN594+AO594+AP594</f>
        <v>993</v>
      </c>
      <c r="AR594" s="9">
        <f>AL594+AP594</f>
        <v>0</v>
      </c>
      <c r="AS594" s="9"/>
      <c r="AT594" s="80"/>
      <c r="AU594" s="80"/>
      <c r="AV594" s="80"/>
      <c r="AW594" s="9">
        <f>AQ594+AS594+AT594+AU594+AV594</f>
        <v>993</v>
      </c>
      <c r="AX594" s="9">
        <f>AR594+AV594</f>
        <v>0</v>
      </c>
      <c r="AY594" s="9">
        <v>597</v>
      </c>
      <c r="AZ594" s="79"/>
      <c r="BA594" s="92">
        <f t="shared" si="1106"/>
        <v>60.120845921450147</v>
      </c>
      <c r="BB594" s="92"/>
    </row>
    <row r="595" spans="1:54" ht="20.100000000000001" hidden="1" customHeight="1">
      <c r="A595" s="27" t="s">
        <v>25</v>
      </c>
      <c r="B595" s="25">
        <f t="shared" si="986"/>
        <v>912</v>
      </c>
      <c r="C595" s="25" t="s">
        <v>20</v>
      </c>
      <c r="D595" s="25" t="s">
        <v>21</v>
      </c>
      <c r="E595" s="25" t="s">
        <v>51</v>
      </c>
      <c r="F595" s="25"/>
      <c r="G595" s="9">
        <f t="shared" ref="G595:AZ595" si="1111">G596</f>
        <v>1986</v>
      </c>
      <c r="H595" s="9">
        <f t="shared" si="1111"/>
        <v>0</v>
      </c>
      <c r="I595" s="9">
        <f t="shared" si="1111"/>
        <v>0</v>
      </c>
      <c r="J595" s="9">
        <f t="shared" si="1111"/>
        <v>0</v>
      </c>
      <c r="K595" s="9">
        <f t="shared" si="1111"/>
        <v>0</v>
      </c>
      <c r="L595" s="9">
        <f t="shared" si="1111"/>
        <v>0</v>
      </c>
      <c r="M595" s="9">
        <f t="shared" si="1111"/>
        <v>1986</v>
      </c>
      <c r="N595" s="9">
        <f t="shared" si="1111"/>
        <v>0</v>
      </c>
      <c r="O595" s="9">
        <f t="shared" si="1111"/>
        <v>0</v>
      </c>
      <c r="P595" s="9">
        <f t="shared" si="1111"/>
        <v>0</v>
      </c>
      <c r="Q595" s="9">
        <f t="shared" si="1111"/>
        <v>0</v>
      </c>
      <c r="R595" s="9">
        <f t="shared" si="1111"/>
        <v>0</v>
      </c>
      <c r="S595" s="9">
        <f t="shared" si="1111"/>
        <v>1986</v>
      </c>
      <c r="T595" s="9">
        <f t="shared" si="1111"/>
        <v>0</v>
      </c>
      <c r="U595" s="9">
        <f t="shared" si="1111"/>
        <v>0</v>
      </c>
      <c r="V595" s="9">
        <f t="shared" si="1111"/>
        <v>0</v>
      </c>
      <c r="W595" s="9">
        <f t="shared" si="1111"/>
        <v>0</v>
      </c>
      <c r="X595" s="9">
        <f t="shared" si="1111"/>
        <v>0</v>
      </c>
      <c r="Y595" s="9">
        <f t="shared" si="1111"/>
        <v>1986</v>
      </c>
      <c r="Z595" s="9">
        <f t="shared" si="1111"/>
        <v>0</v>
      </c>
      <c r="AA595" s="9">
        <f t="shared" si="1111"/>
        <v>0</v>
      </c>
      <c r="AB595" s="9">
        <f t="shared" si="1111"/>
        <v>0</v>
      </c>
      <c r="AC595" s="9">
        <f t="shared" si="1111"/>
        <v>0</v>
      </c>
      <c r="AD595" s="9">
        <f t="shared" si="1111"/>
        <v>0</v>
      </c>
      <c r="AE595" s="9">
        <f t="shared" si="1111"/>
        <v>1986</v>
      </c>
      <c r="AF595" s="9">
        <f t="shared" si="1111"/>
        <v>0</v>
      </c>
      <c r="AG595" s="9">
        <f t="shared" si="1111"/>
        <v>0</v>
      </c>
      <c r="AH595" s="9">
        <f t="shared" si="1111"/>
        <v>0</v>
      </c>
      <c r="AI595" s="9">
        <f t="shared" si="1111"/>
        <v>0</v>
      </c>
      <c r="AJ595" s="9">
        <f t="shared" si="1111"/>
        <v>0</v>
      </c>
      <c r="AK595" s="9">
        <f t="shared" si="1111"/>
        <v>1986</v>
      </c>
      <c r="AL595" s="9">
        <f t="shared" si="1111"/>
        <v>0</v>
      </c>
      <c r="AM595" s="9">
        <f t="shared" si="1111"/>
        <v>0</v>
      </c>
      <c r="AN595" s="9">
        <f t="shared" si="1111"/>
        <v>0</v>
      </c>
      <c r="AO595" s="9">
        <f t="shared" si="1111"/>
        <v>0</v>
      </c>
      <c r="AP595" s="9">
        <f t="shared" si="1111"/>
        <v>0</v>
      </c>
      <c r="AQ595" s="9">
        <f t="shared" si="1111"/>
        <v>1986</v>
      </c>
      <c r="AR595" s="9">
        <f t="shared" si="1111"/>
        <v>0</v>
      </c>
      <c r="AS595" s="9">
        <f t="shared" si="1111"/>
        <v>0</v>
      </c>
      <c r="AT595" s="9">
        <f t="shared" si="1111"/>
        <v>1122</v>
      </c>
      <c r="AU595" s="9">
        <f t="shared" si="1111"/>
        <v>0</v>
      </c>
      <c r="AV595" s="9">
        <f t="shared" si="1111"/>
        <v>0</v>
      </c>
      <c r="AW595" s="9">
        <f t="shared" si="1111"/>
        <v>3108</v>
      </c>
      <c r="AX595" s="9">
        <f t="shared" si="1111"/>
        <v>0</v>
      </c>
      <c r="AY595" s="9">
        <f t="shared" si="1111"/>
        <v>1100</v>
      </c>
      <c r="AZ595" s="9">
        <f t="shared" si="1111"/>
        <v>0</v>
      </c>
      <c r="BA595" s="92">
        <f t="shared" si="1106"/>
        <v>35.392535392535393</v>
      </c>
      <c r="BB595" s="92"/>
    </row>
    <row r="596" spans="1:54" ht="33" hidden="1">
      <c r="A596" s="24" t="s">
        <v>11</v>
      </c>
      <c r="B596" s="25">
        <f t="shared" si="986"/>
        <v>912</v>
      </c>
      <c r="C596" s="25" t="s">
        <v>20</v>
      </c>
      <c r="D596" s="25" t="s">
        <v>21</v>
      </c>
      <c r="E596" s="25" t="s">
        <v>51</v>
      </c>
      <c r="F596" s="25" t="s">
        <v>12</v>
      </c>
      <c r="G596" s="9">
        <f>G597+G598</f>
        <v>1986</v>
      </c>
      <c r="H596" s="9">
        <f t="shared" ref="H596:N596" si="1112">H597+H598</f>
        <v>0</v>
      </c>
      <c r="I596" s="9">
        <f t="shared" si="1112"/>
        <v>0</v>
      </c>
      <c r="J596" s="9">
        <f t="shared" si="1112"/>
        <v>0</v>
      </c>
      <c r="K596" s="9">
        <f t="shared" si="1112"/>
        <v>0</v>
      </c>
      <c r="L596" s="9">
        <f t="shared" si="1112"/>
        <v>0</v>
      </c>
      <c r="M596" s="9">
        <f t="shared" si="1112"/>
        <v>1986</v>
      </c>
      <c r="N596" s="9">
        <f t="shared" si="1112"/>
        <v>0</v>
      </c>
      <c r="O596" s="9">
        <f t="shared" ref="O596:T596" si="1113">O597+O598</f>
        <v>0</v>
      </c>
      <c r="P596" s="9">
        <f t="shared" si="1113"/>
        <v>0</v>
      </c>
      <c r="Q596" s="9">
        <f t="shared" si="1113"/>
        <v>0</v>
      </c>
      <c r="R596" s="9">
        <f t="shared" si="1113"/>
        <v>0</v>
      </c>
      <c r="S596" s="9">
        <f t="shared" si="1113"/>
        <v>1986</v>
      </c>
      <c r="T596" s="9">
        <f t="shared" si="1113"/>
        <v>0</v>
      </c>
      <c r="U596" s="9">
        <f t="shared" ref="U596:Z596" si="1114">U597+U598</f>
        <v>0</v>
      </c>
      <c r="V596" s="9">
        <f t="shared" si="1114"/>
        <v>0</v>
      </c>
      <c r="W596" s="9">
        <f t="shared" si="1114"/>
        <v>0</v>
      </c>
      <c r="X596" s="9">
        <f t="shared" si="1114"/>
        <v>0</v>
      </c>
      <c r="Y596" s="9">
        <f t="shared" si="1114"/>
        <v>1986</v>
      </c>
      <c r="Z596" s="9">
        <f t="shared" si="1114"/>
        <v>0</v>
      </c>
      <c r="AA596" s="9">
        <f t="shared" ref="AA596:AF596" si="1115">AA597+AA598</f>
        <v>0</v>
      </c>
      <c r="AB596" s="9">
        <f t="shared" si="1115"/>
        <v>0</v>
      </c>
      <c r="AC596" s="9">
        <f t="shared" si="1115"/>
        <v>0</v>
      </c>
      <c r="AD596" s="9">
        <f t="shared" si="1115"/>
        <v>0</v>
      </c>
      <c r="AE596" s="9">
        <f t="shared" si="1115"/>
        <v>1986</v>
      </c>
      <c r="AF596" s="9">
        <f t="shared" si="1115"/>
        <v>0</v>
      </c>
      <c r="AG596" s="9">
        <f t="shared" ref="AG596:AL596" si="1116">AG597+AG598</f>
        <v>0</v>
      </c>
      <c r="AH596" s="9">
        <f t="shared" si="1116"/>
        <v>0</v>
      </c>
      <c r="AI596" s="9">
        <f t="shared" si="1116"/>
        <v>0</v>
      </c>
      <c r="AJ596" s="9">
        <f t="shared" si="1116"/>
        <v>0</v>
      </c>
      <c r="AK596" s="9">
        <f t="shared" si="1116"/>
        <v>1986</v>
      </c>
      <c r="AL596" s="9">
        <f t="shared" si="1116"/>
        <v>0</v>
      </c>
      <c r="AM596" s="9">
        <f t="shared" ref="AM596:AR596" si="1117">AM597+AM598</f>
        <v>0</v>
      </c>
      <c r="AN596" s="9">
        <f t="shared" si="1117"/>
        <v>0</v>
      </c>
      <c r="AO596" s="9">
        <f t="shared" si="1117"/>
        <v>0</v>
      </c>
      <c r="AP596" s="9">
        <f t="shared" si="1117"/>
        <v>0</v>
      </c>
      <c r="AQ596" s="9">
        <f t="shared" si="1117"/>
        <v>1986</v>
      </c>
      <c r="AR596" s="9">
        <f t="shared" si="1117"/>
        <v>0</v>
      </c>
      <c r="AS596" s="9">
        <f t="shared" ref="AS596:AW596" si="1118">AS597+AS598</f>
        <v>0</v>
      </c>
      <c r="AT596" s="9">
        <f t="shared" si="1118"/>
        <v>1122</v>
      </c>
      <c r="AU596" s="9">
        <f t="shared" si="1118"/>
        <v>0</v>
      </c>
      <c r="AV596" s="9">
        <f t="shared" si="1118"/>
        <v>0</v>
      </c>
      <c r="AW596" s="9">
        <f t="shared" si="1118"/>
        <v>3108</v>
      </c>
      <c r="AX596" s="9">
        <f t="shared" ref="AX596:AZ596" si="1119">AX597+AX598</f>
        <v>0</v>
      </c>
      <c r="AY596" s="9">
        <f t="shared" si="1119"/>
        <v>1100</v>
      </c>
      <c r="AZ596" s="9">
        <f t="shared" si="1119"/>
        <v>0</v>
      </c>
      <c r="BA596" s="92">
        <f t="shared" si="1106"/>
        <v>35.392535392535393</v>
      </c>
      <c r="BB596" s="92"/>
    </row>
    <row r="597" spans="1:54" ht="20.100000000000001" hidden="1" customHeight="1">
      <c r="A597" s="27" t="s">
        <v>13</v>
      </c>
      <c r="B597" s="25">
        <f t="shared" si="986"/>
        <v>912</v>
      </c>
      <c r="C597" s="25" t="s">
        <v>20</v>
      </c>
      <c r="D597" s="25" t="s">
        <v>21</v>
      </c>
      <c r="E597" s="25" t="s">
        <v>51</v>
      </c>
      <c r="F597" s="25">
        <v>610</v>
      </c>
      <c r="G597" s="9">
        <f>1986-100</f>
        <v>1886</v>
      </c>
      <c r="H597" s="9"/>
      <c r="I597" s="79"/>
      <c r="J597" s="79"/>
      <c r="K597" s="79"/>
      <c r="L597" s="79"/>
      <c r="M597" s="9">
        <f t="shared" ref="M597:M598" si="1120">G597+I597+J597+K597+L597</f>
        <v>1886</v>
      </c>
      <c r="N597" s="9">
        <f t="shared" ref="N597:N598" si="1121">H597+L597</f>
        <v>0</v>
      </c>
      <c r="O597" s="80"/>
      <c r="P597" s="80"/>
      <c r="Q597" s="80"/>
      <c r="R597" s="80"/>
      <c r="S597" s="9">
        <f t="shared" ref="S597:S598" si="1122">M597+O597+P597+Q597+R597</f>
        <v>1886</v>
      </c>
      <c r="T597" s="9">
        <f t="shared" ref="T597:T598" si="1123">N597+R597</f>
        <v>0</v>
      </c>
      <c r="U597" s="80"/>
      <c r="V597" s="80"/>
      <c r="W597" s="80"/>
      <c r="X597" s="80"/>
      <c r="Y597" s="9">
        <f t="shared" ref="Y597:Y598" si="1124">S597+U597+V597+W597+X597</f>
        <v>1886</v>
      </c>
      <c r="Z597" s="9">
        <f t="shared" ref="Z597:Z598" si="1125">T597+X597</f>
        <v>0</v>
      </c>
      <c r="AA597" s="80"/>
      <c r="AB597" s="80"/>
      <c r="AC597" s="80"/>
      <c r="AD597" s="80"/>
      <c r="AE597" s="9">
        <f t="shared" ref="AE597:AE598" si="1126">Y597+AA597+AB597+AC597+AD597</f>
        <v>1886</v>
      </c>
      <c r="AF597" s="9">
        <f t="shared" ref="AF597:AF598" si="1127">Z597+AD597</f>
        <v>0</v>
      </c>
      <c r="AG597" s="80"/>
      <c r="AH597" s="80"/>
      <c r="AI597" s="80"/>
      <c r="AJ597" s="80"/>
      <c r="AK597" s="9">
        <f t="shared" ref="AK597:AK598" si="1128">AE597+AG597+AH597+AI597+AJ597</f>
        <v>1886</v>
      </c>
      <c r="AL597" s="9">
        <f t="shared" ref="AL597:AL598" si="1129">AF597+AJ597</f>
        <v>0</v>
      </c>
      <c r="AM597" s="80"/>
      <c r="AN597" s="80"/>
      <c r="AO597" s="80"/>
      <c r="AP597" s="80"/>
      <c r="AQ597" s="9">
        <f t="shared" ref="AQ597:AQ598" si="1130">AK597+AM597+AN597+AO597+AP597</f>
        <v>1886</v>
      </c>
      <c r="AR597" s="9">
        <f t="shared" ref="AR597:AR598" si="1131">AL597+AP597</f>
        <v>0</v>
      </c>
      <c r="AS597" s="80"/>
      <c r="AT597" s="9">
        <v>1122</v>
      </c>
      <c r="AU597" s="80"/>
      <c r="AV597" s="80"/>
      <c r="AW597" s="9">
        <f t="shared" ref="AW597:AW598" si="1132">AQ597+AS597+AT597+AU597+AV597</f>
        <v>3008</v>
      </c>
      <c r="AX597" s="9">
        <f t="shared" ref="AX597:AX598" si="1133">AR597+AV597</f>
        <v>0</v>
      </c>
      <c r="AY597" s="9">
        <v>1000</v>
      </c>
      <c r="AZ597" s="79"/>
      <c r="BA597" s="92">
        <f t="shared" si="1106"/>
        <v>33.244680851063826</v>
      </c>
      <c r="BB597" s="92"/>
    </row>
    <row r="598" spans="1:54" ht="20.100000000000001" hidden="1" customHeight="1">
      <c r="A598" s="27" t="s">
        <v>23</v>
      </c>
      <c r="B598" s="25">
        <f t="shared" si="986"/>
        <v>912</v>
      </c>
      <c r="C598" s="25" t="s">
        <v>20</v>
      </c>
      <c r="D598" s="25" t="s">
        <v>21</v>
      </c>
      <c r="E598" s="25" t="s">
        <v>51</v>
      </c>
      <c r="F598" s="25" t="s">
        <v>35</v>
      </c>
      <c r="G598" s="9">
        <v>100</v>
      </c>
      <c r="H598" s="9"/>
      <c r="I598" s="79"/>
      <c r="J598" s="79"/>
      <c r="K598" s="79"/>
      <c r="L598" s="79"/>
      <c r="M598" s="9">
        <f t="shared" si="1120"/>
        <v>100</v>
      </c>
      <c r="N598" s="9">
        <f t="shared" si="1121"/>
        <v>0</v>
      </c>
      <c r="O598" s="80"/>
      <c r="P598" s="80"/>
      <c r="Q598" s="80"/>
      <c r="R598" s="80"/>
      <c r="S598" s="9">
        <f t="shared" si="1122"/>
        <v>100</v>
      </c>
      <c r="T598" s="9">
        <f t="shared" si="1123"/>
        <v>0</v>
      </c>
      <c r="U598" s="80"/>
      <c r="V598" s="80"/>
      <c r="W598" s="80"/>
      <c r="X598" s="80"/>
      <c r="Y598" s="9">
        <f t="shared" si="1124"/>
        <v>100</v>
      </c>
      <c r="Z598" s="9">
        <f t="shared" si="1125"/>
        <v>0</v>
      </c>
      <c r="AA598" s="80"/>
      <c r="AB598" s="80"/>
      <c r="AC598" s="80"/>
      <c r="AD598" s="80"/>
      <c r="AE598" s="9">
        <f t="shared" si="1126"/>
        <v>100</v>
      </c>
      <c r="AF598" s="9">
        <f t="shared" si="1127"/>
        <v>0</v>
      </c>
      <c r="AG598" s="80"/>
      <c r="AH598" s="80"/>
      <c r="AI598" s="80"/>
      <c r="AJ598" s="80"/>
      <c r="AK598" s="9">
        <f t="shared" si="1128"/>
        <v>100</v>
      </c>
      <c r="AL598" s="9">
        <f t="shared" si="1129"/>
        <v>0</v>
      </c>
      <c r="AM598" s="80"/>
      <c r="AN598" s="80"/>
      <c r="AO598" s="80"/>
      <c r="AP598" s="80"/>
      <c r="AQ598" s="9">
        <f t="shared" si="1130"/>
        <v>100</v>
      </c>
      <c r="AR598" s="9">
        <f t="shared" si="1131"/>
        <v>0</v>
      </c>
      <c r="AS598" s="80"/>
      <c r="AT598" s="80"/>
      <c r="AU598" s="80"/>
      <c r="AV598" s="80"/>
      <c r="AW598" s="9">
        <f t="shared" si="1132"/>
        <v>100</v>
      </c>
      <c r="AX598" s="9">
        <f t="shared" si="1133"/>
        <v>0</v>
      </c>
      <c r="AY598" s="9">
        <v>100</v>
      </c>
      <c r="AZ598" s="79"/>
      <c r="BA598" s="92">
        <f t="shared" si="1106"/>
        <v>100</v>
      </c>
      <c r="BB598" s="92"/>
    </row>
    <row r="599" spans="1:54" ht="33" hidden="1">
      <c r="A599" s="24" t="s">
        <v>26</v>
      </c>
      <c r="B599" s="25">
        <f>B597</f>
        <v>912</v>
      </c>
      <c r="C599" s="25" t="s">
        <v>20</v>
      </c>
      <c r="D599" s="25" t="s">
        <v>21</v>
      </c>
      <c r="E599" s="25" t="s">
        <v>52</v>
      </c>
      <c r="F599" s="25"/>
      <c r="G599" s="11">
        <f t="shared" ref="G599:AZ599" si="1134">G600</f>
        <v>2107</v>
      </c>
      <c r="H599" s="11">
        <f t="shared" si="1134"/>
        <v>0</v>
      </c>
      <c r="I599" s="11">
        <f t="shared" si="1134"/>
        <v>0</v>
      </c>
      <c r="J599" s="11">
        <f t="shared" si="1134"/>
        <v>0</v>
      </c>
      <c r="K599" s="11">
        <f t="shared" si="1134"/>
        <v>0</v>
      </c>
      <c r="L599" s="11">
        <f t="shared" si="1134"/>
        <v>0</v>
      </c>
      <c r="M599" s="11">
        <f t="shared" si="1134"/>
        <v>2107</v>
      </c>
      <c r="N599" s="11">
        <f t="shared" si="1134"/>
        <v>0</v>
      </c>
      <c r="O599" s="11">
        <f t="shared" si="1134"/>
        <v>0</v>
      </c>
      <c r="P599" s="11">
        <f t="shared" si="1134"/>
        <v>0</v>
      </c>
      <c r="Q599" s="11">
        <f t="shared" si="1134"/>
        <v>0</v>
      </c>
      <c r="R599" s="11">
        <f t="shared" si="1134"/>
        <v>0</v>
      </c>
      <c r="S599" s="11">
        <f t="shared" si="1134"/>
        <v>2107</v>
      </c>
      <c r="T599" s="11">
        <f t="shared" si="1134"/>
        <v>0</v>
      </c>
      <c r="U599" s="11">
        <f t="shared" si="1134"/>
        <v>-907</v>
      </c>
      <c r="V599" s="11">
        <f t="shared" si="1134"/>
        <v>0</v>
      </c>
      <c r="W599" s="11">
        <f t="shared" si="1134"/>
        <v>0</v>
      </c>
      <c r="X599" s="11">
        <f t="shared" si="1134"/>
        <v>0</v>
      </c>
      <c r="Y599" s="11">
        <f t="shared" si="1134"/>
        <v>1200</v>
      </c>
      <c r="Z599" s="11">
        <f t="shared" si="1134"/>
        <v>0</v>
      </c>
      <c r="AA599" s="11">
        <f t="shared" si="1134"/>
        <v>0</v>
      </c>
      <c r="AB599" s="11">
        <f t="shared" si="1134"/>
        <v>0</v>
      </c>
      <c r="AC599" s="11">
        <f t="shared" si="1134"/>
        <v>0</v>
      </c>
      <c r="AD599" s="11">
        <f t="shared" si="1134"/>
        <v>0</v>
      </c>
      <c r="AE599" s="11">
        <f t="shared" si="1134"/>
        <v>1200</v>
      </c>
      <c r="AF599" s="11">
        <f t="shared" si="1134"/>
        <v>0</v>
      </c>
      <c r="AG599" s="11">
        <f t="shared" si="1134"/>
        <v>0</v>
      </c>
      <c r="AH599" s="11">
        <f t="shared" si="1134"/>
        <v>0</v>
      </c>
      <c r="AI599" s="11">
        <f t="shared" si="1134"/>
        <v>0</v>
      </c>
      <c r="AJ599" s="11">
        <f t="shared" si="1134"/>
        <v>0</v>
      </c>
      <c r="AK599" s="11">
        <f t="shared" si="1134"/>
        <v>1200</v>
      </c>
      <c r="AL599" s="11">
        <f t="shared" si="1134"/>
        <v>0</v>
      </c>
      <c r="AM599" s="11">
        <f t="shared" si="1134"/>
        <v>0</v>
      </c>
      <c r="AN599" s="11">
        <f t="shared" si="1134"/>
        <v>0</v>
      </c>
      <c r="AO599" s="11">
        <f t="shared" si="1134"/>
        <v>0</v>
      </c>
      <c r="AP599" s="11">
        <f t="shared" si="1134"/>
        <v>0</v>
      </c>
      <c r="AQ599" s="11">
        <f t="shared" si="1134"/>
        <v>1200</v>
      </c>
      <c r="AR599" s="11">
        <f t="shared" si="1134"/>
        <v>0</v>
      </c>
      <c r="AS599" s="11">
        <f t="shared" si="1134"/>
        <v>0</v>
      </c>
      <c r="AT599" s="11">
        <f t="shared" si="1134"/>
        <v>0</v>
      </c>
      <c r="AU599" s="11">
        <f t="shared" si="1134"/>
        <v>0</v>
      </c>
      <c r="AV599" s="11">
        <f t="shared" si="1134"/>
        <v>0</v>
      </c>
      <c r="AW599" s="11">
        <f t="shared" si="1134"/>
        <v>1200</v>
      </c>
      <c r="AX599" s="11">
        <f t="shared" si="1134"/>
        <v>0</v>
      </c>
      <c r="AY599" s="11">
        <f t="shared" si="1134"/>
        <v>325</v>
      </c>
      <c r="AZ599" s="11">
        <f t="shared" si="1134"/>
        <v>0</v>
      </c>
      <c r="BA599" s="92">
        <f t="shared" si="1106"/>
        <v>27.083333333333332</v>
      </c>
      <c r="BB599" s="92"/>
    </row>
    <row r="600" spans="1:54" ht="33" hidden="1">
      <c r="A600" s="24" t="s">
        <v>11</v>
      </c>
      <c r="B600" s="25">
        <f t="shared" si="986"/>
        <v>912</v>
      </c>
      <c r="C600" s="25" t="s">
        <v>20</v>
      </c>
      <c r="D600" s="25" t="s">
        <v>21</v>
      </c>
      <c r="E600" s="25" t="s">
        <v>52</v>
      </c>
      <c r="F600" s="25" t="s">
        <v>12</v>
      </c>
      <c r="G600" s="9">
        <f t="shared" ref="G600" si="1135">G601+G602</f>
        <v>2107</v>
      </c>
      <c r="H600" s="9">
        <f t="shared" ref="H600:N600" si="1136">H601+H602</f>
        <v>0</v>
      </c>
      <c r="I600" s="9">
        <f t="shared" si="1136"/>
        <v>0</v>
      </c>
      <c r="J600" s="9">
        <f t="shared" si="1136"/>
        <v>0</v>
      </c>
      <c r="K600" s="9">
        <f t="shared" si="1136"/>
        <v>0</v>
      </c>
      <c r="L600" s="9">
        <f t="shared" si="1136"/>
        <v>0</v>
      </c>
      <c r="M600" s="9">
        <f t="shared" si="1136"/>
        <v>2107</v>
      </c>
      <c r="N600" s="9">
        <f t="shared" si="1136"/>
        <v>0</v>
      </c>
      <c r="O600" s="9">
        <f t="shared" ref="O600:T600" si="1137">O601+O602</f>
        <v>0</v>
      </c>
      <c r="P600" s="9">
        <f t="shared" si="1137"/>
        <v>0</v>
      </c>
      <c r="Q600" s="9">
        <f t="shared" si="1137"/>
        <v>0</v>
      </c>
      <c r="R600" s="9">
        <f t="shared" si="1137"/>
        <v>0</v>
      </c>
      <c r="S600" s="9">
        <f t="shared" si="1137"/>
        <v>2107</v>
      </c>
      <c r="T600" s="9">
        <f t="shared" si="1137"/>
        <v>0</v>
      </c>
      <c r="U600" s="9">
        <f t="shared" ref="U600:Z600" si="1138">U601+U602</f>
        <v>-907</v>
      </c>
      <c r="V600" s="9">
        <f t="shared" si="1138"/>
        <v>0</v>
      </c>
      <c r="W600" s="9">
        <f t="shared" si="1138"/>
        <v>0</v>
      </c>
      <c r="X600" s="9">
        <f t="shared" si="1138"/>
        <v>0</v>
      </c>
      <c r="Y600" s="9">
        <f t="shared" si="1138"/>
        <v>1200</v>
      </c>
      <c r="Z600" s="9">
        <f t="shared" si="1138"/>
        <v>0</v>
      </c>
      <c r="AA600" s="9">
        <f t="shared" ref="AA600:AF600" si="1139">AA601+AA602</f>
        <v>0</v>
      </c>
      <c r="AB600" s="9">
        <f t="shared" si="1139"/>
        <v>0</v>
      </c>
      <c r="AC600" s="9">
        <f t="shared" si="1139"/>
        <v>0</v>
      </c>
      <c r="AD600" s="9">
        <f t="shared" si="1139"/>
        <v>0</v>
      </c>
      <c r="AE600" s="9">
        <f t="shared" si="1139"/>
        <v>1200</v>
      </c>
      <c r="AF600" s="9">
        <f t="shared" si="1139"/>
        <v>0</v>
      </c>
      <c r="AG600" s="9">
        <f t="shared" ref="AG600:AL600" si="1140">AG601+AG602</f>
        <v>0</v>
      </c>
      <c r="AH600" s="9">
        <f t="shared" si="1140"/>
        <v>0</v>
      </c>
      <c r="AI600" s="9">
        <f t="shared" si="1140"/>
        <v>0</v>
      </c>
      <c r="AJ600" s="9">
        <f t="shared" si="1140"/>
        <v>0</v>
      </c>
      <c r="AK600" s="9">
        <f t="shared" si="1140"/>
        <v>1200</v>
      </c>
      <c r="AL600" s="9">
        <f t="shared" si="1140"/>
        <v>0</v>
      </c>
      <c r="AM600" s="9">
        <f t="shared" ref="AM600:AR600" si="1141">AM601+AM602</f>
        <v>0</v>
      </c>
      <c r="AN600" s="9">
        <f t="shared" si="1141"/>
        <v>0</v>
      </c>
      <c r="AO600" s="9">
        <f t="shared" si="1141"/>
        <v>0</v>
      </c>
      <c r="AP600" s="9">
        <f t="shared" si="1141"/>
        <v>0</v>
      </c>
      <c r="AQ600" s="9">
        <f t="shared" si="1141"/>
        <v>1200</v>
      </c>
      <c r="AR600" s="9">
        <f t="shared" si="1141"/>
        <v>0</v>
      </c>
      <c r="AS600" s="9">
        <f t="shared" ref="AS600:AW600" si="1142">AS601+AS602</f>
        <v>0</v>
      </c>
      <c r="AT600" s="9">
        <f t="shared" si="1142"/>
        <v>0</v>
      </c>
      <c r="AU600" s="9">
        <f t="shared" si="1142"/>
        <v>0</v>
      </c>
      <c r="AV600" s="9">
        <f t="shared" si="1142"/>
        <v>0</v>
      </c>
      <c r="AW600" s="9">
        <f t="shared" si="1142"/>
        <v>1200</v>
      </c>
      <c r="AX600" s="9">
        <f t="shared" ref="AX600:AZ600" si="1143">AX601+AX602</f>
        <v>0</v>
      </c>
      <c r="AY600" s="9">
        <f t="shared" si="1143"/>
        <v>325</v>
      </c>
      <c r="AZ600" s="9">
        <f t="shared" si="1143"/>
        <v>0</v>
      </c>
      <c r="BA600" s="92">
        <f t="shared" si="1106"/>
        <v>27.083333333333332</v>
      </c>
      <c r="BB600" s="92"/>
    </row>
    <row r="601" spans="1:54" ht="20.100000000000001" hidden="1" customHeight="1">
      <c r="A601" s="27" t="s">
        <v>13</v>
      </c>
      <c r="B601" s="25">
        <f t="shared" si="986"/>
        <v>912</v>
      </c>
      <c r="C601" s="25" t="s">
        <v>20</v>
      </c>
      <c r="D601" s="25" t="s">
        <v>21</v>
      </c>
      <c r="E601" s="25" t="s">
        <v>52</v>
      </c>
      <c r="F601" s="25">
        <v>610</v>
      </c>
      <c r="G601" s="9">
        <v>1968</v>
      </c>
      <c r="H601" s="9"/>
      <c r="I601" s="79"/>
      <c r="J601" s="79"/>
      <c r="K601" s="79"/>
      <c r="L601" s="79"/>
      <c r="M601" s="9">
        <f t="shared" ref="M601:M602" si="1144">G601+I601+J601+K601+L601</f>
        <v>1968</v>
      </c>
      <c r="N601" s="9">
        <f t="shared" ref="N601:N602" si="1145">H601+L601</f>
        <v>0</v>
      </c>
      <c r="O601" s="80"/>
      <c r="P601" s="80"/>
      <c r="Q601" s="80"/>
      <c r="R601" s="80"/>
      <c r="S601" s="9">
        <f t="shared" ref="S601:S602" si="1146">M601+O601+P601+Q601+R601</f>
        <v>1968</v>
      </c>
      <c r="T601" s="9">
        <f t="shared" ref="T601:T602" si="1147">N601+R601</f>
        <v>0</v>
      </c>
      <c r="U601" s="9">
        <v>-907</v>
      </c>
      <c r="V601" s="80"/>
      <c r="W601" s="80"/>
      <c r="X601" s="80"/>
      <c r="Y601" s="9">
        <f t="shared" ref="Y601:Y602" si="1148">S601+U601+V601+W601+X601</f>
        <v>1061</v>
      </c>
      <c r="Z601" s="9">
        <f t="shared" ref="Z601:Z602" si="1149">T601+X601</f>
        <v>0</v>
      </c>
      <c r="AA601" s="9"/>
      <c r="AB601" s="80"/>
      <c r="AC601" s="80"/>
      <c r="AD601" s="80"/>
      <c r="AE601" s="9">
        <f t="shared" ref="AE601:AE602" si="1150">Y601+AA601+AB601+AC601+AD601</f>
        <v>1061</v>
      </c>
      <c r="AF601" s="9">
        <f t="shared" ref="AF601:AF602" si="1151">Z601+AD601</f>
        <v>0</v>
      </c>
      <c r="AG601" s="9"/>
      <c r="AH601" s="80"/>
      <c r="AI601" s="80"/>
      <c r="AJ601" s="80"/>
      <c r="AK601" s="9">
        <f t="shared" ref="AK601:AK602" si="1152">AE601+AG601+AH601+AI601+AJ601</f>
        <v>1061</v>
      </c>
      <c r="AL601" s="9">
        <f t="shared" ref="AL601:AL602" si="1153">AF601+AJ601</f>
        <v>0</v>
      </c>
      <c r="AM601" s="9"/>
      <c r="AN601" s="80"/>
      <c r="AO601" s="80"/>
      <c r="AP601" s="80"/>
      <c r="AQ601" s="9">
        <f t="shared" ref="AQ601:AQ602" si="1154">AK601+AM601+AN601+AO601+AP601</f>
        <v>1061</v>
      </c>
      <c r="AR601" s="9">
        <f t="shared" ref="AR601:AR602" si="1155">AL601+AP601</f>
        <v>0</v>
      </c>
      <c r="AS601" s="9"/>
      <c r="AT601" s="80"/>
      <c r="AU601" s="80"/>
      <c r="AV601" s="80"/>
      <c r="AW601" s="9">
        <f t="shared" ref="AW601:AW602" si="1156">AQ601+AS601+AT601+AU601+AV601</f>
        <v>1061</v>
      </c>
      <c r="AX601" s="9">
        <f t="shared" ref="AX601:AX602" si="1157">AR601+AV601</f>
        <v>0</v>
      </c>
      <c r="AY601" s="9">
        <v>311</v>
      </c>
      <c r="AZ601" s="79"/>
      <c r="BA601" s="92">
        <f t="shared" si="1106"/>
        <v>29.311969839773798</v>
      </c>
      <c r="BB601" s="92"/>
    </row>
    <row r="602" spans="1:54" ht="20.100000000000001" hidden="1" customHeight="1">
      <c r="A602" s="27" t="s">
        <v>23</v>
      </c>
      <c r="B602" s="25">
        <f t="shared" ref="B602:B633" si="1158">B601</f>
        <v>912</v>
      </c>
      <c r="C602" s="25" t="s">
        <v>20</v>
      </c>
      <c r="D602" s="25" t="s">
        <v>21</v>
      </c>
      <c r="E602" s="25" t="s">
        <v>52</v>
      </c>
      <c r="F602" s="25">
        <v>620</v>
      </c>
      <c r="G602" s="9">
        <v>139</v>
      </c>
      <c r="H602" s="9"/>
      <c r="I602" s="79"/>
      <c r="J602" s="79"/>
      <c r="K602" s="79"/>
      <c r="L602" s="79"/>
      <c r="M602" s="9">
        <f t="shared" si="1144"/>
        <v>139</v>
      </c>
      <c r="N602" s="9">
        <f t="shared" si="1145"/>
        <v>0</v>
      </c>
      <c r="O602" s="80"/>
      <c r="P602" s="80"/>
      <c r="Q602" s="80"/>
      <c r="R602" s="80"/>
      <c r="S602" s="9">
        <f t="shared" si="1146"/>
        <v>139</v>
      </c>
      <c r="T602" s="9">
        <f t="shared" si="1147"/>
        <v>0</v>
      </c>
      <c r="U602" s="80"/>
      <c r="V602" s="80"/>
      <c r="W602" s="80"/>
      <c r="X602" s="80"/>
      <c r="Y602" s="9">
        <f t="shared" si="1148"/>
        <v>139</v>
      </c>
      <c r="Z602" s="9">
        <f t="shared" si="1149"/>
        <v>0</v>
      </c>
      <c r="AA602" s="80"/>
      <c r="AB602" s="80"/>
      <c r="AC602" s="80"/>
      <c r="AD602" s="80"/>
      <c r="AE602" s="9">
        <f t="shared" si="1150"/>
        <v>139</v>
      </c>
      <c r="AF602" s="9">
        <f t="shared" si="1151"/>
        <v>0</v>
      </c>
      <c r="AG602" s="80"/>
      <c r="AH602" s="80"/>
      <c r="AI602" s="80"/>
      <c r="AJ602" s="80"/>
      <c r="AK602" s="9">
        <f t="shared" si="1152"/>
        <v>139</v>
      </c>
      <c r="AL602" s="9">
        <f t="shared" si="1153"/>
        <v>0</v>
      </c>
      <c r="AM602" s="80"/>
      <c r="AN602" s="80"/>
      <c r="AO602" s="80"/>
      <c r="AP602" s="80"/>
      <c r="AQ602" s="9">
        <f t="shared" si="1154"/>
        <v>139</v>
      </c>
      <c r="AR602" s="9">
        <f t="shared" si="1155"/>
        <v>0</v>
      </c>
      <c r="AS602" s="80"/>
      <c r="AT602" s="80"/>
      <c r="AU602" s="80"/>
      <c r="AV602" s="80"/>
      <c r="AW602" s="9">
        <f t="shared" si="1156"/>
        <v>139</v>
      </c>
      <c r="AX602" s="9">
        <f t="shared" si="1157"/>
        <v>0</v>
      </c>
      <c r="AY602" s="89">
        <v>14</v>
      </c>
      <c r="AZ602" s="79"/>
      <c r="BA602" s="92">
        <f t="shared" si="1106"/>
        <v>10.071942446043165</v>
      </c>
      <c r="BB602" s="92"/>
    </row>
    <row r="603" spans="1:54" ht="49.5" hidden="1">
      <c r="A603" s="24" t="s">
        <v>210</v>
      </c>
      <c r="B603" s="25">
        <f>B602</f>
        <v>912</v>
      </c>
      <c r="C603" s="25" t="s">
        <v>20</v>
      </c>
      <c r="D603" s="25" t="s">
        <v>21</v>
      </c>
      <c r="E603" s="25" t="s">
        <v>408</v>
      </c>
      <c r="F603" s="9"/>
      <c r="G603" s="9">
        <f t="shared" ref="G603:H605" si="1159">G604</f>
        <v>0</v>
      </c>
      <c r="H603" s="9">
        <f t="shared" si="1159"/>
        <v>0</v>
      </c>
      <c r="I603" s="79"/>
      <c r="J603" s="79"/>
      <c r="K603" s="79"/>
      <c r="L603" s="79"/>
      <c r="M603" s="79"/>
      <c r="N603" s="79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79"/>
      <c r="AZ603" s="79"/>
      <c r="BA603" s="92" t="e">
        <f t="shared" si="1106"/>
        <v>#DIV/0!</v>
      </c>
      <c r="BB603" s="92" t="e">
        <f t="shared" ref="BB603:BB631" si="1160">AZ603/AX603*100</f>
        <v>#DIV/0!</v>
      </c>
    </row>
    <row r="604" spans="1:54" ht="20.100000000000001" hidden="1" customHeight="1">
      <c r="A604" s="27" t="s">
        <v>409</v>
      </c>
      <c r="B604" s="25">
        <f t="shared" si="1158"/>
        <v>912</v>
      </c>
      <c r="C604" s="25" t="s">
        <v>20</v>
      </c>
      <c r="D604" s="25" t="s">
        <v>21</v>
      </c>
      <c r="E604" s="25" t="s">
        <v>407</v>
      </c>
      <c r="F604" s="25"/>
      <c r="G604" s="9">
        <f t="shared" si="1159"/>
        <v>0</v>
      </c>
      <c r="H604" s="9">
        <f t="shared" si="1159"/>
        <v>0</v>
      </c>
      <c r="I604" s="79"/>
      <c r="J604" s="79"/>
      <c r="K604" s="79"/>
      <c r="L604" s="79"/>
      <c r="M604" s="79"/>
      <c r="N604" s="79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79"/>
      <c r="AZ604" s="79"/>
      <c r="BA604" s="92" t="e">
        <f t="shared" si="1106"/>
        <v>#DIV/0!</v>
      </c>
      <c r="BB604" s="92" t="e">
        <f t="shared" si="1160"/>
        <v>#DIV/0!</v>
      </c>
    </row>
    <row r="605" spans="1:54" ht="20.100000000000001" hidden="1" customHeight="1">
      <c r="A605" s="27" t="s">
        <v>65</v>
      </c>
      <c r="B605" s="25">
        <f t="shared" si="1158"/>
        <v>912</v>
      </c>
      <c r="C605" s="25" t="s">
        <v>20</v>
      </c>
      <c r="D605" s="25" t="s">
        <v>21</v>
      </c>
      <c r="E605" s="25" t="s">
        <v>407</v>
      </c>
      <c r="F605" s="25">
        <v>800</v>
      </c>
      <c r="G605" s="9">
        <f t="shared" si="1159"/>
        <v>0</v>
      </c>
      <c r="H605" s="9">
        <f t="shared" si="1159"/>
        <v>0</v>
      </c>
      <c r="I605" s="79"/>
      <c r="J605" s="79"/>
      <c r="K605" s="79"/>
      <c r="L605" s="79"/>
      <c r="M605" s="79"/>
      <c r="N605" s="79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79"/>
      <c r="AZ605" s="79"/>
      <c r="BA605" s="92" t="e">
        <f t="shared" si="1106"/>
        <v>#DIV/0!</v>
      </c>
      <c r="BB605" s="92" t="e">
        <f t="shared" si="1160"/>
        <v>#DIV/0!</v>
      </c>
    </row>
    <row r="606" spans="1:54" ht="49.5" hidden="1">
      <c r="A606" s="24" t="s">
        <v>406</v>
      </c>
      <c r="B606" s="25">
        <f t="shared" si="1158"/>
        <v>912</v>
      </c>
      <c r="C606" s="25" t="s">
        <v>20</v>
      </c>
      <c r="D606" s="25" t="s">
        <v>21</v>
      </c>
      <c r="E606" s="25" t="s">
        <v>407</v>
      </c>
      <c r="F606" s="9">
        <v>810</v>
      </c>
      <c r="G606" s="9"/>
      <c r="H606" s="10"/>
      <c r="I606" s="79"/>
      <c r="J606" s="79"/>
      <c r="K606" s="79"/>
      <c r="L606" s="79"/>
      <c r="M606" s="79"/>
      <c r="N606" s="79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79"/>
      <c r="AZ606" s="79"/>
      <c r="BA606" s="92" t="e">
        <f t="shared" si="1106"/>
        <v>#DIV/0!</v>
      </c>
      <c r="BB606" s="92" t="e">
        <f t="shared" si="1160"/>
        <v>#DIV/0!</v>
      </c>
    </row>
    <row r="607" spans="1:54" ht="39.75" hidden="1" customHeight="1">
      <c r="A607" s="27"/>
      <c r="B607" s="25" t="s">
        <v>494</v>
      </c>
      <c r="C607" s="25" t="s">
        <v>20</v>
      </c>
      <c r="D607" s="25" t="s">
        <v>21</v>
      </c>
      <c r="E607" s="25" t="s">
        <v>756</v>
      </c>
      <c r="F607" s="25"/>
      <c r="G607" s="9">
        <f t="shared" ref="G607:H608" si="1161">G608</f>
        <v>0</v>
      </c>
      <c r="H607" s="9">
        <f t="shared" si="1161"/>
        <v>0</v>
      </c>
      <c r="I607" s="79"/>
      <c r="J607" s="79"/>
      <c r="K607" s="79"/>
      <c r="L607" s="79"/>
      <c r="M607" s="79"/>
      <c r="N607" s="79"/>
      <c r="O607" s="80"/>
      <c r="P607" s="80"/>
      <c r="Q607" s="80"/>
      <c r="R607" s="80"/>
      <c r="S607" s="80"/>
      <c r="T607" s="80"/>
      <c r="U607" s="80">
        <f>U608</f>
        <v>0</v>
      </c>
      <c r="V607" s="80">
        <f t="shared" ref="V607:AK608" si="1162">V608</f>
        <v>0</v>
      </c>
      <c r="W607" s="80">
        <f t="shared" si="1162"/>
        <v>0</v>
      </c>
      <c r="X607" s="9">
        <f t="shared" si="1162"/>
        <v>0</v>
      </c>
      <c r="Y607" s="9">
        <f t="shared" si="1162"/>
        <v>0</v>
      </c>
      <c r="Z607" s="9">
        <f t="shared" si="1162"/>
        <v>0</v>
      </c>
      <c r="AA607" s="80">
        <f>AA608</f>
        <v>0</v>
      </c>
      <c r="AB607" s="80">
        <f t="shared" si="1162"/>
        <v>0</v>
      </c>
      <c r="AC607" s="80">
        <f t="shared" si="1162"/>
        <v>0</v>
      </c>
      <c r="AD607" s="9">
        <f t="shared" si="1162"/>
        <v>0</v>
      </c>
      <c r="AE607" s="9">
        <f t="shared" si="1162"/>
        <v>0</v>
      </c>
      <c r="AF607" s="9">
        <f t="shared" si="1162"/>
        <v>0</v>
      </c>
      <c r="AG607" s="80">
        <f>AG608</f>
        <v>0</v>
      </c>
      <c r="AH607" s="80">
        <f t="shared" si="1162"/>
        <v>0</v>
      </c>
      <c r="AI607" s="80">
        <f t="shared" si="1162"/>
        <v>0</v>
      </c>
      <c r="AJ607" s="9">
        <f t="shared" si="1162"/>
        <v>0</v>
      </c>
      <c r="AK607" s="9">
        <f t="shared" si="1162"/>
        <v>0</v>
      </c>
      <c r="AL607" s="9">
        <f t="shared" ref="AH607:AL608" si="1163">AL608</f>
        <v>0</v>
      </c>
      <c r="AM607" s="80">
        <f>AM608</f>
        <v>0</v>
      </c>
      <c r="AN607" s="80">
        <f t="shared" ref="AN607:AX608" si="1164">AN608</f>
        <v>0</v>
      </c>
      <c r="AO607" s="80">
        <f t="shared" si="1164"/>
        <v>0</v>
      </c>
      <c r="AP607" s="9">
        <f t="shared" si="1164"/>
        <v>0</v>
      </c>
      <c r="AQ607" s="9">
        <f t="shared" si="1164"/>
        <v>0</v>
      </c>
      <c r="AR607" s="9">
        <f t="shared" si="1164"/>
        <v>0</v>
      </c>
      <c r="AS607" s="80">
        <f>AS608</f>
        <v>0</v>
      </c>
      <c r="AT607" s="80">
        <f t="shared" si="1164"/>
        <v>0</v>
      </c>
      <c r="AU607" s="80">
        <f t="shared" si="1164"/>
        <v>0</v>
      </c>
      <c r="AV607" s="9">
        <f t="shared" si="1164"/>
        <v>0</v>
      </c>
      <c r="AW607" s="9">
        <f t="shared" si="1164"/>
        <v>0</v>
      </c>
      <c r="AX607" s="9">
        <f t="shared" si="1164"/>
        <v>0</v>
      </c>
      <c r="AY607" s="79"/>
      <c r="AZ607" s="79"/>
      <c r="BA607" s="92" t="e">
        <f t="shared" si="1106"/>
        <v>#DIV/0!</v>
      </c>
      <c r="BB607" s="92" t="e">
        <f t="shared" si="1160"/>
        <v>#DIV/0!</v>
      </c>
    </row>
    <row r="608" spans="1:54" ht="33" hidden="1">
      <c r="A608" s="63" t="s">
        <v>11</v>
      </c>
      <c r="B608" s="25" t="s">
        <v>494</v>
      </c>
      <c r="C608" s="25" t="s">
        <v>20</v>
      </c>
      <c r="D608" s="25" t="s">
        <v>21</v>
      </c>
      <c r="E608" s="25" t="s">
        <v>756</v>
      </c>
      <c r="F608" s="25" t="s">
        <v>12</v>
      </c>
      <c r="G608" s="9">
        <f t="shared" si="1161"/>
        <v>0</v>
      </c>
      <c r="H608" s="9">
        <f t="shared" si="1161"/>
        <v>0</v>
      </c>
      <c r="I608" s="79"/>
      <c r="J608" s="79"/>
      <c r="K608" s="79"/>
      <c r="L608" s="79"/>
      <c r="M608" s="79"/>
      <c r="N608" s="79"/>
      <c r="O608" s="80"/>
      <c r="P608" s="80"/>
      <c r="Q608" s="80"/>
      <c r="R608" s="80"/>
      <c r="S608" s="80"/>
      <c r="T608" s="80"/>
      <c r="U608" s="80">
        <f>U609</f>
        <v>0</v>
      </c>
      <c r="V608" s="80">
        <f t="shared" si="1162"/>
        <v>0</v>
      </c>
      <c r="W608" s="80">
        <f t="shared" si="1162"/>
        <v>0</v>
      </c>
      <c r="X608" s="9">
        <f t="shared" si="1162"/>
        <v>0</v>
      </c>
      <c r="Y608" s="9">
        <f t="shared" si="1162"/>
        <v>0</v>
      </c>
      <c r="Z608" s="9">
        <f t="shared" si="1162"/>
        <v>0</v>
      </c>
      <c r="AA608" s="80">
        <f>AA609</f>
        <v>0</v>
      </c>
      <c r="AB608" s="80">
        <f t="shared" si="1162"/>
        <v>0</v>
      </c>
      <c r="AC608" s="80">
        <f t="shared" si="1162"/>
        <v>0</v>
      </c>
      <c r="AD608" s="9">
        <f t="shared" si="1162"/>
        <v>0</v>
      </c>
      <c r="AE608" s="9">
        <f t="shared" si="1162"/>
        <v>0</v>
      </c>
      <c r="AF608" s="9">
        <f t="shared" si="1162"/>
        <v>0</v>
      </c>
      <c r="AG608" s="80">
        <f>AG609</f>
        <v>0</v>
      </c>
      <c r="AH608" s="80">
        <f t="shared" si="1163"/>
        <v>0</v>
      </c>
      <c r="AI608" s="80">
        <f t="shared" si="1163"/>
        <v>0</v>
      </c>
      <c r="AJ608" s="9">
        <f t="shared" si="1163"/>
        <v>0</v>
      </c>
      <c r="AK608" s="9">
        <f t="shared" si="1163"/>
        <v>0</v>
      </c>
      <c r="AL608" s="9">
        <f t="shared" si="1163"/>
        <v>0</v>
      </c>
      <c r="AM608" s="80">
        <f>AM609</f>
        <v>0</v>
      </c>
      <c r="AN608" s="80">
        <f t="shared" si="1164"/>
        <v>0</v>
      </c>
      <c r="AO608" s="80">
        <f t="shared" si="1164"/>
        <v>0</v>
      </c>
      <c r="AP608" s="9">
        <f t="shared" si="1164"/>
        <v>0</v>
      </c>
      <c r="AQ608" s="9">
        <f t="shared" si="1164"/>
        <v>0</v>
      </c>
      <c r="AR608" s="9">
        <f t="shared" si="1164"/>
        <v>0</v>
      </c>
      <c r="AS608" s="80">
        <f>AS609</f>
        <v>0</v>
      </c>
      <c r="AT608" s="80">
        <f t="shared" si="1164"/>
        <v>0</v>
      </c>
      <c r="AU608" s="80">
        <f t="shared" si="1164"/>
        <v>0</v>
      </c>
      <c r="AV608" s="9">
        <f t="shared" si="1164"/>
        <v>0</v>
      </c>
      <c r="AW608" s="9">
        <f t="shared" si="1164"/>
        <v>0</v>
      </c>
      <c r="AX608" s="9">
        <f t="shared" si="1164"/>
        <v>0</v>
      </c>
      <c r="AY608" s="79"/>
      <c r="AZ608" s="79"/>
      <c r="BA608" s="92" t="e">
        <f t="shared" si="1106"/>
        <v>#DIV/0!</v>
      </c>
      <c r="BB608" s="92" t="e">
        <f t="shared" si="1160"/>
        <v>#DIV/0!</v>
      </c>
    </row>
    <row r="609" spans="1:54" ht="20.100000000000001" hidden="1" customHeight="1">
      <c r="A609" s="27" t="s">
        <v>13</v>
      </c>
      <c r="B609" s="25" t="str">
        <f t="shared" si="1158"/>
        <v>912</v>
      </c>
      <c r="C609" s="25" t="s">
        <v>20</v>
      </c>
      <c r="D609" s="25" t="s">
        <v>21</v>
      </c>
      <c r="E609" s="25" t="s">
        <v>756</v>
      </c>
      <c r="F609" s="25" t="s">
        <v>34</v>
      </c>
      <c r="G609" s="9"/>
      <c r="H609" s="9"/>
      <c r="I609" s="79"/>
      <c r="J609" s="79"/>
      <c r="K609" s="79"/>
      <c r="L609" s="79"/>
      <c r="M609" s="79"/>
      <c r="N609" s="79"/>
      <c r="O609" s="80"/>
      <c r="P609" s="80"/>
      <c r="Q609" s="80"/>
      <c r="R609" s="80"/>
      <c r="S609" s="80"/>
      <c r="T609" s="80"/>
      <c r="U609" s="80"/>
      <c r="V609" s="80"/>
      <c r="W609" s="80"/>
      <c r="X609" s="9"/>
      <c r="Y609" s="9">
        <f t="shared" ref="Y609" si="1165">S609+U609+V609+W609+X609</f>
        <v>0</v>
      </c>
      <c r="Z609" s="9">
        <f t="shared" ref="Z609" si="1166">T609+X609</f>
        <v>0</v>
      </c>
      <c r="AA609" s="80"/>
      <c r="AB609" s="80"/>
      <c r="AC609" s="80"/>
      <c r="AD609" s="9"/>
      <c r="AE609" s="9">
        <f t="shared" ref="AE609" si="1167">Y609+AA609+AB609+AC609+AD609</f>
        <v>0</v>
      </c>
      <c r="AF609" s="9">
        <f t="shared" ref="AF609" si="1168">Z609+AD609</f>
        <v>0</v>
      </c>
      <c r="AG609" s="80"/>
      <c r="AH609" s="80"/>
      <c r="AI609" s="80"/>
      <c r="AJ609" s="9"/>
      <c r="AK609" s="9">
        <f t="shared" ref="AK609" si="1169">AE609+AG609+AH609+AI609+AJ609</f>
        <v>0</v>
      </c>
      <c r="AL609" s="9">
        <f t="shared" ref="AL609" si="1170">AF609+AJ609</f>
        <v>0</v>
      </c>
      <c r="AM609" s="80"/>
      <c r="AN609" s="80"/>
      <c r="AO609" s="80"/>
      <c r="AP609" s="9"/>
      <c r="AQ609" s="9">
        <f t="shared" ref="AQ609" si="1171">AK609+AM609+AN609+AO609+AP609</f>
        <v>0</v>
      </c>
      <c r="AR609" s="9">
        <f t="shared" ref="AR609" si="1172">AL609+AP609</f>
        <v>0</v>
      </c>
      <c r="AS609" s="80"/>
      <c r="AT609" s="80"/>
      <c r="AU609" s="80"/>
      <c r="AV609" s="9"/>
      <c r="AW609" s="9">
        <f t="shared" ref="AW609" si="1173">AQ609+AS609+AT609+AU609+AV609</f>
        <v>0</v>
      </c>
      <c r="AX609" s="9">
        <f t="shared" ref="AX609" si="1174">AR609+AV609</f>
        <v>0</v>
      </c>
      <c r="AY609" s="79"/>
      <c r="AZ609" s="79"/>
      <c r="BA609" s="92" t="e">
        <f t="shared" si="1106"/>
        <v>#DIV/0!</v>
      </c>
      <c r="BB609" s="92" t="e">
        <f t="shared" si="1160"/>
        <v>#DIV/0!</v>
      </c>
    </row>
    <row r="610" spans="1:54" ht="33" hidden="1">
      <c r="A610" s="36" t="s">
        <v>684</v>
      </c>
      <c r="B610" s="25" t="str">
        <f t="shared" si="1158"/>
        <v>912</v>
      </c>
      <c r="C610" s="25" t="s">
        <v>20</v>
      </c>
      <c r="D610" s="25" t="s">
        <v>21</v>
      </c>
      <c r="E610" s="25" t="s">
        <v>791</v>
      </c>
      <c r="F610" s="9"/>
      <c r="G610" s="9">
        <f t="shared" ref="G610:H610" si="1175">G611</f>
        <v>0</v>
      </c>
      <c r="H610" s="9">
        <f t="shared" si="1175"/>
        <v>0</v>
      </c>
      <c r="I610" s="79"/>
      <c r="J610" s="79"/>
      <c r="K610" s="79"/>
      <c r="L610" s="79"/>
      <c r="M610" s="79"/>
      <c r="N610" s="79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9">
        <f>AS611</f>
        <v>677</v>
      </c>
      <c r="AT610" s="9">
        <f t="shared" ref="AT610:AZ610" si="1176">AT611</f>
        <v>0</v>
      </c>
      <c r="AU610" s="9">
        <f t="shared" si="1176"/>
        <v>0</v>
      </c>
      <c r="AV610" s="9">
        <f t="shared" si="1176"/>
        <v>12863</v>
      </c>
      <c r="AW610" s="9">
        <f t="shared" si="1176"/>
        <v>13540</v>
      </c>
      <c r="AX610" s="9">
        <f t="shared" si="1176"/>
        <v>12863</v>
      </c>
      <c r="AY610" s="9">
        <f t="shared" si="1176"/>
        <v>0</v>
      </c>
      <c r="AZ610" s="9">
        <f t="shared" si="1176"/>
        <v>0</v>
      </c>
      <c r="BA610" s="92">
        <f t="shared" si="1106"/>
        <v>0</v>
      </c>
      <c r="BB610" s="92">
        <f t="shared" si="1160"/>
        <v>0</v>
      </c>
    </row>
    <row r="611" spans="1:54" ht="33" hidden="1">
      <c r="A611" s="63" t="s">
        <v>11</v>
      </c>
      <c r="B611" s="25" t="str">
        <f t="shared" si="1158"/>
        <v>912</v>
      </c>
      <c r="C611" s="25" t="s">
        <v>20</v>
      </c>
      <c r="D611" s="25" t="s">
        <v>21</v>
      </c>
      <c r="E611" s="25" t="s">
        <v>791</v>
      </c>
      <c r="F611" s="25" t="s">
        <v>12</v>
      </c>
      <c r="G611" s="9">
        <f t="shared" ref="G611:H611" si="1177">G612+G613</f>
        <v>0</v>
      </c>
      <c r="H611" s="9">
        <f t="shared" si="1177"/>
        <v>0</v>
      </c>
      <c r="I611" s="79"/>
      <c r="J611" s="79"/>
      <c r="K611" s="79"/>
      <c r="L611" s="79"/>
      <c r="M611" s="79"/>
      <c r="N611" s="79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9">
        <f>AS612+AS613</f>
        <v>677</v>
      </c>
      <c r="AT611" s="9">
        <f t="shared" ref="AT611:AX611" si="1178">AT612+AT613</f>
        <v>0</v>
      </c>
      <c r="AU611" s="9">
        <f t="shared" si="1178"/>
        <v>0</v>
      </c>
      <c r="AV611" s="9">
        <f t="shared" si="1178"/>
        <v>12863</v>
      </c>
      <c r="AW611" s="9">
        <f t="shared" si="1178"/>
        <v>13540</v>
      </c>
      <c r="AX611" s="9">
        <f t="shared" si="1178"/>
        <v>12863</v>
      </c>
      <c r="AY611" s="9">
        <f>AY612+AY613</f>
        <v>0</v>
      </c>
      <c r="AZ611" s="9">
        <f t="shared" ref="AZ611" si="1179">AZ612+AZ613</f>
        <v>0</v>
      </c>
      <c r="BA611" s="92">
        <f t="shared" si="1106"/>
        <v>0</v>
      </c>
      <c r="BB611" s="92">
        <f t="shared" si="1160"/>
        <v>0</v>
      </c>
    </row>
    <row r="612" spans="1:54" ht="20.100000000000001" hidden="1" customHeight="1">
      <c r="A612" s="27" t="s">
        <v>13</v>
      </c>
      <c r="B612" s="25" t="str">
        <f t="shared" si="1158"/>
        <v>912</v>
      </c>
      <c r="C612" s="25" t="s">
        <v>20</v>
      </c>
      <c r="D612" s="25" t="s">
        <v>21</v>
      </c>
      <c r="E612" s="25" t="s">
        <v>791</v>
      </c>
      <c r="F612" s="25" t="s">
        <v>34</v>
      </c>
      <c r="G612" s="9"/>
      <c r="H612" s="9"/>
      <c r="I612" s="79"/>
      <c r="J612" s="79"/>
      <c r="K612" s="79"/>
      <c r="L612" s="79"/>
      <c r="M612" s="79"/>
      <c r="N612" s="79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9">
        <v>513</v>
      </c>
      <c r="AT612" s="9"/>
      <c r="AU612" s="9"/>
      <c r="AV612" s="9">
        <v>9738</v>
      </c>
      <c r="AW612" s="9">
        <f t="shared" ref="AW612:AW613" si="1180">AQ612+AS612+AT612+AU612+AV612</f>
        <v>10251</v>
      </c>
      <c r="AX612" s="9">
        <f t="shared" ref="AX612:AX613" si="1181">AR612+AV612</f>
        <v>9738</v>
      </c>
      <c r="AY612" s="79"/>
      <c r="AZ612" s="79"/>
      <c r="BA612" s="92">
        <f>AY612/AW612*100</f>
        <v>0</v>
      </c>
      <c r="BB612" s="92">
        <f t="shared" si="1160"/>
        <v>0</v>
      </c>
    </row>
    <row r="613" spans="1:54" ht="20.100000000000001" hidden="1" customHeight="1">
      <c r="A613" s="27" t="s">
        <v>23</v>
      </c>
      <c r="B613" s="25" t="str">
        <f t="shared" si="1158"/>
        <v>912</v>
      </c>
      <c r="C613" s="25" t="s">
        <v>20</v>
      </c>
      <c r="D613" s="25" t="s">
        <v>21</v>
      </c>
      <c r="E613" s="25" t="s">
        <v>791</v>
      </c>
      <c r="F613" s="25" t="s">
        <v>35</v>
      </c>
      <c r="G613" s="9"/>
      <c r="H613" s="9"/>
      <c r="I613" s="79"/>
      <c r="J613" s="79"/>
      <c r="K613" s="79"/>
      <c r="L613" s="79"/>
      <c r="M613" s="79"/>
      <c r="N613" s="79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9">
        <v>164</v>
      </c>
      <c r="AT613" s="9"/>
      <c r="AU613" s="9"/>
      <c r="AV613" s="9">
        <v>3125</v>
      </c>
      <c r="AW613" s="9">
        <f t="shared" si="1180"/>
        <v>3289</v>
      </c>
      <c r="AX613" s="9">
        <f t="shared" si="1181"/>
        <v>3125</v>
      </c>
      <c r="AY613" s="79"/>
      <c r="AZ613" s="79"/>
      <c r="BA613" s="92">
        <f>AY613/AW613*100</f>
        <v>0</v>
      </c>
      <c r="BB613" s="92">
        <f t="shared" si="1160"/>
        <v>0</v>
      </c>
    </row>
    <row r="614" spans="1:54" ht="33" hidden="1">
      <c r="A614" s="63" t="s">
        <v>397</v>
      </c>
      <c r="B614" s="25" t="str">
        <f t="shared" si="1158"/>
        <v>912</v>
      </c>
      <c r="C614" s="25" t="s">
        <v>20</v>
      </c>
      <c r="D614" s="25" t="s">
        <v>21</v>
      </c>
      <c r="E614" s="25" t="s">
        <v>619</v>
      </c>
      <c r="F614" s="9"/>
      <c r="G614" s="9">
        <f t="shared" ref="G614:V615" si="1182">G615</f>
        <v>134074</v>
      </c>
      <c r="H614" s="9">
        <f t="shared" si="1182"/>
        <v>134074</v>
      </c>
      <c r="I614" s="9">
        <f t="shared" si="1182"/>
        <v>0</v>
      </c>
      <c r="J614" s="9">
        <f t="shared" si="1182"/>
        <v>0</v>
      </c>
      <c r="K614" s="9">
        <f t="shared" si="1182"/>
        <v>0</v>
      </c>
      <c r="L614" s="9">
        <f t="shared" si="1182"/>
        <v>0</v>
      </c>
      <c r="M614" s="9">
        <f t="shared" si="1182"/>
        <v>134074</v>
      </c>
      <c r="N614" s="9">
        <f t="shared" si="1182"/>
        <v>134074</v>
      </c>
      <c r="O614" s="9">
        <f t="shared" si="1182"/>
        <v>0</v>
      </c>
      <c r="P614" s="9">
        <f t="shared" si="1182"/>
        <v>0</v>
      </c>
      <c r="Q614" s="9">
        <f t="shared" si="1182"/>
        <v>0</v>
      </c>
      <c r="R614" s="9">
        <f t="shared" si="1182"/>
        <v>0</v>
      </c>
      <c r="S614" s="9">
        <f t="shared" si="1182"/>
        <v>134074</v>
      </c>
      <c r="T614" s="9">
        <f t="shared" si="1182"/>
        <v>134074</v>
      </c>
      <c r="U614" s="9">
        <f t="shared" si="1182"/>
        <v>0</v>
      </c>
      <c r="V614" s="9">
        <f t="shared" si="1182"/>
        <v>0</v>
      </c>
      <c r="W614" s="9">
        <f t="shared" ref="U614:AJ615" si="1183">W615</f>
        <v>0</v>
      </c>
      <c r="X614" s="9">
        <f t="shared" si="1183"/>
        <v>0</v>
      </c>
      <c r="Y614" s="9">
        <f t="shared" si="1183"/>
        <v>134074</v>
      </c>
      <c r="Z614" s="9">
        <f t="shared" si="1183"/>
        <v>134074</v>
      </c>
      <c r="AA614" s="9">
        <f t="shared" si="1183"/>
        <v>0</v>
      </c>
      <c r="AB614" s="9">
        <f t="shared" si="1183"/>
        <v>0</v>
      </c>
      <c r="AC614" s="9">
        <f t="shared" si="1183"/>
        <v>0</v>
      </c>
      <c r="AD614" s="9">
        <f t="shared" si="1183"/>
        <v>0</v>
      </c>
      <c r="AE614" s="9">
        <f t="shared" si="1183"/>
        <v>134074</v>
      </c>
      <c r="AF614" s="9">
        <f t="shared" si="1183"/>
        <v>134074</v>
      </c>
      <c r="AG614" s="9">
        <f t="shared" si="1183"/>
        <v>0</v>
      </c>
      <c r="AH614" s="9">
        <f t="shared" si="1183"/>
        <v>0</v>
      </c>
      <c r="AI614" s="9">
        <f t="shared" si="1183"/>
        <v>0</v>
      </c>
      <c r="AJ614" s="9">
        <f t="shared" si="1183"/>
        <v>0</v>
      </c>
      <c r="AK614" s="9">
        <f t="shared" ref="AG614:AV615" si="1184">AK615</f>
        <v>134074</v>
      </c>
      <c r="AL614" s="9">
        <f t="shared" si="1184"/>
        <v>134074</v>
      </c>
      <c r="AM614" s="9">
        <f t="shared" si="1184"/>
        <v>0</v>
      </c>
      <c r="AN614" s="9">
        <f t="shared" si="1184"/>
        <v>0</v>
      </c>
      <c r="AO614" s="9">
        <f t="shared" si="1184"/>
        <v>0</v>
      </c>
      <c r="AP614" s="9">
        <f t="shared" si="1184"/>
        <v>0</v>
      </c>
      <c r="AQ614" s="9">
        <f t="shared" si="1184"/>
        <v>134074</v>
      </c>
      <c r="AR614" s="9">
        <f t="shared" si="1184"/>
        <v>134074</v>
      </c>
      <c r="AS614" s="9">
        <f t="shared" si="1184"/>
        <v>0</v>
      </c>
      <c r="AT614" s="9">
        <f t="shared" si="1184"/>
        <v>0</v>
      </c>
      <c r="AU614" s="9">
        <f t="shared" si="1184"/>
        <v>0</v>
      </c>
      <c r="AV614" s="9">
        <f t="shared" si="1184"/>
        <v>0</v>
      </c>
      <c r="AW614" s="9">
        <f t="shared" ref="AS614:AZ615" si="1185">AW615</f>
        <v>134074</v>
      </c>
      <c r="AX614" s="9">
        <f t="shared" si="1185"/>
        <v>134074</v>
      </c>
      <c r="AY614" s="9">
        <f t="shared" si="1185"/>
        <v>60566</v>
      </c>
      <c r="AZ614" s="9">
        <f t="shared" si="1185"/>
        <v>60566</v>
      </c>
      <c r="BA614" s="92">
        <f t="shared" si="1106"/>
        <v>45.173560869370647</v>
      </c>
      <c r="BB614" s="92">
        <f t="shared" si="1160"/>
        <v>45.173560869370647</v>
      </c>
    </row>
    <row r="615" spans="1:54" ht="33" hidden="1">
      <c r="A615" s="36" t="s">
        <v>398</v>
      </c>
      <c r="B615" s="25" t="str">
        <f t="shared" si="1158"/>
        <v>912</v>
      </c>
      <c r="C615" s="25" t="s">
        <v>20</v>
      </c>
      <c r="D615" s="25" t="s">
        <v>21</v>
      </c>
      <c r="E615" s="25" t="s">
        <v>620</v>
      </c>
      <c r="F615" s="9"/>
      <c r="G615" s="9">
        <f t="shared" si="1182"/>
        <v>134074</v>
      </c>
      <c r="H615" s="9">
        <f t="shared" si="1182"/>
        <v>134074</v>
      </c>
      <c r="I615" s="9">
        <f t="shared" si="1182"/>
        <v>0</v>
      </c>
      <c r="J615" s="9">
        <f t="shared" si="1182"/>
        <v>0</v>
      </c>
      <c r="K615" s="9">
        <f t="shared" si="1182"/>
        <v>0</v>
      </c>
      <c r="L615" s="9">
        <f t="shared" si="1182"/>
        <v>0</v>
      </c>
      <c r="M615" s="9">
        <f t="shared" si="1182"/>
        <v>134074</v>
      </c>
      <c r="N615" s="9">
        <f t="shared" si="1182"/>
        <v>134074</v>
      </c>
      <c r="O615" s="9">
        <f t="shared" si="1182"/>
        <v>0</v>
      </c>
      <c r="P615" s="9">
        <f t="shared" si="1182"/>
        <v>0</v>
      </c>
      <c r="Q615" s="9">
        <f t="shared" si="1182"/>
        <v>0</v>
      </c>
      <c r="R615" s="9">
        <f t="shared" si="1182"/>
        <v>0</v>
      </c>
      <c r="S615" s="9">
        <f t="shared" si="1182"/>
        <v>134074</v>
      </c>
      <c r="T615" s="9">
        <f t="shared" si="1182"/>
        <v>134074</v>
      </c>
      <c r="U615" s="9">
        <f t="shared" si="1183"/>
        <v>0</v>
      </c>
      <c r="V615" s="9">
        <f t="shared" si="1183"/>
        <v>0</v>
      </c>
      <c r="W615" s="9">
        <f t="shared" si="1183"/>
        <v>0</v>
      </c>
      <c r="X615" s="9">
        <f t="shared" si="1183"/>
        <v>0</v>
      </c>
      <c r="Y615" s="9">
        <f t="shared" si="1183"/>
        <v>134074</v>
      </c>
      <c r="Z615" s="9">
        <f t="shared" si="1183"/>
        <v>134074</v>
      </c>
      <c r="AA615" s="9">
        <f t="shared" si="1183"/>
        <v>0</v>
      </c>
      <c r="AB615" s="9">
        <f t="shared" si="1183"/>
        <v>0</v>
      </c>
      <c r="AC615" s="9">
        <f t="shared" si="1183"/>
        <v>0</v>
      </c>
      <c r="AD615" s="9">
        <f t="shared" si="1183"/>
        <v>0</v>
      </c>
      <c r="AE615" s="9">
        <f t="shared" si="1183"/>
        <v>134074</v>
      </c>
      <c r="AF615" s="9">
        <f t="shared" si="1183"/>
        <v>134074</v>
      </c>
      <c r="AG615" s="9">
        <f t="shared" si="1184"/>
        <v>0</v>
      </c>
      <c r="AH615" s="9">
        <f t="shared" si="1184"/>
        <v>0</v>
      </c>
      <c r="AI615" s="9">
        <f t="shared" si="1184"/>
        <v>0</v>
      </c>
      <c r="AJ615" s="9">
        <f t="shared" si="1184"/>
        <v>0</v>
      </c>
      <c r="AK615" s="9">
        <f t="shared" si="1184"/>
        <v>134074</v>
      </c>
      <c r="AL615" s="9">
        <f t="shared" si="1184"/>
        <v>134074</v>
      </c>
      <c r="AM615" s="9">
        <f t="shared" si="1184"/>
        <v>0</v>
      </c>
      <c r="AN615" s="9">
        <f t="shared" si="1184"/>
        <v>0</v>
      </c>
      <c r="AO615" s="9">
        <f t="shared" si="1184"/>
        <v>0</v>
      </c>
      <c r="AP615" s="9">
        <f t="shared" si="1184"/>
        <v>0</v>
      </c>
      <c r="AQ615" s="9">
        <f t="shared" si="1184"/>
        <v>134074</v>
      </c>
      <c r="AR615" s="9">
        <f t="shared" si="1184"/>
        <v>134074</v>
      </c>
      <c r="AS615" s="9">
        <f t="shared" si="1185"/>
        <v>0</v>
      </c>
      <c r="AT615" s="9">
        <f t="shared" si="1185"/>
        <v>0</v>
      </c>
      <c r="AU615" s="9">
        <f t="shared" si="1185"/>
        <v>0</v>
      </c>
      <c r="AV615" s="9">
        <f t="shared" si="1185"/>
        <v>0</v>
      </c>
      <c r="AW615" s="9">
        <f t="shared" si="1185"/>
        <v>134074</v>
      </c>
      <c r="AX615" s="9">
        <f t="shared" si="1185"/>
        <v>134074</v>
      </c>
      <c r="AY615" s="9">
        <f t="shared" si="1185"/>
        <v>60566</v>
      </c>
      <c r="AZ615" s="9">
        <f t="shared" si="1185"/>
        <v>60566</v>
      </c>
      <c r="BA615" s="92">
        <f t="shared" si="1106"/>
        <v>45.173560869370647</v>
      </c>
      <c r="BB615" s="92">
        <f t="shared" si="1160"/>
        <v>45.173560869370647</v>
      </c>
    </row>
    <row r="616" spans="1:54" ht="33" hidden="1">
      <c r="A616" s="63" t="s">
        <v>11</v>
      </c>
      <c r="B616" s="25" t="str">
        <f t="shared" si="1158"/>
        <v>912</v>
      </c>
      <c r="C616" s="25" t="s">
        <v>20</v>
      </c>
      <c r="D616" s="25" t="s">
        <v>21</v>
      </c>
      <c r="E616" s="25" t="s">
        <v>620</v>
      </c>
      <c r="F616" s="25" t="s">
        <v>12</v>
      </c>
      <c r="G616" s="9">
        <f t="shared" ref="G616" si="1186">G617+G618</f>
        <v>134074</v>
      </c>
      <c r="H616" s="9">
        <f t="shared" ref="H616:N616" si="1187">H617+H618</f>
        <v>134074</v>
      </c>
      <c r="I616" s="9">
        <f t="shared" si="1187"/>
        <v>0</v>
      </c>
      <c r="J616" s="9">
        <f t="shared" si="1187"/>
        <v>0</v>
      </c>
      <c r="K616" s="9">
        <f t="shared" si="1187"/>
        <v>0</v>
      </c>
      <c r="L616" s="9">
        <f t="shared" si="1187"/>
        <v>0</v>
      </c>
      <c r="M616" s="9">
        <f t="shared" si="1187"/>
        <v>134074</v>
      </c>
      <c r="N616" s="9">
        <f t="shared" si="1187"/>
        <v>134074</v>
      </c>
      <c r="O616" s="9">
        <f t="shared" ref="O616:T616" si="1188">O617+O618</f>
        <v>0</v>
      </c>
      <c r="P616" s="9">
        <f t="shared" si="1188"/>
        <v>0</v>
      </c>
      <c r="Q616" s="9">
        <f t="shared" si="1188"/>
        <v>0</v>
      </c>
      <c r="R616" s="9">
        <f t="shared" si="1188"/>
        <v>0</v>
      </c>
      <c r="S616" s="9">
        <f t="shared" si="1188"/>
        <v>134074</v>
      </c>
      <c r="T616" s="9">
        <f t="shared" si="1188"/>
        <v>134074</v>
      </c>
      <c r="U616" s="9">
        <f t="shared" ref="U616:Z616" si="1189">U617+U618</f>
        <v>0</v>
      </c>
      <c r="V616" s="9">
        <f t="shared" si="1189"/>
        <v>0</v>
      </c>
      <c r="W616" s="9">
        <f t="shared" si="1189"/>
        <v>0</v>
      </c>
      <c r="X616" s="9">
        <f t="shared" si="1189"/>
        <v>0</v>
      </c>
      <c r="Y616" s="9">
        <f t="shared" si="1189"/>
        <v>134074</v>
      </c>
      <c r="Z616" s="9">
        <f t="shared" si="1189"/>
        <v>134074</v>
      </c>
      <c r="AA616" s="9">
        <f t="shared" ref="AA616:AF616" si="1190">AA617+AA618</f>
        <v>0</v>
      </c>
      <c r="AB616" s="9">
        <f t="shared" si="1190"/>
        <v>0</v>
      </c>
      <c r="AC616" s="9">
        <f t="shared" si="1190"/>
        <v>0</v>
      </c>
      <c r="AD616" s="9">
        <f t="shared" si="1190"/>
        <v>0</v>
      </c>
      <c r="AE616" s="9">
        <f t="shared" si="1190"/>
        <v>134074</v>
      </c>
      <c r="AF616" s="9">
        <f t="shared" si="1190"/>
        <v>134074</v>
      </c>
      <c r="AG616" s="9">
        <f t="shared" ref="AG616:AL616" si="1191">AG617+AG618</f>
        <v>0</v>
      </c>
      <c r="AH616" s="9">
        <f t="shared" si="1191"/>
        <v>0</v>
      </c>
      <c r="AI616" s="9">
        <f t="shared" si="1191"/>
        <v>0</v>
      </c>
      <c r="AJ616" s="9">
        <f t="shared" si="1191"/>
        <v>0</v>
      </c>
      <c r="AK616" s="9">
        <f t="shared" si="1191"/>
        <v>134074</v>
      </c>
      <c r="AL616" s="9">
        <f t="shared" si="1191"/>
        <v>134074</v>
      </c>
      <c r="AM616" s="9">
        <f t="shared" ref="AM616:AR616" si="1192">AM617+AM618</f>
        <v>0</v>
      </c>
      <c r="AN616" s="9">
        <f t="shared" si="1192"/>
        <v>0</v>
      </c>
      <c r="AO616" s="9">
        <f t="shared" si="1192"/>
        <v>0</v>
      </c>
      <c r="AP616" s="9">
        <f t="shared" si="1192"/>
        <v>0</v>
      </c>
      <c r="AQ616" s="9">
        <f t="shared" si="1192"/>
        <v>134074</v>
      </c>
      <c r="AR616" s="9">
        <f t="shared" si="1192"/>
        <v>134074</v>
      </c>
      <c r="AS616" s="9">
        <f t="shared" ref="AS616:AX616" si="1193">AS617+AS618</f>
        <v>0</v>
      </c>
      <c r="AT616" s="9">
        <f t="shared" si="1193"/>
        <v>0</v>
      </c>
      <c r="AU616" s="9">
        <f t="shared" si="1193"/>
        <v>0</v>
      </c>
      <c r="AV616" s="9">
        <f t="shared" si="1193"/>
        <v>0</v>
      </c>
      <c r="AW616" s="9">
        <f t="shared" si="1193"/>
        <v>134074</v>
      </c>
      <c r="AX616" s="9">
        <f t="shared" si="1193"/>
        <v>134074</v>
      </c>
      <c r="AY616" s="9">
        <f>AY617+AY618</f>
        <v>60566</v>
      </c>
      <c r="AZ616" s="9">
        <f t="shared" ref="AZ616" si="1194">AZ617+AZ618</f>
        <v>60566</v>
      </c>
      <c r="BA616" s="92">
        <f t="shared" si="1106"/>
        <v>45.173560869370647</v>
      </c>
      <c r="BB616" s="92">
        <f t="shared" si="1160"/>
        <v>45.173560869370647</v>
      </c>
    </row>
    <row r="617" spans="1:54" ht="20.100000000000001" hidden="1" customHeight="1">
      <c r="A617" s="27" t="s">
        <v>13</v>
      </c>
      <c r="B617" s="25" t="str">
        <f t="shared" si="1158"/>
        <v>912</v>
      </c>
      <c r="C617" s="25" t="s">
        <v>20</v>
      </c>
      <c r="D617" s="25" t="s">
        <v>21</v>
      </c>
      <c r="E617" s="25" t="s">
        <v>620</v>
      </c>
      <c r="F617" s="25" t="s">
        <v>34</v>
      </c>
      <c r="G617" s="9">
        <v>88412</v>
      </c>
      <c r="H617" s="9">
        <v>88412</v>
      </c>
      <c r="I617" s="79"/>
      <c r="J617" s="79"/>
      <c r="K617" s="79"/>
      <c r="L617" s="79"/>
      <c r="M617" s="9">
        <f t="shared" ref="M617:M618" si="1195">G617+I617+J617+K617+L617</f>
        <v>88412</v>
      </c>
      <c r="N617" s="9">
        <f t="shared" ref="N617:N618" si="1196">H617+L617</f>
        <v>88412</v>
      </c>
      <c r="O617" s="80"/>
      <c r="P617" s="80"/>
      <c r="Q617" s="80"/>
      <c r="R617" s="80"/>
      <c r="S617" s="9">
        <f t="shared" ref="S617:S618" si="1197">M617+O617+P617+Q617+R617</f>
        <v>88412</v>
      </c>
      <c r="T617" s="9">
        <f t="shared" ref="T617:T618" si="1198">N617+R617</f>
        <v>88412</v>
      </c>
      <c r="U617" s="80"/>
      <c r="V617" s="80"/>
      <c r="W617" s="80"/>
      <c r="X617" s="80"/>
      <c r="Y617" s="9">
        <f t="shared" ref="Y617:Y618" si="1199">S617+U617+V617+W617+X617</f>
        <v>88412</v>
      </c>
      <c r="Z617" s="9">
        <f t="shared" ref="Z617:Z618" si="1200">T617+X617</f>
        <v>88412</v>
      </c>
      <c r="AA617" s="80"/>
      <c r="AB617" s="80"/>
      <c r="AC617" s="80"/>
      <c r="AD617" s="80"/>
      <c r="AE617" s="9">
        <f t="shared" ref="AE617:AE618" si="1201">Y617+AA617+AB617+AC617+AD617</f>
        <v>88412</v>
      </c>
      <c r="AF617" s="9">
        <f t="shared" ref="AF617:AF618" si="1202">Z617+AD617</f>
        <v>88412</v>
      </c>
      <c r="AG617" s="80"/>
      <c r="AH617" s="80"/>
      <c r="AI617" s="80"/>
      <c r="AJ617" s="80"/>
      <c r="AK617" s="9">
        <f t="shared" ref="AK617:AK618" si="1203">AE617+AG617+AH617+AI617+AJ617</f>
        <v>88412</v>
      </c>
      <c r="AL617" s="9">
        <f t="shared" ref="AL617:AL618" si="1204">AF617+AJ617</f>
        <v>88412</v>
      </c>
      <c r="AM617" s="80"/>
      <c r="AN617" s="80"/>
      <c r="AO617" s="80"/>
      <c r="AP617" s="80"/>
      <c r="AQ617" s="9">
        <f t="shared" ref="AQ617:AQ618" si="1205">AK617+AM617+AN617+AO617+AP617</f>
        <v>88412</v>
      </c>
      <c r="AR617" s="9">
        <f t="shared" ref="AR617:AR618" si="1206">AL617+AP617</f>
        <v>88412</v>
      </c>
      <c r="AS617" s="80"/>
      <c r="AT617" s="80"/>
      <c r="AU617" s="80"/>
      <c r="AV617" s="80"/>
      <c r="AW617" s="9">
        <f t="shared" ref="AW617:AW618" si="1207">AQ617+AS617+AT617+AU617+AV617</f>
        <v>88412</v>
      </c>
      <c r="AX617" s="9">
        <f t="shared" ref="AX617:AX618" si="1208">AR617+AV617</f>
        <v>88412</v>
      </c>
      <c r="AY617" s="9">
        <v>44074</v>
      </c>
      <c r="AZ617" s="9">
        <v>44074</v>
      </c>
      <c r="BA617" s="92">
        <f>AY617/AW617*100</f>
        <v>49.850699000135727</v>
      </c>
      <c r="BB617" s="92">
        <f t="shared" si="1160"/>
        <v>49.850699000135727</v>
      </c>
    </row>
    <row r="618" spans="1:54" ht="20.100000000000001" hidden="1" customHeight="1">
      <c r="A618" s="27" t="s">
        <v>23</v>
      </c>
      <c r="B618" s="25" t="str">
        <f t="shared" si="1158"/>
        <v>912</v>
      </c>
      <c r="C618" s="25" t="s">
        <v>20</v>
      </c>
      <c r="D618" s="25" t="s">
        <v>21</v>
      </c>
      <c r="E618" s="25" t="s">
        <v>620</v>
      </c>
      <c r="F618" s="25" t="s">
        <v>35</v>
      </c>
      <c r="G618" s="9">
        <v>45662</v>
      </c>
      <c r="H618" s="9">
        <v>45662</v>
      </c>
      <c r="I618" s="79"/>
      <c r="J618" s="79"/>
      <c r="K618" s="79"/>
      <c r="L618" s="79"/>
      <c r="M618" s="9">
        <f t="shared" si="1195"/>
        <v>45662</v>
      </c>
      <c r="N618" s="9">
        <f t="shared" si="1196"/>
        <v>45662</v>
      </c>
      <c r="O618" s="80"/>
      <c r="P618" s="80"/>
      <c r="Q618" s="80"/>
      <c r="R618" s="80"/>
      <c r="S618" s="9">
        <f t="shared" si="1197"/>
        <v>45662</v>
      </c>
      <c r="T618" s="9">
        <f t="shared" si="1198"/>
        <v>45662</v>
      </c>
      <c r="U618" s="80"/>
      <c r="V618" s="80"/>
      <c r="W618" s="80"/>
      <c r="X618" s="80"/>
      <c r="Y618" s="9">
        <f t="shared" si="1199"/>
        <v>45662</v>
      </c>
      <c r="Z618" s="9">
        <f t="shared" si="1200"/>
        <v>45662</v>
      </c>
      <c r="AA618" s="80"/>
      <c r="AB618" s="80"/>
      <c r="AC618" s="80"/>
      <c r="AD618" s="80"/>
      <c r="AE618" s="9">
        <f t="shared" si="1201"/>
        <v>45662</v>
      </c>
      <c r="AF618" s="9">
        <f t="shared" si="1202"/>
        <v>45662</v>
      </c>
      <c r="AG618" s="80"/>
      <c r="AH618" s="80"/>
      <c r="AI618" s="80"/>
      <c r="AJ618" s="80"/>
      <c r="AK618" s="9">
        <f t="shared" si="1203"/>
        <v>45662</v>
      </c>
      <c r="AL618" s="9">
        <f t="shared" si="1204"/>
        <v>45662</v>
      </c>
      <c r="AM618" s="80"/>
      <c r="AN618" s="80"/>
      <c r="AO618" s="80"/>
      <c r="AP618" s="80"/>
      <c r="AQ618" s="9">
        <f t="shared" si="1205"/>
        <v>45662</v>
      </c>
      <c r="AR618" s="9">
        <f t="shared" si="1206"/>
        <v>45662</v>
      </c>
      <c r="AS618" s="80"/>
      <c r="AT618" s="80"/>
      <c r="AU618" s="80"/>
      <c r="AV618" s="80"/>
      <c r="AW618" s="9">
        <f t="shared" si="1207"/>
        <v>45662</v>
      </c>
      <c r="AX618" s="9">
        <f t="shared" si="1208"/>
        <v>45662</v>
      </c>
      <c r="AY618" s="9">
        <v>16492</v>
      </c>
      <c r="AZ618" s="9">
        <v>16492</v>
      </c>
      <c r="BA618" s="92">
        <f>AY618/AW618*100</f>
        <v>36.117559458630808</v>
      </c>
      <c r="BB618" s="92">
        <f t="shared" si="1160"/>
        <v>36.117559458630808</v>
      </c>
    </row>
    <row r="619" spans="1:54" ht="33" hidden="1">
      <c r="A619" s="27" t="s">
        <v>755</v>
      </c>
      <c r="B619" s="25" t="str">
        <f t="shared" si="1158"/>
        <v>912</v>
      </c>
      <c r="C619" s="25" t="s">
        <v>20</v>
      </c>
      <c r="D619" s="25" t="s">
        <v>21</v>
      </c>
      <c r="E619" s="25" t="s">
        <v>666</v>
      </c>
      <c r="F619" s="9"/>
      <c r="G619" s="9">
        <f t="shared" ref="G619:AZ619" si="1209">G620</f>
        <v>677</v>
      </c>
      <c r="H619" s="9">
        <f t="shared" si="1209"/>
        <v>0</v>
      </c>
      <c r="I619" s="9">
        <f t="shared" si="1209"/>
        <v>0</v>
      </c>
      <c r="J619" s="9">
        <f t="shared" si="1209"/>
        <v>0</v>
      </c>
      <c r="K619" s="9">
        <f t="shared" si="1209"/>
        <v>0</v>
      </c>
      <c r="L619" s="9">
        <f t="shared" si="1209"/>
        <v>0</v>
      </c>
      <c r="M619" s="9">
        <f t="shared" si="1209"/>
        <v>677</v>
      </c>
      <c r="N619" s="9">
        <f t="shared" si="1209"/>
        <v>0</v>
      </c>
      <c r="O619" s="9">
        <f t="shared" si="1209"/>
        <v>0</v>
      </c>
      <c r="P619" s="9">
        <f t="shared" si="1209"/>
        <v>0</v>
      </c>
      <c r="Q619" s="9">
        <f t="shared" si="1209"/>
        <v>0</v>
      </c>
      <c r="R619" s="9">
        <f t="shared" si="1209"/>
        <v>0</v>
      </c>
      <c r="S619" s="9">
        <f t="shared" si="1209"/>
        <v>677</v>
      </c>
      <c r="T619" s="9">
        <f t="shared" si="1209"/>
        <v>0</v>
      </c>
      <c r="U619" s="9">
        <f t="shared" si="1209"/>
        <v>0</v>
      </c>
      <c r="V619" s="9">
        <f t="shared" si="1209"/>
        <v>0</v>
      </c>
      <c r="W619" s="9">
        <f t="shared" si="1209"/>
        <v>0</v>
      </c>
      <c r="X619" s="9">
        <f t="shared" si="1209"/>
        <v>1642</v>
      </c>
      <c r="Y619" s="9">
        <f t="shared" si="1209"/>
        <v>2319</v>
      </c>
      <c r="Z619" s="9">
        <f t="shared" si="1209"/>
        <v>1642</v>
      </c>
      <c r="AA619" s="9">
        <f t="shared" si="1209"/>
        <v>0</v>
      </c>
      <c r="AB619" s="9">
        <f t="shared" si="1209"/>
        <v>2999</v>
      </c>
      <c r="AC619" s="9">
        <f t="shared" si="1209"/>
        <v>0</v>
      </c>
      <c r="AD619" s="9">
        <f t="shared" si="1209"/>
        <v>0</v>
      </c>
      <c r="AE619" s="9">
        <f t="shared" si="1209"/>
        <v>5318</v>
      </c>
      <c r="AF619" s="9">
        <f t="shared" si="1209"/>
        <v>1642</v>
      </c>
      <c r="AG619" s="9">
        <f t="shared" si="1209"/>
        <v>0</v>
      </c>
      <c r="AH619" s="9">
        <f t="shared" si="1209"/>
        <v>0</v>
      </c>
      <c r="AI619" s="9">
        <f t="shared" si="1209"/>
        <v>0</v>
      </c>
      <c r="AJ619" s="9">
        <f t="shared" si="1209"/>
        <v>0</v>
      </c>
      <c r="AK619" s="9">
        <f t="shared" si="1209"/>
        <v>5318</v>
      </c>
      <c r="AL619" s="9">
        <f t="shared" si="1209"/>
        <v>1642</v>
      </c>
      <c r="AM619" s="9">
        <f t="shared" si="1209"/>
        <v>0</v>
      </c>
      <c r="AN619" s="9">
        <f t="shared" si="1209"/>
        <v>0</v>
      </c>
      <c r="AO619" s="9">
        <f t="shared" si="1209"/>
        <v>0</v>
      </c>
      <c r="AP619" s="9">
        <f t="shared" si="1209"/>
        <v>0</v>
      </c>
      <c r="AQ619" s="9">
        <f t="shared" si="1209"/>
        <v>5318</v>
      </c>
      <c r="AR619" s="9">
        <f t="shared" si="1209"/>
        <v>1642</v>
      </c>
      <c r="AS619" s="9">
        <f t="shared" si="1209"/>
        <v>-677</v>
      </c>
      <c r="AT619" s="9">
        <f t="shared" si="1209"/>
        <v>0</v>
      </c>
      <c r="AU619" s="9">
        <f t="shared" si="1209"/>
        <v>0</v>
      </c>
      <c r="AV619" s="9">
        <f t="shared" si="1209"/>
        <v>0</v>
      </c>
      <c r="AW619" s="9">
        <f t="shared" si="1209"/>
        <v>4641</v>
      </c>
      <c r="AX619" s="9">
        <f t="shared" si="1209"/>
        <v>1642</v>
      </c>
      <c r="AY619" s="9">
        <f t="shared" si="1209"/>
        <v>1642</v>
      </c>
      <c r="AZ619" s="9">
        <f t="shared" si="1209"/>
        <v>1642</v>
      </c>
      <c r="BA619" s="92">
        <f t="shared" si="1106"/>
        <v>35.380305968541265</v>
      </c>
      <c r="BB619" s="92">
        <f t="shared" si="1160"/>
        <v>100</v>
      </c>
    </row>
    <row r="620" spans="1:54" ht="33" hidden="1">
      <c r="A620" s="63" t="s">
        <v>11</v>
      </c>
      <c r="B620" s="25" t="str">
        <f t="shared" si="1158"/>
        <v>912</v>
      </c>
      <c r="C620" s="25" t="s">
        <v>20</v>
      </c>
      <c r="D620" s="25" t="s">
        <v>21</v>
      </c>
      <c r="E620" s="25" t="s">
        <v>666</v>
      </c>
      <c r="F620" s="25" t="s">
        <v>12</v>
      </c>
      <c r="G620" s="9">
        <f t="shared" ref="G620" si="1210">G621+G622</f>
        <v>677</v>
      </c>
      <c r="H620" s="9">
        <f t="shared" ref="H620:N620" si="1211">H621+H622</f>
        <v>0</v>
      </c>
      <c r="I620" s="9">
        <f t="shared" si="1211"/>
        <v>0</v>
      </c>
      <c r="J620" s="9">
        <f t="shared" si="1211"/>
        <v>0</v>
      </c>
      <c r="K620" s="9">
        <f t="shared" si="1211"/>
        <v>0</v>
      </c>
      <c r="L620" s="9">
        <f t="shared" si="1211"/>
        <v>0</v>
      </c>
      <c r="M620" s="9">
        <f t="shared" si="1211"/>
        <v>677</v>
      </c>
      <c r="N620" s="9">
        <f t="shared" si="1211"/>
        <v>0</v>
      </c>
      <c r="O620" s="9">
        <f t="shared" ref="O620:T620" si="1212">O621+O622</f>
        <v>0</v>
      </c>
      <c r="P620" s="9">
        <f t="shared" si="1212"/>
        <v>0</v>
      </c>
      <c r="Q620" s="9">
        <f t="shared" si="1212"/>
        <v>0</v>
      </c>
      <c r="R620" s="9">
        <f t="shared" si="1212"/>
        <v>0</v>
      </c>
      <c r="S620" s="9">
        <f t="shared" si="1212"/>
        <v>677</v>
      </c>
      <c r="T620" s="9">
        <f t="shared" si="1212"/>
        <v>0</v>
      </c>
      <c r="U620" s="9">
        <f t="shared" ref="U620:Z620" si="1213">U621+U622</f>
        <v>0</v>
      </c>
      <c r="V620" s="9">
        <f t="shared" si="1213"/>
        <v>0</v>
      </c>
      <c r="W620" s="9">
        <f t="shared" si="1213"/>
        <v>0</v>
      </c>
      <c r="X620" s="9">
        <f t="shared" si="1213"/>
        <v>1642</v>
      </c>
      <c r="Y620" s="9">
        <f t="shared" si="1213"/>
        <v>2319</v>
      </c>
      <c r="Z620" s="9">
        <f t="shared" si="1213"/>
        <v>1642</v>
      </c>
      <c r="AA620" s="9">
        <f t="shared" ref="AA620:AF620" si="1214">AA621+AA622</f>
        <v>0</v>
      </c>
      <c r="AB620" s="9">
        <f t="shared" si="1214"/>
        <v>2999</v>
      </c>
      <c r="AC620" s="9">
        <f t="shared" si="1214"/>
        <v>0</v>
      </c>
      <c r="AD620" s="9">
        <f t="shared" si="1214"/>
        <v>0</v>
      </c>
      <c r="AE620" s="9">
        <f t="shared" si="1214"/>
        <v>5318</v>
      </c>
      <c r="AF620" s="9">
        <f t="shared" si="1214"/>
        <v>1642</v>
      </c>
      <c r="AG620" s="9">
        <f t="shared" ref="AG620:AL620" si="1215">AG621+AG622</f>
        <v>0</v>
      </c>
      <c r="AH620" s="9">
        <f t="shared" si="1215"/>
        <v>0</v>
      </c>
      <c r="AI620" s="9">
        <f t="shared" si="1215"/>
        <v>0</v>
      </c>
      <c r="AJ620" s="9">
        <f t="shared" si="1215"/>
        <v>0</v>
      </c>
      <c r="AK620" s="9">
        <f t="shared" si="1215"/>
        <v>5318</v>
      </c>
      <c r="AL620" s="9">
        <f t="shared" si="1215"/>
        <v>1642</v>
      </c>
      <c r="AM620" s="9">
        <f t="shared" ref="AM620:AR620" si="1216">AM621+AM622</f>
        <v>0</v>
      </c>
      <c r="AN620" s="9">
        <f t="shared" si="1216"/>
        <v>0</v>
      </c>
      <c r="AO620" s="9">
        <f t="shared" si="1216"/>
        <v>0</v>
      </c>
      <c r="AP620" s="9">
        <f t="shared" si="1216"/>
        <v>0</v>
      </c>
      <c r="AQ620" s="9">
        <f t="shared" si="1216"/>
        <v>5318</v>
      </c>
      <c r="AR620" s="9">
        <f t="shared" si="1216"/>
        <v>1642</v>
      </c>
      <c r="AS620" s="9">
        <f t="shared" ref="AS620:AX620" si="1217">AS621+AS622</f>
        <v>-677</v>
      </c>
      <c r="AT620" s="9">
        <f t="shared" si="1217"/>
        <v>0</v>
      </c>
      <c r="AU620" s="9">
        <f t="shared" si="1217"/>
        <v>0</v>
      </c>
      <c r="AV620" s="9">
        <f t="shared" si="1217"/>
        <v>0</v>
      </c>
      <c r="AW620" s="9">
        <f t="shared" si="1217"/>
        <v>4641</v>
      </c>
      <c r="AX620" s="9">
        <f t="shared" si="1217"/>
        <v>1642</v>
      </c>
      <c r="AY620" s="9">
        <f t="shared" ref="AY620:AZ620" si="1218">AY621+AY622</f>
        <v>1642</v>
      </c>
      <c r="AZ620" s="9">
        <f t="shared" si="1218"/>
        <v>1642</v>
      </c>
      <c r="BA620" s="92">
        <f t="shared" si="1106"/>
        <v>35.380305968541265</v>
      </c>
      <c r="BB620" s="92">
        <f t="shared" si="1160"/>
        <v>100</v>
      </c>
    </row>
    <row r="621" spans="1:54" ht="20.100000000000001" hidden="1" customHeight="1">
      <c r="A621" s="27" t="s">
        <v>13</v>
      </c>
      <c r="B621" s="25" t="str">
        <f t="shared" si="1158"/>
        <v>912</v>
      </c>
      <c r="C621" s="25" t="s">
        <v>20</v>
      </c>
      <c r="D621" s="25" t="s">
        <v>21</v>
      </c>
      <c r="E621" s="25" t="s">
        <v>666</v>
      </c>
      <c r="F621" s="25" t="s">
        <v>34</v>
      </c>
      <c r="G621" s="9">
        <v>513</v>
      </c>
      <c r="H621" s="9"/>
      <c r="I621" s="79"/>
      <c r="J621" s="79"/>
      <c r="K621" s="79"/>
      <c r="L621" s="79"/>
      <c r="M621" s="9">
        <f t="shared" ref="M621:M622" si="1219">G621+I621+J621+K621+L621</f>
        <v>513</v>
      </c>
      <c r="N621" s="9">
        <f t="shared" ref="N621:N622" si="1220">H621+L621</f>
        <v>0</v>
      </c>
      <c r="O621" s="80"/>
      <c r="P621" s="80"/>
      <c r="Q621" s="80"/>
      <c r="R621" s="80"/>
      <c r="S621" s="9">
        <f t="shared" ref="S621:S622" si="1221">M621+O621+P621+Q621+R621</f>
        <v>513</v>
      </c>
      <c r="T621" s="9">
        <f t="shared" ref="T621:T622" si="1222">N621+R621</f>
        <v>0</v>
      </c>
      <c r="U621" s="80"/>
      <c r="V621" s="80"/>
      <c r="W621" s="80"/>
      <c r="X621" s="80"/>
      <c r="Y621" s="9">
        <f t="shared" ref="Y621:Y622" si="1223">S621+U621+V621+W621+X621</f>
        <v>513</v>
      </c>
      <c r="Z621" s="9">
        <f t="shared" ref="Z621:Z622" si="1224">T621+X621</f>
        <v>0</v>
      </c>
      <c r="AA621" s="80"/>
      <c r="AB621" s="80"/>
      <c r="AC621" s="80"/>
      <c r="AD621" s="80"/>
      <c r="AE621" s="9">
        <f t="shared" ref="AE621:AE622" si="1225">Y621+AA621+AB621+AC621+AD621</f>
        <v>513</v>
      </c>
      <c r="AF621" s="9">
        <f t="shared" ref="AF621:AF622" si="1226">Z621+AD621</f>
        <v>0</v>
      </c>
      <c r="AG621" s="80"/>
      <c r="AH621" s="80"/>
      <c r="AI621" s="80"/>
      <c r="AJ621" s="80"/>
      <c r="AK621" s="9">
        <f t="shared" ref="AK621:AK622" si="1227">AE621+AG621+AH621+AI621+AJ621</f>
        <v>513</v>
      </c>
      <c r="AL621" s="9">
        <f t="shared" ref="AL621:AL622" si="1228">AF621+AJ621</f>
        <v>0</v>
      </c>
      <c r="AM621" s="80"/>
      <c r="AN621" s="80"/>
      <c r="AO621" s="80"/>
      <c r="AP621" s="80"/>
      <c r="AQ621" s="9">
        <f t="shared" ref="AQ621:AQ622" si="1229">AK621+AM621+AN621+AO621+AP621</f>
        <v>513</v>
      </c>
      <c r="AR621" s="9">
        <f t="shared" ref="AR621:AR622" si="1230">AL621+AP621</f>
        <v>0</v>
      </c>
      <c r="AS621" s="9">
        <v>-513</v>
      </c>
      <c r="AT621" s="80"/>
      <c r="AU621" s="80"/>
      <c r="AV621" s="80"/>
      <c r="AW621" s="9">
        <f t="shared" ref="AW621:AW622" si="1231">AQ621+AS621+AT621+AU621+AV621</f>
        <v>0</v>
      </c>
      <c r="AX621" s="9">
        <f t="shared" ref="AX621:AX622" si="1232">AR621+AV621</f>
        <v>0</v>
      </c>
      <c r="AY621" s="79"/>
      <c r="AZ621" s="79"/>
      <c r="BA621" s="92"/>
      <c r="BB621" s="92"/>
    </row>
    <row r="622" spans="1:54" ht="20.100000000000001" hidden="1" customHeight="1">
      <c r="A622" s="27" t="s">
        <v>23</v>
      </c>
      <c r="B622" s="25" t="str">
        <f t="shared" si="1158"/>
        <v>912</v>
      </c>
      <c r="C622" s="25" t="s">
        <v>20</v>
      </c>
      <c r="D622" s="25" t="s">
        <v>21</v>
      </c>
      <c r="E622" s="25" t="s">
        <v>666</v>
      </c>
      <c r="F622" s="25" t="s">
        <v>35</v>
      </c>
      <c r="G622" s="9">
        <v>164</v>
      </c>
      <c r="H622" s="9"/>
      <c r="I622" s="79"/>
      <c r="J622" s="79"/>
      <c r="K622" s="79"/>
      <c r="L622" s="79"/>
      <c r="M622" s="9">
        <f t="shared" si="1219"/>
        <v>164</v>
      </c>
      <c r="N622" s="9">
        <f t="shared" si="1220"/>
        <v>0</v>
      </c>
      <c r="O622" s="80"/>
      <c r="P622" s="80"/>
      <c r="Q622" s="80"/>
      <c r="R622" s="80"/>
      <c r="S622" s="9">
        <f t="shared" si="1221"/>
        <v>164</v>
      </c>
      <c r="T622" s="9">
        <f t="shared" si="1222"/>
        <v>0</v>
      </c>
      <c r="U622" s="80"/>
      <c r="V622" s="80"/>
      <c r="W622" s="80"/>
      <c r="X622" s="9">
        <v>1642</v>
      </c>
      <c r="Y622" s="9">
        <f t="shared" si="1223"/>
        <v>1806</v>
      </c>
      <c r="Z622" s="9">
        <f t="shared" si="1224"/>
        <v>1642</v>
      </c>
      <c r="AA622" s="80"/>
      <c r="AB622" s="11">
        <v>2999</v>
      </c>
      <c r="AC622" s="80"/>
      <c r="AD622" s="9"/>
      <c r="AE622" s="9">
        <f t="shared" si="1225"/>
        <v>4805</v>
      </c>
      <c r="AF622" s="9">
        <f t="shared" si="1226"/>
        <v>1642</v>
      </c>
      <c r="AG622" s="80"/>
      <c r="AH622" s="11"/>
      <c r="AI622" s="80"/>
      <c r="AJ622" s="9"/>
      <c r="AK622" s="9">
        <f t="shared" si="1227"/>
        <v>4805</v>
      </c>
      <c r="AL622" s="9">
        <f t="shared" si="1228"/>
        <v>1642</v>
      </c>
      <c r="AM622" s="80"/>
      <c r="AN622" s="11"/>
      <c r="AO622" s="80"/>
      <c r="AP622" s="9"/>
      <c r="AQ622" s="9">
        <f t="shared" si="1229"/>
        <v>4805</v>
      </c>
      <c r="AR622" s="9">
        <f t="shared" si="1230"/>
        <v>1642</v>
      </c>
      <c r="AS622" s="9">
        <v>-164</v>
      </c>
      <c r="AT622" s="11"/>
      <c r="AU622" s="80"/>
      <c r="AV622" s="9"/>
      <c r="AW622" s="9">
        <f t="shared" si="1231"/>
        <v>4641</v>
      </c>
      <c r="AX622" s="9">
        <f t="shared" si="1232"/>
        <v>1642</v>
      </c>
      <c r="AY622" s="9">
        <v>1642</v>
      </c>
      <c r="AZ622" s="9">
        <v>1642</v>
      </c>
      <c r="BA622" s="92">
        <f t="shared" si="1106"/>
        <v>35.380305968541265</v>
      </c>
      <c r="BB622" s="92">
        <f t="shared" si="1160"/>
        <v>100</v>
      </c>
    </row>
    <row r="623" spans="1:54" ht="49.5" hidden="1" customHeight="1">
      <c r="A623" s="27" t="s">
        <v>754</v>
      </c>
      <c r="B623" s="25" t="str">
        <f t="shared" si="1158"/>
        <v>912</v>
      </c>
      <c r="C623" s="25" t="s">
        <v>20</v>
      </c>
      <c r="D623" s="25" t="s">
        <v>21</v>
      </c>
      <c r="E623" s="25" t="s">
        <v>753</v>
      </c>
      <c r="F623" s="25"/>
      <c r="G623" s="9"/>
      <c r="H623" s="9"/>
      <c r="I623" s="79"/>
      <c r="J623" s="79"/>
      <c r="K623" s="79"/>
      <c r="L623" s="79"/>
      <c r="M623" s="9"/>
      <c r="N623" s="9"/>
      <c r="O623" s="80"/>
      <c r="P623" s="80"/>
      <c r="Q623" s="80"/>
      <c r="R623" s="80"/>
      <c r="S623" s="9"/>
      <c r="T623" s="9"/>
      <c r="U623" s="9">
        <f>U624</f>
        <v>1669</v>
      </c>
      <c r="V623" s="9">
        <f t="shared" ref="V623:AK624" si="1233">V624</f>
        <v>0</v>
      </c>
      <c r="W623" s="9">
        <f t="shared" si="1233"/>
        <v>0</v>
      </c>
      <c r="X623" s="9">
        <f t="shared" si="1233"/>
        <v>31709</v>
      </c>
      <c r="Y623" s="9">
        <f t="shared" si="1233"/>
        <v>33378</v>
      </c>
      <c r="Z623" s="9">
        <f t="shared" si="1233"/>
        <v>31709</v>
      </c>
      <c r="AA623" s="9">
        <f>AA624</f>
        <v>0</v>
      </c>
      <c r="AB623" s="9">
        <f t="shared" si="1233"/>
        <v>0</v>
      </c>
      <c r="AC623" s="9">
        <f t="shared" si="1233"/>
        <v>0</v>
      </c>
      <c r="AD623" s="9">
        <f t="shared" si="1233"/>
        <v>0</v>
      </c>
      <c r="AE623" s="9">
        <f t="shared" si="1233"/>
        <v>33378</v>
      </c>
      <c r="AF623" s="9">
        <f t="shared" si="1233"/>
        <v>31709</v>
      </c>
      <c r="AG623" s="9">
        <f>AG624</f>
        <v>0</v>
      </c>
      <c r="AH623" s="9">
        <f t="shared" si="1233"/>
        <v>0</v>
      </c>
      <c r="AI623" s="9">
        <f t="shared" si="1233"/>
        <v>0</v>
      </c>
      <c r="AJ623" s="9">
        <f t="shared" si="1233"/>
        <v>0</v>
      </c>
      <c r="AK623" s="9">
        <f t="shared" si="1233"/>
        <v>33378</v>
      </c>
      <c r="AL623" s="9">
        <f t="shared" ref="AH623:AL624" si="1234">AL624</f>
        <v>31709</v>
      </c>
      <c r="AM623" s="9">
        <f>AM624</f>
        <v>0</v>
      </c>
      <c r="AN623" s="9">
        <f t="shared" ref="AN623:AZ624" si="1235">AN624</f>
        <v>0</v>
      </c>
      <c r="AO623" s="9">
        <f t="shared" si="1235"/>
        <v>0</v>
      </c>
      <c r="AP623" s="9">
        <f t="shared" si="1235"/>
        <v>0</v>
      </c>
      <c r="AQ623" s="9">
        <f t="shared" si="1235"/>
        <v>33378</v>
      </c>
      <c r="AR623" s="9">
        <f t="shared" si="1235"/>
        <v>31709</v>
      </c>
      <c r="AS623" s="9">
        <f>AS624</f>
        <v>0</v>
      </c>
      <c r="AT623" s="9">
        <f t="shared" si="1235"/>
        <v>0</v>
      </c>
      <c r="AU623" s="9">
        <f t="shared" si="1235"/>
        <v>0</v>
      </c>
      <c r="AV623" s="9">
        <f t="shared" si="1235"/>
        <v>0</v>
      </c>
      <c r="AW623" s="9">
        <f t="shared" si="1235"/>
        <v>33378</v>
      </c>
      <c r="AX623" s="9">
        <f t="shared" si="1235"/>
        <v>31709</v>
      </c>
      <c r="AY623" s="9">
        <f t="shared" si="1235"/>
        <v>166</v>
      </c>
      <c r="AZ623" s="9">
        <f t="shared" si="1235"/>
        <v>0</v>
      </c>
      <c r="BA623" s="92">
        <f t="shared" si="1106"/>
        <v>0.49733357301216374</v>
      </c>
      <c r="BB623" s="92">
        <f t="shared" si="1160"/>
        <v>0</v>
      </c>
    </row>
    <row r="624" spans="1:54" ht="36" hidden="1" customHeight="1">
      <c r="A624" s="63" t="s">
        <v>11</v>
      </c>
      <c r="B624" s="25" t="str">
        <f t="shared" si="1158"/>
        <v>912</v>
      </c>
      <c r="C624" s="25" t="s">
        <v>20</v>
      </c>
      <c r="D624" s="25" t="s">
        <v>21</v>
      </c>
      <c r="E624" s="25" t="s">
        <v>753</v>
      </c>
      <c r="F624" s="25" t="s">
        <v>12</v>
      </c>
      <c r="G624" s="9"/>
      <c r="H624" s="9"/>
      <c r="I624" s="79"/>
      <c r="J624" s="79"/>
      <c r="K624" s="79"/>
      <c r="L624" s="79"/>
      <c r="M624" s="9"/>
      <c r="N624" s="9"/>
      <c r="O624" s="80"/>
      <c r="P624" s="80"/>
      <c r="Q624" s="80"/>
      <c r="R624" s="80"/>
      <c r="S624" s="9"/>
      <c r="T624" s="9"/>
      <c r="U624" s="9">
        <f>U625</f>
        <v>1669</v>
      </c>
      <c r="V624" s="9">
        <f t="shared" si="1233"/>
        <v>0</v>
      </c>
      <c r="W624" s="9">
        <f t="shared" si="1233"/>
        <v>0</v>
      </c>
      <c r="X624" s="9">
        <f t="shared" si="1233"/>
        <v>31709</v>
      </c>
      <c r="Y624" s="9">
        <f t="shared" si="1233"/>
        <v>33378</v>
      </c>
      <c r="Z624" s="9">
        <f t="shared" si="1233"/>
        <v>31709</v>
      </c>
      <c r="AA624" s="9">
        <f>AA625</f>
        <v>0</v>
      </c>
      <c r="AB624" s="9">
        <f t="shared" si="1233"/>
        <v>0</v>
      </c>
      <c r="AC624" s="9">
        <f t="shared" si="1233"/>
        <v>0</v>
      </c>
      <c r="AD624" s="9">
        <f t="shared" si="1233"/>
        <v>0</v>
      </c>
      <c r="AE624" s="9">
        <f t="shared" si="1233"/>
        <v>33378</v>
      </c>
      <c r="AF624" s="9">
        <f t="shared" si="1233"/>
        <v>31709</v>
      </c>
      <c r="AG624" s="9">
        <f>AG625</f>
        <v>0</v>
      </c>
      <c r="AH624" s="9">
        <f t="shared" si="1234"/>
        <v>0</v>
      </c>
      <c r="AI624" s="9">
        <f t="shared" si="1234"/>
        <v>0</v>
      </c>
      <c r="AJ624" s="9">
        <f t="shared" si="1234"/>
        <v>0</v>
      </c>
      <c r="AK624" s="9">
        <f t="shared" si="1234"/>
        <v>33378</v>
      </c>
      <c r="AL624" s="9">
        <f t="shared" si="1234"/>
        <v>31709</v>
      </c>
      <c r="AM624" s="9">
        <f>AM625</f>
        <v>0</v>
      </c>
      <c r="AN624" s="9">
        <f t="shared" si="1235"/>
        <v>0</v>
      </c>
      <c r="AO624" s="9">
        <f t="shared" si="1235"/>
        <v>0</v>
      </c>
      <c r="AP624" s="9">
        <f t="shared" si="1235"/>
        <v>0</v>
      </c>
      <c r="AQ624" s="9">
        <f t="shared" si="1235"/>
        <v>33378</v>
      </c>
      <c r="AR624" s="9">
        <f t="shared" si="1235"/>
        <v>31709</v>
      </c>
      <c r="AS624" s="9">
        <f>AS625</f>
        <v>0</v>
      </c>
      <c r="AT624" s="9">
        <f t="shared" si="1235"/>
        <v>0</v>
      </c>
      <c r="AU624" s="9">
        <f t="shared" si="1235"/>
        <v>0</v>
      </c>
      <c r="AV624" s="9">
        <f t="shared" si="1235"/>
        <v>0</v>
      </c>
      <c r="AW624" s="9">
        <f t="shared" si="1235"/>
        <v>33378</v>
      </c>
      <c r="AX624" s="9">
        <f t="shared" si="1235"/>
        <v>31709</v>
      </c>
      <c r="AY624" s="9">
        <f t="shared" si="1235"/>
        <v>166</v>
      </c>
      <c r="AZ624" s="9">
        <f t="shared" si="1235"/>
        <v>0</v>
      </c>
      <c r="BA624" s="92">
        <f t="shared" si="1106"/>
        <v>0.49733357301216374</v>
      </c>
      <c r="BB624" s="92">
        <f t="shared" si="1160"/>
        <v>0</v>
      </c>
    </row>
    <row r="625" spans="1:54" ht="27" hidden="1" customHeight="1">
      <c r="A625" s="27" t="s">
        <v>13</v>
      </c>
      <c r="B625" s="25" t="str">
        <f t="shared" si="1158"/>
        <v>912</v>
      </c>
      <c r="C625" s="25" t="s">
        <v>20</v>
      </c>
      <c r="D625" s="25" t="s">
        <v>21</v>
      </c>
      <c r="E625" s="25" t="s">
        <v>753</v>
      </c>
      <c r="F625" s="25" t="s">
        <v>34</v>
      </c>
      <c r="G625" s="9"/>
      <c r="H625" s="9"/>
      <c r="I625" s="79"/>
      <c r="J625" s="79"/>
      <c r="K625" s="79"/>
      <c r="L625" s="79"/>
      <c r="M625" s="9"/>
      <c r="N625" s="9"/>
      <c r="O625" s="80"/>
      <c r="P625" s="80"/>
      <c r="Q625" s="80"/>
      <c r="R625" s="80"/>
      <c r="S625" s="9"/>
      <c r="T625" s="9"/>
      <c r="U625" s="9">
        <v>1669</v>
      </c>
      <c r="V625" s="9"/>
      <c r="W625" s="9"/>
      <c r="X625" s="9">
        <v>31709</v>
      </c>
      <c r="Y625" s="9">
        <f t="shared" ref="Y625" si="1236">S625+U625+V625+W625+X625</f>
        <v>33378</v>
      </c>
      <c r="Z625" s="9">
        <f t="shared" ref="Z625" si="1237">T625+X625</f>
        <v>31709</v>
      </c>
      <c r="AA625" s="9"/>
      <c r="AB625" s="9"/>
      <c r="AC625" s="9"/>
      <c r="AD625" s="9"/>
      <c r="AE625" s="9">
        <f t="shared" ref="AE625" si="1238">Y625+AA625+AB625+AC625+AD625</f>
        <v>33378</v>
      </c>
      <c r="AF625" s="9">
        <f t="shared" ref="AF625" si="1239">Z625+AD625</f>
        <v>31709</v>
      </c>
      <c r="AG625" s="9"/>
      <c r="AH625" s="9"/>
      <c r="AI625" s="9"/>
      <c r="AJ625" s="9"/>
      <c r="AK625" s="9">
        <f t="shared" ref="AK625" si="1240">AE625+AG625+AH625+AI625+AJ625</f>
        <v>33378</v>
      </c>
      <c r="AL625" s="9">
        <f t="shared" ref="AL625" si="1241">AF625+AJ625</f>
        <v>31709</v>
      </c>
      <c r="AM625" s="9"/>
      <c r="AN625" s="9"/>
      <c r="AO625" s="9"/>
      <c r="AP625" s="9"/>
      <c r="AQ625" s="9">
        <f t="shared" ref="AQ625" si="1242">AK625+AM625+AN625+AO625+AP625</f>
        <v>33378</v>
      </c>
      <c r="AR625" s="9">
        <f t="shared" ref="AR625" si="1243">AL625+AP625</f>
        <v>31709</v>
      </c>
      <c r="AS625" s="9"/>
      <c r="AT625" s="9"/>
      <c r="AU625" s="9"/>
      <c r="AV625" s="9"/>
      <c r="AW625" s="9">
        <f t="shared" ref="AW625" si="1244">AQ625+AS625+AT625+AU625+AV625</f>
        <v>33378</v>
      </c>
      <c r="AX625" s="9">
        <f t="shared" ref="AX625" si="1245">AR625+AV625</f>
        <v>31709</v>
      </c>
      <c r="AY625" s="9">
        <v>166</v>
      </c>
      <c r="AZ625" s="79"/>
      <c r="BA625" s="92">
        <f t="shared" si="1106"/>
        <v>0.49733357301216374</v>
      </c>
      <c r="BB625" s="92">
        <f t="shared" si="1160"/>
        <v>0</v>
      </c>
    </row>
    <row r="626" spans="1:54" ht="82.5" hidden="1">
      <c r="A626" s="24" t="s">
        <v>33</v>
      </c>
      <c r="B626" s="25" t="str">
        <f>B622</f>
        <v>912</v>
      </c>
      <c r="C626" s="25" t="s">
        <v>20</v>
      </c>
      <c r="D626" s="25" t="s">
        <v>21</v>
      </c>
      <c r="E626" s="25" t="s">
        <v>54</v>
      </c>
      <c r="F626" s="25"/>
      <c r="G626" s="9">
        <f t="shared" ref="G626:H628" si="1246">G627</f>
        <v>0</v>
      </c>
      <c r="H626" s="9">
        <f t="shared" si="1246"/>
        <v>0</v>
      </c>
      <c r="I626" s="79"/>
      <c r="J626" s="79"/>
      <c r="K626" s="79"/>
      <c r="L626" s="79"/>
      <c r="M626" s="79"/>
      <c r="N626" s="79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79"/>
      <c r="AZ626" s="79"/>
      <c r="BA626" s="92" t="e">
        <f t="shared" si="1106"/>
        <v>#DIV/0!</v>
      </c>
      <c r="BB626" s="92" t="e">
        <f t="shared" si="1160"/>
        <v>#DIV/0!</v>
      </c>
    </row>
    <row r="627" spans="1:54" ht="20.100000000000001" hidden="1" customHeight="1">
      <c r="A627" s="27" t="s">
        <v>14</v>
      </c>
      <c r="B627" s="25" t="str">
        <f t="shared" si="1158"/>
        <v>912</v>
      </c>
      <c r="C627" s="25" t="s">
        <v>20</v>
      </c>
      <c r="D627" s="25" t="s">
        <v>21</v>
      </c>
      <c r="E627" s="25" t="s">
        <v>55</v>
      </c>
      <c r="F627" s="25"/>
      <c r="G627" s="9">
        <f t="shared" si="1246"/>
        <v>0</v>
      </c>
      <c r="H627" s="9">
        <f t="shared" si="1246"/>
        <v>0</v>
      </c>
      <c r="I627" s="79"/>
      <c r="J627" s="79"/>
      <c r="K627" s="79"/>
      <c r="L627" s="79"/>
      <c r="M627" s="79"/>
      <c r="N627" s="79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79"/>
      <c r="AZ627" s="79"/>
      <c r="BA627" s="92" t="e">
        <f t="shared" si="1106"/>
        <v>#DIV/0!</v>
      </c>
      <c r="BB627" s="92" t="e">
        <f t="shared" si="1160"/>
        <v>#DIV/0!</v>
      </c>
    </row>
    <row r="628" spans="1:54" ht="33" hidden="1">
      <c r="A628" s="24" t="s">
        <v>26</v>
      </c>
      <c r="B628" s="25" t="str">
        <f t="shared" si="1158"/>
        <v>912</v>
      </c>
      <c r="C628" s="25" t="s">
        <v>20</v>
      </c>
      <c r="D628" s="25" t="s">
        <v>21</v>
      </c>
      <c r="E628" s="25" t="s">
        <v>432</v>
      </c>
      <c r="F628" s="25"/>
      <c r="G628" s="11">
        <f t="shared" si="1246"/>
        <v>0</v>
      </c>
      <c r="H628" s="11">
        <f t="shared" si="1246"/>
        <v>0</v>
      </c>
      <c r="I628" s="79"/>
      <c r="J628" s="79"/>
      <c r="K628" s="79"/>
      <c r="L628" s="79"/>
      <c r="M628" s="79"/>
      <c r="N628" s="79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79"/>
      <c r="AZ628" s="79"/>
      <c r="BA628" s="92" t="e">
        <f t="shared" si="1106"/>
        <v>#DIV/0!</v>
      </c>
      <c r="BB628" s="92" t="e">
        <f t="shared" si="1160"/>
        <v>#DIV/0!</v>
      </c>
    </row>
    <row r="629" spans="1:54" ht="33" hidden="1">
      <c r="A629" s="24" t="s">
        <v>11</v>
      </c>
      <c r="B629" s="25" t="str">
        <f t="shared" si="1158"/>
        <v>912</v>
      </c>
      <c r="C629" s="25" t="s">
        <v>20</v>
      </c>
      <c r="D629" s="25" t="s">
        <v>21</v>
      </c>
      <c r="E629" s="25" t="s">
        <v>432</v>
      </c>
      <c r="F629" s="25" t="s">
        <v>12</v>
      </c>
      <c r="G629" s="9">
        <f t="shared" ref="G629:H629" si="1247">G630+G631</f>
        <v>0</v>
      </c>
      <c r="H629" s="9">
        <f t="shared" si="1247"/>
        <v>0</v>
      </c>
      <c r="I629" s="79"/>
      <c r="J629" s="79"/>
      <c r="K629" s="79"/>
      <c r="L629" s="79"/>
      <c r="M629" s="79"/>
      <c r="N629" s="79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79"/>
      <c r="AZ629" s="79"/>
      <c r="BA629" s="92" t="e">
        <f t="shared" si="1106"/>
        <v>#DIV/0!</v>
      </c>
      <c r="BB629" s="92" t="e">
        <f t="shared" si="1160"/>
        <v>#DIV/0!</v>
      </c>
    </row>
    <row r="630" spans="1:54" ht="20.100000000000001" hidden="1" customHeight="1">
      <c r="A630" s="27" t="s">
        <v>13</v>
      </c>
      <c r="B630" s="25" t="str">
        <f t="shared" si="1158"/>
        <v>912</v>
      </c>
      <c r="C630" s="25" t="s">
        <v>20</v>
      </c>
      <c r="D630" s="25" t="s">
        <v>21</v>
      </c>
      <c r="E630" s="25" t="s">
        <v>432</v>
      </c>
      <c r="F630" s="25">
        <v>610</v>
      </c>
      <c r="G630" s="9"/>
      <c r="H630" s="9"/>
      <c r="I630" s="79"/>
      <c r="J630" s="79"/>
      <c r="K630" s="79"/>
      <c r="L630" s="79"/>
      <c r="M630" s="79"/>
      <c r="N630" s="79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79"/>
      <c r="AZ630" s="79"/>
      <c r="BA630" s="92" t="e">
        <f t="shared" si="1106"/>
        <v>#DIV/0!</v>
      </c>
      <c r="BB630" s="92" t="e">
        <f t="shared" si="1160"/>
        <v>#DIV/0!</v>
      </c>
    </row>
    <row r="631" spans="1:54" ht="20.100000000000001" hidden="1" customHeight="1">
      <c r="A631" s="27" t="s">
        <v>23</v>
      </c>
      <c r="B631" s="25" t="str">
        <f t="shared" si="1158"/>
        <v>912</v>
      </c>
      <c r="C631" s="25" t="s">
        <v>20</v>
      </c>
      <c r="D631" s="25" t="s">
        <v>21</v>
      </c>
      <c r="E631" s="25" t="s">
        <v>432</v>
      </c>
      <c r="F631" s="25">
        <v>620</v>
      </c>
      <c r="G631" s="9"/>
      <c r="H631" s="9"/>
      <c r="I631" s="79"/>
      <c r="J631" s="79"/>
      <c r="K631" s="79"/>
      <c r="L631" s="79"/>
      <c r="M631" s="79"/>
      <c r="N631" s="79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79"/>
      <c r="AZ631" s="79"/>
      <c r="BA631" s="92" t="e">
        <f t="shared" si="1106"/>
        <v>#DIV/0!</v>
      </c>
      <c r="BB631" s="92" t="e">
        <f t="shared" si="1160"/>
        <v>#DIV/0!</v>
      </c>
    </row>
    <row r="632" spans="1:54" ht="82.5" hidden="1">
      <c r="A632" s="24" t="s">
        <v>118</v>
      </c>
      <c r="B632" s="25" t="s">
        <v>494</v>
      </c>
      <c r="C632" s="25" t="s">
        <v>20</v>
      </c>
      <c r="D632" s="25" t="s">
        <v>21</v>
      </c>
      <c r="E632" s="25" t="s">
        <v>119</v>
      </c>
      <c r="F632" s="25"/>
      <c r="G632" s="9">
        <f>G633</f>
        <v>1448</v>
      </c>
      <c r="H632" s="9">
        <f t="shared" ref="H632:AZ632" si="1248">H633</f>
        <v>0</v>
      </c>
      <c r="I632" s="9">
        <f t="shared" si="1248"/>
        <v>0</v>
      </c>
      <c r="J632" s="9">
        <f t="shared" si="1248"/>
        <v>0</v>
      </c>
      <c r="K632" s="9">
        <f t="shared" si="1248"/>
        <v>0</v>
      </c>
      <c r="L632" s="9">
        <f t="shared" si="1248"/>
        <v>0</v>
      </c>
      <c r="M632" s="9">
        <f t="shared" si="1248"/>
        <v>1448</v>
      </c>
      <c r="N632" s="9">
        <f t="shared" si="1248"/>
        <v>0</v>
      </c>
      <c r="O632" s="9">
        <f t="shared" si="1248"/>
        <v>0</v>
      </c>
      <c r="P632" s="9">
        <f t="shared" si="1248"/>
        <v>0</v>
      </c>
      <c r="Q632" s="9">
        <f t="shared" si="1248"/>
        <v>0</v>
      </c>
      <c r="R632" s="9">
        <f t="shared" si="1248"/>
        <v>0</v>
      </c>
      <c r="S632" s="9">
        <f t="shared" si="1248"/>
        <v>1448</v>
      </c>
      <c r="T632" s="9">
        <f t="shared" si="1248"/>
        <v>0</v>
      </c>
      <c r="U632" s="9">
        <f t="shared" si="1248"/>
        <v>0</v>
      </c>
      <c r="V632" s="9">
        <f t="shared" si="1248"/>
        <v>0</v>
      </c>
      <c r="W632" s="9">
        <f t="shared" si="1248"/>
        <v>0</v>
      </c>
      <c r="X632" s="9">
        <f t="shared" si="1248"/>
        <v>0</v>
      </c>
      <c r="Y632" s="9">
        <f t="shared" si="1248"/>
        <v>1448</v>
      </c>
      <c r="Z632" s="9">
        <f t="shared" si="1248"/>
        <v>0</v>
      </c>
      <c r="AA632" s="9">
        <f t="shared" si="1248"/>
        <v>0</v>
      </c>
      <c r="AB632" s="9">
        <f t="shared" si="1248"/>
        <v>0</v>
      </c>
      <c r="AC632" s="9">
        <f t="shared" si="1248"/>
        <v>0</v>
      </c>
      <c r="AD632" s="9">
        <f t="shared" si="1248"/>
        <v>0</v>
      </c>
      <c r="AE632" s="9">
        <f t="shared" si="1248"/>
        <v>1448</v>
      </c>
      <c r="AF632" s="9">
        <f t="shared" si="1248"/>
        <v>0</v>
      </c>
      <c r="AG632" s="9">
        <f t="shared" si="1248"/>
        <v>0</v>
      </c>
      <c r="AH632" s="9">
        <f t="shared" si="1248"/>
        <v>0</v>
      </c>
      <c r="AI632" s="9">
        <f t="shared" si="1248"/>
        <v>0</v>
      </c>
      <c r="AJ632" s="9">
        <f t="shared" si="1248"/>
        <v>0</v>
      </c>
      <c r="AK632" s="9">
        <f t="shared" si="1248"/>
        <v>1448</v>
      </c>
      <c r="AL632" s="9">
        <f t="shared" si="1248"/>
        <v>0</v>
      </c>
      <c r="AM632" s="9">
        <f t="shared" si="1248"/>
        <v>0</v>
      </c>
      <c r="AN632" s="9">
        <f t="shared" si="1248"/>
        <v>0</v>
      </c>
      <c r="AO632" s="9">
        <f t="shared" si="1248"/>
        <v>0</v>
      </c>
      <c r="AP632" s="9">
        <f t="shared" si="1248"/>
        <v>0</v>
      </c>
      <c r="AQ632" s="9">
        <f t="shared" si="1248"/>
        <v>1448</v>
      </c>
      <c r="AR632" s="9">
        <f t="shared" si="1248"/>
        <v>0</v>
      </c>
      <c r="AS632" s="9">
        <f t="shared" si="1248"/>
        <v>-227</v>
      </c>
      <c r="AT632" s="9">
        <f t="shared" si="1248"/>
        <v>0</v>
      </c>
      <c r="AU632" s="9">
        <f t="shared" si="1248"/>
        <v>-127</v>
      </c>
      <c r="AV632" s="9">
        <f t="shared" si="1248"/>
        <v>0</v>
      </c>
      <c r="AW632" s="9">
        <f t="shared" si="1248"/>
        <v>1094</v>
      </c>
      <c r="AX632" s="9">
        <f t="shared" si="1248"/>
        <v>0</v>
      </c>
      <c r="AY632" s="9">
        <f t="shared" si="1248"/>
        <v>245</v>
      </c>
      <c r="AZ632" s="9">
        <f t="shared" si="1248"/>
        <v>0</v>
      </c>
      <c r="BA632" s="92">
        <f t="shared" si="1106"/>
        <v>22.394881170018284</v>
      </c>
      <c r="BB632" s="92"/>
    </row>
    <row r="633" spans="1:54" ht="20.100000000000001" hidden="1" customHeight="1">
      <c r="A633" s="27" t="s">
        <v>14</v>
      </c>
      <c r="B633" s="25" t="str">
        <f t="shared" si="1158"/>
        <v>912</v>
      </c>
      <c r="C633" s="25" t="s">
        <v>20</v>
      </c>
      <c r="D633" s="25" t="s">
        <v>21</v>
      </c>
      <c r="E633" s="25" t="s">
        <v>149</v>
      </c>
      <c r="F633" s="25"/>
      <c r="G633" s="9">
        <f>G634+G637+G640</f>
        <v>1448</v>
      </c>
      <c r="H633" s="9">
        <f t="shared" ref="H633:N633" si="1249">H634+H637+H640</f>
        <v>0</v>
      </c>
      <c r="I633" s="9">
        <f t="shared" si="1249"/>
        <v>0</v>
      </c>
      <c r="J633" s="9">
        <f t="shared" si="1249"/>
        <v>0</v>
      </c>
      <c r="K633" s="9">
        <f t="shared" si="1249"/>
        <v>0</v>
      </c>
      <c r="L633" s="9">
        <f t="shared" si="1249"/>
        <v>0</v>
      </c>
      <c r="M633" s="9">
        <f t="shared" si="1249"/>
        <v>1448</v>
      </c>
      <c r="N633" s="9">
        <f t="shared" si="1249"/>
        <v>0</v>
      </c>
      <c r="O633" s="9">
        <f t="shared" ref="O633:T633" si="1250">O634+O637+O640</f>
        <v>0</v>
      </c>
      <c r="P633" s="9">
        <f t="shared" si="1250"/>
        <v>0</v>
      </c>
      <c r="Q633" s="9">
        <f t="shared" si="1250"/>
        <v>0</v>
      </c>
      <c r="R633" s="9">
        <f t="shared" si="1250"/>
        <v>0</v>
      </c>
      <c r="S633" s="9">
        <f t="shared" si="1250"/>
        <v>1448</v>
      </c>
      <c r="T633" s="9">
        <f t="shared" si="1250"/>
        <v>0</v>
      </c>
      <c r="U633" s="9">
        <f t="shared" ref="U633:Z633" si="1251">U634+U637+U640</f>
        <v>0</v>
      </c>
      <c r="V633" s="9">
        <f t="shared" si="1251"/>
        <v>0</v>
      </c>
      <c r="W633" s="9">
        <f t="shared" si="1251"/>
        <v>0</v>
      </c>
      <c r="X633" s="9">
        <f t="shared" si="1251"/>
        <v>0</v>
      </c>
      <c r="Y633" s="9">
        <f t="shared" si="1251"/>
        <v>1448</v>
      </c>
      <c r="Z633" s="9">
        <f t="shared" si="1251"/>
        <v>0</v>
      </c>
      <c r="AA633" s="9">
        <f t="shared" ref="AA633:AF633" si="1252">AA634+AA637+AA640</f>
        <v>0</v>
      </c>
      <c r="AB633" s="9">
        <f t="shared" si="1252"/>
        <v>0</v>
      </c>
      <c r="AC633" s="9">
        <f t="shared" si="1252"/>
        <v>0</v>
      </c>
      <c r="AD633" s="9">
        <f t="shared" si="1252"/>
        <v>0</v>
      </c>
      <c r="AE633" s="9">
        <f t="shared" si="1252"/>
        <v>1448</v>
      </c>
      <c r="AF633" s="9">
        <f t="shared" si="1252"/>
        <v>0</v>
      </c>
      <c r="AG633" s="9">
        <f t="shared" ref="AG633:AL633" si="1253">AG634+AG637+AG640</f>
        <v>0</v>
      </c>
      <c r="AH633" s="9">
        <f t="shared" si="1253"/>
        <v>0</v>
      </c>
      <c r="AI633" s="9">
        <f t="shared" si="1253"/>
        <v>0</v>
      </c>
      <c r="AJ633" s="9">
        <f t="shared" si="1253"/>
        <v>0</v>
      </c>
      <c r="AK633" s="9">
        <f t="shared" si="1253"/>
        <v>1448</v>
      </c>
      <c r="AL633" s="9">
        <f t="shared" si="1253"/>
        <v>0</v>
      </c>
      <c r="AM633" s="9">
        <f t="shared" ref="AM633:AR633" si="1254">AM634+AM637+AM640</f>
        <v>0</v>
      </c>
      <c r="AN633" s="9">
        <f t="shared" si="1254"/>
        <v>0</v>
      </c>
      <c r="AO633" s="9">
        <f t="shared" si="1254"/>
        <v>0</v>
      </c>
      <c r="AP633" s="9">
        <f t="shared" si="1254"/>
        <v>0</v>
      </c>
      <c r="AQ633" s="9">
        <f t="shared" si="1254"/>
        <v>1448</v>
      </c>
      <c r="AR633" s="9">
        <f t="shared" si="1254"/>
        <v>0</v>
      </c>
      <c r="AS633" s="9">
        <f t="shared" ref="AS633:AW633" si="1255">AS634+AS637+AS640</f>
        <v>-227</v>
      </c>
      <c r="AT633" s="9">
        <f t="shared" si="1255"/>
        <v>0</v>
      </c>
      <c r="AU633" s="9">
        <f t="shared" si="1255"/>
        <v>-127</v>
      </c>
      <c r="AV633" s="9">
        <f t="shared" si="1255"/>
        <v>0</v>
      </c>
      <c r="AW633" s="9">
        <f t="shared" si="1255"/>
        <v>1094</v>
      </c>
      <c r="AX633" s="9">
        <f t="shared" ref="AX633:AZ633" si="1256">AX634+AX637+AX640</f>
        <v>0</v>
      </c>
      <c r="AY633" s="9">
        <f t="shared" si="1256"/>
        <v>245</v>
      </c>
      <c r="AZ633" s="9">
        <f t="shared" si="1256"/>
        <v>0</v>
      </c>
      <c r="BA633" s="92">
        <f t="shared" si="1106"/>
        <v>22.394881170018284</v>
      </c>
      <c r="BB633" s="92"/>
    </row>
    <row r="634" spans="1:54" ht="20.100000000000001" hidden="1" customHeight="1">
      <c r="A634" s="27" t="s">
        <v>24</v>
      </c>
      <c r="B634" s="25" t="str">
        <f>B632</f>
        <v>912</v>
      </c>
      <c r="C634" s="25" t="s">
        <v>20</v>
      </c>
      <c r="D634" s="25" t="s">
        <v>21</v>
      </c>
      <c r="E634" s="25" t="s">
        <v>531</v>
      </c>
      <c r="F634" s="25"/>
      <c r="G634" s="9">
        <f t="shared" ref="G634:V635" si="1257">G635</f>
        <v>0</v>
      </c>
      <c r="H634" s="9">
        <f t="shared" si="1257"/>
        <v>0</v>
      </c>
      <c r="I634" s="9">
        <f t="shared" si="1257"/>
        <v>0</v>
      </c>
      <c r="J634" s="9">
        <f t="shared" si="1257"/>
        <v>0</v>
      </c>
      <c r="K634" s="9">
        <f t="shared" si="1257"/>
        <v>0</v>
      </c>
      <c r="L634" s="9">
        <f t="shared" si="1257"/>
        <v>0</v>
      </c>
      <c r="M634" s="9">
        <f t="shared" si="1257"/>
        <v>0</v>
      </c>
      <c r="N634" s="9">
        <f t="shared" si="1257"/>
        <v>0</v>
      </c>
      <c r="O634" s="9">
        <f t="shared" si="1257"/>
        <v>0</v>
      </c>
      <c r="P634" s="9">
        <f t="shared" si="1257"/>
        <v>0</v>
      </c>
      <c r="Q634" s="9">
        <f t="shared" si="1257"/>
        <v>0</v>
      </c>
      <c r="R634" s="9">
        <f t="shared" si="1257"/>
        <v>0</v>
      </c>
      <c r="S634" s="9">
        <f t="shared" si="1257"/>
        <v>0</v>
      </c>
      <c r="T634" s="9">
        <f t="shared" si="1257"/>
        <v>0</v>
      </c>
      <c r="U634" s="9">
        <f t="shared" si="1257"/>
        <v>0</v>
      </c>
      <c r="V634" s="9">
        <f t="shared" si="1257"/>
        <v>0</v>
      </c>
      <c r="W634" s="9">
        <f t="shared" ref="U634:AJ635" si="1258">W635</f>
        <v>0</v>
      </c>
      <c r="X634" s="9">
        <f t="shared" si="1258"/>
        <v>0</v>
      </c>
      <c r="Y634" s="9">
        <f t="shared" si="1258"/>
        <v>0</v>
      </c>
      <c r="Z634" s="9">
        <f t="shared" si="1258"/>
        <v>0</v>
      </c>
      <c r="AA634" s="9">
        <f t="shared" si="1258"/>
        <v>0</v>
      </c>
      <c r="AB634" s="9">
        <f t="shared" si="1258"/>
        <v>0</v>
      </c>
      <c r="AC634" s="9">
        <f t="shared" si="1258"/>
        <v>0</v>
      </c>
      <c r="AD634" s="9">
        <f t="shared" si="1258"/>
        <v>0</v>
      </c>
      <c r="AE634" s="9">
        <f t="shared" si="1258"/>
        <v>0</v>
      </c>
      <c r="AF634" s="9">
        <f t="shared" si="1258"/>
        <v>0</v>
      </c>
      <c r="AG634" s="9">
        <f t="shared" si="1258"/>
        <v>0</v>
      </c>
      <c r="AH634" s="9">
        <f t="shared" si="1258"/>
        <v>0</v>
      </c>
      <c r="AI634" s="9">
        <f t="shared" si="1258"/>
        <v>0</v>
      </c>
      <c r="AJ634" s="9">
        <f t="shared" si="1258"/>
        <v>0</v>
      </c>
      <c r="AK634" s="9">
        <f t="shared" ref="AG634:AV635" si="1259">AK635</f>
        <v>0</v>
      </c>
      <c r="AL634" s="9">
        <f t="shared" si="1259"/>
        <v>0</v>
      </c>
      <c r="AM634" s="9">
        <f t="shared" si="1259"/>
        <v>0</v>
      </c>
      <c r="AN634" s="9">
        <f t="shared" si="1259"/>
        <v>0</v>
      </c>
      <c r="AO634" s="9">
        <f t="shared" si="1259"/>
        <v>0</v>
      </c>
      <c r="AP634" s="9">
        <f t="shared" si="1259"/>
        <v>0</v>
      </c>
      <c r="AQ634" s="9">
        <f t="shared" si="1259"/>
        <v>0</v>
      </c>
      <c r="AR634" s="9">
        <f t="shared" si="1259"/>
        <v>0</v>
      </c>
      <c r="AS634" s="9">
        <f t="shared" si="1259"/>
        <v>0</v>
      </c>
      <c r="AT634" s="9">
        <f t="shared" si="1259"/>
        <v>0</v>
      </c>
      <c r="AU634" s="9">
        <f t="shared" si="1259"/>
        <v>0</v>
      </c>
      <c r="AV634" s="9">
        <f t="shared" si="1259"/>
        <v>0</v>
      </c>
      <c r="AW634" s="9">
        <f t="shared" ref="AS634:AZ635" si="1260">AW635</f>
        <v>0</v>
      </c>
      <c r="AX634" s="9">
        <f t="shared" si="1260"/>
        <v>0</v>
      </c>
      <c r="AY634" s="9">
        <f t="shared" si="1260"/>
        <v>0</v>
      </c>
      <c r="AZ634" s="9">
        <f t="shared" si="1260"/>
        <v>0</v>
      </c>
      <c r="BA634" s="92" t="e">
        <f t="shared" si="1106"/>
        <v>#DIV/0!</v>
      </c>
      <c r="BB634" s="92"/>
    </row>
    <row r="635" spans="1:54" ht="33" hidden="1">
      <c r="A635" s="24" t="s">
        <v>11</v>
      </c>
      <c r="B635" s="25" t="str">
        <f t="shared" ref="B635:B648" si="1261">B634</f>
        <v>912</v>
      </c>
      <c r="C635" s="25" t="s">
        <v>20</v>
      </c>
      <c r="D635" s="25" t="s">
        <v>21</v>
      </c>
      <c r="E635" s="25" t="s">
        <v>531</v>
      </c>
      <c r="F635" s="25" t="s">
        <v>12</v>
      </c>
      <c r="G635" s="9">
        <f t="shared" si="1257"/>
        <v>0</v>
      </c>
      <c r="H635" s="9">
        <f t="shared" si="1257"/>
        <v>0</v>
      </c>
      <c r="I635" s="9">
        <f t="shared" si="1257"/>
        <v>0</v>
      </c>
      <c r="J635" s="9">
        <f t="shared" si="1257"/>
        <v>0</v>
      </c>
      <c r="K635" s="9">
        <f t="shared" si="1257"/>
        <v>0</v>
      </c>
      <c r="L635" s="9">
        <f t="shared" si="1257"/>
        <v>0</v>
      </c>
      <c r="M635" s="9">
        <f t="shared" si="1257"/>
        <v>0</v>
      </c>
      <c r="N635" s="9">
        <f t="shared" si="1257"/>
        <v>0</v>
      </c>
      <c r="O635" s="9">
        <f t="shared" si="1257"/>
        <v>0</v>
      </c>
      <c r="P635" s="9">
        <f t="shared" si="1257"/>
        <v>0</v>
      </c>
      <c r="Q635" s="9">
        <f t="shared" si="1257"/>
        <v>0</v>
      </c>
      <c r="R635" s="9">
        <f t="shared" si="1257"/>
        <v>0</v>
      </c>
      <c r="S635" s="9">
        <f t="shared" si="1257"/>
        <v>0</v>
      </c>
      <c r="T635" s="9">
        <f t="shared" si="1257"/>
        <v>0</v>
      </c>
      <c r="U635" s="9">
        <f t="shared" si="1258"/>
        <v>0</v>
      </c>
      <c r="V635" s="9">
        <f t="shared" si="1258"/>
        <v>0</v>
      </c>
      <c r="W635" s="9">
        <f t="shared" si="1258"/>
        <v>0</v>
      </c>
      <c r="X635" s="9">
        <f t="shared" si="1258"/>
        <v>0</v>
      </c>
      <c r="Y635" s="9">
        <f t="shared" si="1258"/>
        <v>0</v>
      </c>
      <c r="Z635" s="9">
        <f t="shared" si="1258"/>
        <v>0</v>
      </c>
      <c r="AA635" s="9">
        <f t="shared" si="1258"/>
        <v>0</v>
      </c>
      <c r="AB635" s="9">
        <f t="shared" si="1258"/>
        <v>0</v>
      </c>
      <c r="AC635" s="9">
        <f t="shared" si="1258"/>
        <v>0</v>
      </c>
      <c r="AD635" s="9">
        <f t="shared" si="1258"/>
        <v>0</v>
      </c>
      <c r="AE635" s="9">
        <f t="shared" si="1258"/>
        <v>0</v>
      </c>
      <c r="AF635" s="9">
        <f t="shared" si="1258"/>
        <v>0</v>
      </c>
      <c r="AG635" s="9">
        <f t="shared" si="1259"/>
        <v>0</v>
      </c>
      <c r="AH635" s="9">
        <f t="shared" si="1259"/>
        <v>0</v>
      </c>
      <c r="AI635" s="9">
        <f t="shared" si="1259"/>
        <v>0</v>
      </c>
      <c r="AJ635" s="9">
        <f t="shared" si="1259"/>
        <v>0</v>
      </c>
      <c r="AK635" s="9">
        <f t="shared" si="1259"/>
        <v>0</v>
      </c>
      <c r="AL635" s="9">
        <f t="shared" si="1259"/>
        <v>0</v>
      </c>
      <c r="AM635" s="9">
        <f t="shared" si="1259"/>
        <v>0</v>
      </c>
      <c r="AN635" s="9">
        <f t="shared" si="1259"/>
        <v>0</v>
      </c>
      <c r="AO635" s="9">
        <f t="shared" si="1259"/>
        <v>0</v>
      </c>
      <c r="AP635" s="9">
        <f t="shared" si="1259"/>
        <v>0</v>
      </c>
      <c r="AQ635" s="9">
        <f t="shared" si="1259"/>
        <v>0</v>
      </c>
      <c r="AR635" s="9">
        <f t="shared" si="1259"/>
        <v>0</v>
      </c>
      <c r="AS635" s="9">
        <f t="shared" si="1260"/>
        <v>0</v>
      </c>
      <c r="AT635" s="9">
        <f t="shared" si="1260"/>
        <v>0</v>
      </c>
      <c r="AU635" s="9">
        <f t="shared" si="1260"/>
        <v>0</v>
      </c>
      <c r="AV635" s="9">
        <f t="shared" si="1260"/>
        <v>0</v>
      </c>
      <c r="AW635" s="9">
        <f t="shared" si="1260"/>
        <v>0</v>
      </c>
      <c r="AX635" s="9">
        <f t="shared" si="1260"/>
        <v>0</v>
      </c>
      <c r="AY635" s="9">
        <f t="shared" si="1260"/>
        <v>0</v>
      </c>
      <c r="AZ635" s="9">
        <f t="shared" si="1260"/>
        <v>0</v>
      </c>
      <c r="BA635" s="92" t="e">
        <f t="shared" si="1106"/>
        <v>#DIV/0!</v>
      </c>
      <c r="BB635" s="92"/>
    </row>
    <row r="636" spans="1:54" ht="20.100000000000001" hidden="1" customHeight="1">
      <c r="A636" s="27" t="s">
        <v>13</v>
      </c>
      <c r="B636" s="25" t="str">
        <f t="shared" si="1261"/>
        <v>912</v>
      </c>
      <c r="C636" s="25" t="s">
        <v>20</v>
      </c>
      <c r="D636" s="25" t="s">
        <v>21</v>
      </c>
      <c r="E636" s="25" t="s">
        <v>531</v>
      </c>
      <c r="F636" s="25">
        <v>610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2" t="e">
        <f t="shared" si="1106"/>
        <v>#DIV/0!</v>
      </c>
      <c r="BB636" s="92"/>
    </row>
    <row r="637" spans="1:54" ht="20.100000000000001" hidden="1" customHeight="1">
      <c r="A637" s="27" t="s">
        <v>25</v>
      </c>
      <c r="B637" s="25" t="str">
        <f t="shared" si="1261"/>
        <v>912</v>
      </c>
      <c r="C637" s="25" t="s">
        <v>20</v>
      </c>
      <c r="D637" s="25" t="s">
        <v>21</v>
      </c>
      <c r="E637" s="25" t="s">
        <v>484</v>
      </c>
      <c r="F637" s="25"/>
      <c r="G637" s="9">
        <f>G638</f>
        <v>0</v>
      </c>
      <c r="H637" s="9">
        <f t="shared" ref="H637:W638" si="1262">H638</f>
        <v>0</v>
      </c>
      <c r="I637" s="9">
        <f t="shared" si="1262"/>
        <v>0</v>
      </c>
      <c r="J637" s="9">
        <f t="shared" si="1262"/>
        <v>0</v>
      </c>
      <c r="K637" s="9">
        <f t="shared" si="1262"/>
        <v>0</v>
      </c>
      <c r="L637" s="9">
        <f t="shared" si="1262"/>
        <v>0</v>
      </c>
      <c r="M637" s="9">
        <f t="shared" si="1262"/>
        <v>0</v>
      </c>
      <c r="N637" s="9">
        <f t="shared" si="1262"/>
        <v>0</v>
      </c>
      <c r="O637" s="9">
        <f t="shared" si="1262"/>
        <v>0</v>
      </c>
      <c r="P637" s="9">
        <f t="shared" si="1262"/>
        <v>0</v>
      </c>
      <c r="Q637" s="9">
        <f t="shared" si="1262"/>
        <v>0</v>
      </c>
      <c r="R637" s="9">
        <f t="shared" si="1262"/>
        <v>0</v>
      </c>
      <c r="S637" s="9">
        <f t="shared" si="1262"/>
        <v>0</v>
      </c>
      <c r="T637" s="9">
        <f t="shared" si="1262"/>
        <v>0</v>
      </c>
      <c r="U637" s="9">
        <f t="shared" si="1262"/>
        <v>0</v>
      </c>
      <c r="V637" s="9">
        <f t="shared" si="1262"/>
        <v>0</v>
      </c>
      <c r="W637" s="9">
        <f t="shared" si="1262"/>
        <v>0</v>
      </c>
      <c r="X637" s="9">
        <f t="shared" ref="U637:AJ638" si="1263">X638</f>
        <v>0</v>
      </c>
      <c r="Y637" s="9">
        <f t="shared" si="1263"/>
        <v>0</v>
      </c>
      <c r="Z637" s="9">
        <f t="shared" si="1263"/>
        <v>0</v>
      </c>
      <c r="AA637" s="9">
        <f t="shared" si="1263"/>
        <v>0</v>
      </c>
      <c r="AB637" s="9">
        <f t="shared" si="1263"/>
        <v>0</v>
      </c>
      <c r="AC637" s="9">
        <f t="shared" si="1263"/>
        <v>0</v>
      </c>
      <c r="AD637" s="9">
        <f t="shared" si="1263"/>
        <v>0</v>
      </c>
      <c r="AE637" s="9">
        <f t="shared" si="1263"/>
        <v>0</v>
      </c>
      <c r="AF637" s="9">
        <f t="shared" si="1263"/>
        <v>0</v>
      </c>
      <c r="AG637" s="9">
        <f t="shared" si="1263"/>
        <v>0</v>
      </c>
      <c r="AH637" s="9">
        <f t="shared" si="1263"/>
        <v>0</v>
      </c>
      <c r="AI637" s="9">
        <f t="shared" si="1263"/>
        <v>0</v>
      </c>
      <c r="AJ637" s="9">
        <f t="shared" si="1263"/>
        <v>0</v>
      </c>
      <c r="AK637" s="9">
        <f t="shared" ref="AG637:AV638" si="1264">AK638</f>
        <v>0</v>
      </c>
      <c r="AL637" s="9">
        <f t="shared" si="1264"/>
        <v>0</v>
      </c>
      <c r="AM637" s="9">
        <f t="shared" si="1264"/>
        <v>0</v>
      </c>
      <c r="AN637" s="9">
        <f t="shared" si="1264"/>
        <v>0</v>
      </c>
      <c r="AO637" s="9">
        <f t="shared" si="1264"/>
        <v>0</v>
      </c>
      <c r="AP637" s="9">
        <f t="shared" si="1264"/>
        <v>0</v>
      </c>
      <c r="AQ637" s="9">
        <f t="shared" si="1264"/>
        <v>0</v>
      </c>
      <c r="AR637" s="9">
        <f t="shared" si="1264"/>
        <v>0</v>
      </c>
      <c r="AS637" s="9">
        <f t="shared" si="1264"/>
        <v>0</v>
      </c>
      <c r="AT637" s="9">
        <f t="shared" si="1264"/>
        <v>0</v>
      </c>
      <c r="AU637" s="9">
        <f t="shared" si="1264"/>
        <v>0</v>
      </c>
      <c r="AV637" s="9">
        <f t="shared" si="1264"/>
        <v>0</v>
      </c>
      <c r="AW637" s="9">
        <f t="shared" ref="AS637:AZ638" si="1265">AW638</f>
        <v>0</v>
      </c>
      <c r="AX637" s="9">
        <f t="shared" si="1265"/>
        <v>0</v>
      </c>
      <c r="AY637" s="9">
        <f t="shared" si="1265"/>
        <v>0</v>
      </c>
      <c r="AZ637" s="9">
        <f t="shared" si="1265"/>
        <v>0</v>
      </c>
      <c r="BA637" s="92" t="e">
        <f t="shared" si="1106"/>
        <v>#DIV/0!</v>
      </c>
      <c r="BB637" s="92"/>
    </row>
    <row r="638" spans="1:54" ht="33" hidden="1">
      <c r="A638" s="24" t="s">
        <v>11</v>
      </c>
      <c r="B638" s="25" t="str">
        <f t="shared" si="1261"/>
        <v>912</v>
      </c>
      <c r="C638" s="25" t="s">
        <v>20</v>
      </c>
      <c r="D638" s="25" t="s">
        <v>21</v>
      </c>
      <c r="E638" s="25" t="s">
        <v>484</v>
      </c>
      <c r="F638" s="25" t="s">
        <v>12</v>
      </c>
      <c r="G638" s="9">
        <f>G639</f>
        <v>0</v>
      </c>
      <c r="H638" s="9">
        <f t="shared" si="1262"/>
        <v>0</v>
      </c>
      <c r="I638" s="9">
        <f t="shared" si="1262"/>
        <v>0</v>
      </c>
      <c r="J638" s="9">
        <f t="shared" si="1262"/>
        <v>0</v>
      </c>
      <c r="K638" s="9">
        <f t="shared" si="1262"/>
        <v>0</v>
      </c>
      <c r="L638" s="9">
        <f t="shared" si="1262"/>
        <v>0</v>
      </c>
      <c r="M638" s="9">
        <f t="shared" si="1262"/>
        <v>0</v>
      </c>
      <c r="N638" s="9">
        <f t="shared" si="1262"/>
        <v>0</v>
      </c>
      <c r="O638" s="9">
        <f t="shared" si="1262"/>
        <v>0</v>
      </c>
      <c r="P638" s="9">
        <f t="shared" si="1262"/>
        <v>0</v>
      </c>
      <c r="Q638" s="9">
        <f t="shared" si="1262"/>
        <v>0</v>
      </c>
      <c r="R638" s="9">
        <f t="shared" si="1262"/>
        <v>0</v>
      </c>
      <c r="S638" s="9">
        <f t="shared" si="1262"/>
        <v>0</v>
      </c>
      <c r="T638" s="9">
        <f t="shared" si="1262"/>
        <v>0</v>
      </c>
      <c r="U638" s="9">
        <f t="shared" si="1263"/>
        <v>0</v>
      </c>
      <c r="V638" s="9">
        <f t="shared" si="1263"/>
        <v>0</v>
      </c>
      <c r="W638" s="9">
        <f t="shared" si="1263"/>
        <v>0</v>
      </c>
      <c r="X638" s="9">
        <f t="shared" si="1263"/>
        <v>0</v>
      </c>
      <c r="Y638" s="9">
        <f t="shared" si="1263"/>
        <v>0</v>
      </c>
      <c r="Z638" s="9">
        <f t="shared" si="1263"/>
        <v>0</v>
      </c>
      <c r="AA638" s="9">
        <f t="shared" si="1263"/>
        <v>0</v>
      </c>
      <c r="AB638" s="9">
        <f t="shared" si="1263"/>
        <v>0</v>
      </c>
      <c r="AC638" s="9">
        <f t="shared" si="1263"/>
        <v>0</v>
      </c>
      <c r="AD638" s="9">
        <f t="shared" si="1263"/>
        <v>0</v>
      </c>
      <c r="AE638" s="9">
        <f t="shared" si="1263"/>
        <v>0</v>
      </c>
      <c r="AF638" s="9">
        <f t="shared" si="1263"/>
        <v>0</v>
      </c>
      <c r="AG638" s="9">
        <f t="shared" si="1264"/>
        <v>0</v>
      </c>
      <c r="AH638" s="9">
        <f t="shared" si="1264"/>
        <v>0</v>
      </c>
      <c r="AI638" s="9">
        <f t="shared" si="1264"/>
        <v>0</v>
      </c>
      <c r="AJ638" s="9">
        <f t="shared" si="1264"/>
        <v>0</v>
      </c>
      <c r="AK638" s="9">
        <f t="shared" si="1264"/>
        <v>0</v>
      </c>
      <c r="AL638" s="9">
        <f t="shared" si="1264"/>
        <v>0</v>
      </c>
      <c r="AM638" s="9">
        <f t="shared" si="1264"/>
        <v>0</v>
      </c>
      <c r="AN638" s="9">
        <f t="shared" si="1264"/>
        <v>0</v>
      </c>
      <c r="AO638" s="9">
        <f t="shared" si="1264"/>
        <v>0</v>
      </c>
      <c r="AP638" s="9">
        <f t="shared" si="1264"/>
        <v>0</v>
      </c>
      <c r="AQ638" s="9">
        <f t="shared" si="1264"/>
        <v>0</v>
      </c>
      <c r="AR638" s="9">
        <f t="shared" si="1264"/>
        <v>0</v>
      </c>
      <c r="AS638" s="9">
        <f t="shared" si="1265"/>
        <v>0</v>
      </c>
      <c r="AT638" s="9">
        <f t="shared" si="1265"/>
        <v>0</v>
      </c>
      <c r="AU638" s="9">
        <f t="shared" si="1265"/>
        <v>0</v>
      </c>
      <c r="AV638" s="9">
        <f t="shared" si="1265"/>
        <v>0</v>
      </c>
      <c r="AW638" s="9">
        <f t="shared" si="1265"/>
        <v>0</v>
      </c>
      <c r="AX638" s="9">
        <f t="shared" si="1265"/>
        <v>0</v>
      </c>
      <c r="AY638" s="9">
        <f t="shared" si="1265"/>
        <v>0</v>
      </c>
      <c r="AZ638" s="9">
        <f t="shared" si="1265"/>
        <v>0</v>
      </c>
      <c r="BA638" s="92" t="e">
        <f t="shared" si="1106"/>
        <v>#DIV/0!</v>
      </c>
      <c r="BB638" s="92"/>
    </row>
    <row r="639" spans="1:54" ht="20.100000000000001" hidden="1" customHeight="1">
      <c r="A639" s="27" t="s">
        <v>13</v>
      </c>
      <c r="B639" s="25" t="str">
        <f t="shared" si="1261"/>
        <v>912</v>
      </c>
      <c r="C639" s="25" t="s">
        <v>20</v>
      </c>
      <c r="D639" s="25" t="s">
        <v>21</v>
      </c>
      <c r="E639" s="25" t="s">
        <v>484</v>
      </c>
      <c r="F639" s="25">
        <v>610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2" t="e">
        <f t="shared" si="1106"/>
        <v>#DIV/0!</v>
      </c>
      <c r="BB639" s="92"/>
    </row>
    <row r="640" spans="1:54" ht="33" hidden="1">
      <c r="A640" s="24" t="s">
        <v>26</v>
      </c>
      <c r="B640" s="25" t="str">
        <f t="shared" si="1261"/>
        <v>912</v>
      </c>
      <c r="C640" s="25" t="s">
        <v>20</v>
      </c>
      <c r="D640" s="25" t="s">
        <v>21</v>
      </c>
      <c r="E640" s="25" t="s">
        <v>532</v>
      </c>
      <c r="F640" s="25"/>
      <c r="G640" s="11">
        <f t="shared" ref="G640:AZ640" si="1266">G641</f>
        <v>1448</v>
      </c>
      <c r="H640" s="11">
        <f t="shared" si="1266"/>
        <v>0</v>
      </c>
      <c r="I640" s="11">
        <f t="shared" si="1266"/>
        <v>0</v>
      </c>
      <c r="J640" s="11">
        <f t="shared" si="1266"/>
        <v>0</v>
      </c>
      <c r="K640" s="11">
        <f t="shared" si="1266"/>
        <v>0</v>
      </c>
      <c r="L640" s="11">
        <f t="shared" si="1266"/>
        <v>0</v>
      </c>
      <c r="M640" s="11">
        <f t="shared" si="1266"/>
        <v>1448</v>
      </c>
      <c r="N640" s="11">
        <f t="shared" si="1266"/>
        <v>0</v>
      </c>
      <c r="O640" s="11">
        <f t="shared" si="1266"/>
        <v>0</v>
      </c>
      <c r="P640" s="11">
        <f t="shared" si="1266"/>
        <v>0</v>
      </c>
      <c r="Q640" s="11">
        <f t="shared" si="1266"/>
        <v>0</v>
      </c>
      <c r="R640" s="11">
        <f t="shared" si="1266"/>
        <v>0</v>
      </c>
      <c r="S640" s="11">
        <f t="shared" si="1266"/>
        <v>1448</v>
      </c>
      <c r="T640" s="11">
        <f t="shared" si="1266"/>
        <v>0</v>
      </c>
      <c r="U640" s="11">
        <f t="shared" si="1266"/>
        <v>0</v>
      </c>
      <c r="V640" s="11">
        <f t="shared" si="1266"/>
        <v>0</v>
      </c>
      <c r="W640" s="11">
        <f t="shared" si="1266"/>
        <v>0</v>
      </c>
      <c r="X640" s="11">
        <f t="shared" si="1266"/>
        <v>0</v>
      </c>
      <c r="Y640" s="11">
        <f t="shared" si="1266"/>
        <v>1448</v>
      </c>
      <c r="Z640" s="11">
        <f t="shared" si="1266"/>
        <v>0</v>
      </c>
      <c r="AA640" s="11">
        <f t="shared" si="1266"/>
        <v>0</v>
      </c>
      <c r="AB640" s="11">
        <f t="shared" si="1266"/>
        <v>0</v>
      </c>
      <c r="AC640" s="11">
        <f t="shared" si="1266"/>
        <v>0</v>
      </c>
      <c r="AD640" s="11">
        <f t="shared" si="1266"/>
        <v>0</v>
      </c>
      <c r="AE640" s="11">
        <f t="shared" si="1266"/>
        <v>1448</v>
      </c>
      <c r="AF640" s="11">
        <f t="shared" si="1266"/>
        <v>0</v>
      </c>
      <c r="AG640" s="11">
        <f t="shared" si="1266"/>
        <v>0</v>
      </c>
      <c r="AH640" s="11">
        <f t="shared" si="1266"/>
        <v>0</v>
      </c>
      <c r="AI640" s="11">
        <f t="shared" si="1266"/>
        <v>0</v>
      </c>
      <c r="AJ640" s="11">
        <f t="shared" si="1266"/>
        <v>0</v>
      </c>
      <c r="AK640" s="11">
        <f t="shared" si="1266"/>
        <v>1448</v>
      </c>
      <c r="AL640" s="11">
        <f t="shared" si="1266"/>
        <v>0</v>
      </c>
      <c r="AM640" s="11">
        <f t="shared" si="1266"/>
        <v>0</v>
      </c>
      <c r="AN640" s="11">
        <f t="shared" si="1266"/>
        <v>0</v>
      </c>
      <c r="AO640" s="11">
        <f t="shared" si="1266"/>
        <v>0</v>
      </c>
      <c r="AP640" s="11">
        <f t="shared" si="1266"/>
        <v>0</v>
      </c>
      <c r="AQ640" s="11">
        <f t="shared" si="1266"/>
        <v>1448</v>
      </c>
      <c r="AR640" s="11">
        <f t="shared" si="1266"/>
        <v>0</v>
      </c>
      <c r="AS640" s="11">
        <f t="shared" si="1266"/>
        <v>-227</v>
      </c>
      <c r="AT640" s="11">
        <f t="shared" si="1266"/>
        <v>0</v>
      </c>
      <c r="AU640" s="11">
        <f t="shared" si="1266"/>
        <v>-127</v>
      </c>
      <c r="AV640" s="11">
        <f t="shared" si="1266"/>
        <v>0</v>
      </c>
      <c r="AW640" s="11">
        <f t="shared" si="1266"/>
        <v>1094</v>
      </c>
      <c r="AX640" s="11">
        <f t="shared" si="1266"/>
        <v>0</v>
      </c>
      <c r="AY640" s="11">
        <f t="shared" si="1266"/>
        <v>245</v>
      </c>
      <c r="AZ640" s="11">
        <f t="shared" si="1266"/>
        <v>0</v>
      </c>
      <c r="BA640" s="92">
        <f t="shared" si="1106"/>
        <v>22.394881170018284</v>
      </c>
      <c r="BB640" s="92"/>
    </row>
    <row r="641" spans="1:54" ht="33" hidden="1">
      <c r="A641" s="24" t="s">
        <v>11</v>
      </c>
      <c r="B641" s="25" t="str">
        <f t="shared" si="1261"/>
        <v>912</v>
      </c>
      <c r="C641" s="25" t="s">
        <v>20</v>
      </c>
      <c r="D641" s="25" t="s">
        <v>21</v>
      </c>
      <c r="E641" s="25" t="s">
        <v>532</v>
      </c>
      <c r="F641" s="25" t="s">
        <v>12</v>
      </c>
      <c r="G641" s="9">
        <f>G642+G643</f>
        <v>1448</v>
      </c>
      <c r="H641" s="9">
        <f t="shared" ref="H641:N641" si="1267">H642+H643</f>
        <v>0</v>
      </c>
      <c r="I641" s="9">
        <f t="shared" si="1267"/>
        <v>0</v>
      </c>
      <c r="J641" s="9">
        <f t="shared" si="1267"/>
        <v>0</v>
      </c>
      <c r="K641" s="9">
        <f t="shared" si="1267"/>
        <v>0</v>
      </c>
      <c r="L641" s="9">
        <f t="shared" si="1267"/>
        <v>0</v>
      </c>
      <c r="M641" s="9">
        <f t="shared" si="1267"/>
        <v>1448</v>
      </c>
      <c r="N641" s="9">
        <f t="shared" si="1267"/>
        <v>0</v>
      </c>
      <c r="O641" s="9">
        <f t="shared" ref="O641:T641" si="1268">O642+O643</f>
        <v>0</v>
      </c>
      <c r="P641" s="9">
        <f t="shared" si="1268"/>
        <v>0</v>
      </c>
      <c r="Q641" s="9">
        <f t="shared" si="1268"/>
        <v>0</v>
      </c>
      <c r="R641" s="9">
        <f t="shared" si="1268"/>
        <v>0</v>
      </c>
      <c r="S641" s="9">
        <f t="shared" si="1268"/>
        <v>1448</v>
      </c>
      <c r="T641" s="9">
        <f t="shared" si="1268"/>
        <v>0</v>
      </c>
      <c r="U641" s="9">
        <f t="shared" ref="U641:Z641" si="1269">U642+U643</f>
        <v>0</v>
      </c>
      <c r="V641" s="9">
        <f t="shared" si="1269"/>
        <v>0</v>
      </c>
      <c r="W641" s="9">
        <f t="shared" si="1269"/>
        <v>0</v>
      </c>
      <c r="X641" s="9">
        <f t="shared" si="1269"/>
        <v>0</v>
      </c>
      <c r="Y641" s="9">
        <f t="shared" si="1269"/>
        <v>1448</v>
      </c>
      <c r="Z641" s="9">
        <f t="shared" si="1269"/>
        <v>0</v>
      </c>
      <c r="AA641" s="9">
        <f t="shared" ref="AA641:AF641" si="1270">AA642+AA643</f>
        <v>0</v>
      </c>
      <c r="AB641" s="9">
        <f t="shared" si="1270"/>
        <v>0</v>
      </c>
      <c r="AC641" s="9">
        <f t="shared" si="1270"/>
        <v>0</v>
      </c>
      <c r="AD641" s="9">
        <f t="shared" si="1270"/>
        <v>0</v>
      </c>
      <c r="AE641" s="9">
        <f t="shared" si="1270"/>
        <v>1448</v>
      </c>
      <c r="AF641" s="9">
        <f t="shared" si="1270"/>
        <v>0</v>
      </c>
      <c r="AG641" s="9">
        <f t="shared" ref="AG641:AL641" si="1271">AG642+AG643</f>
        <v>0</v>
      </c>
      <c r="AH641" s="9">
        <f t="shared" si="1271"/>
        <v>0</v>
      </c>
      <c r="AI641" s="9">
        <f t="shared" si="1271"/>
        <v>0</v>
      </c>
      <c r="AJ641" s="9">
        <f t="shared" si="1271"/>
        <v>0</v>
      </c>
      <c r="AK641" s="9">
        <f t="shared" si="1271"/>
        <v>1448</v>
      </c>
      <c r="AL641" s="9">
        <f t="shared" si="1271"/>
        <v>0</v>
      </c>
      <c r="AM641" s="9">
        <f t="shared" ref="AM641:AR641" si="1272">AM642+AM643</f>
        <v>0</v>
      </c>
      <c r="AN641" s="9">
        <f t="shared" si="1272"/>
        <v>0</v>
      </c>
      <c r="AO641" s="9">
        <f t="shared" si="1272"/>
        <v>0</v>
      </c>
      <c r="AP641" s="9">
        <f t="shared" si="1272"/>
        <v>0</v>
      </c>
      <c r="AQ641" s="9">
        <f t="shared" si="1272"/>
        <v>1448</v>
      </c>
      <c r="AR641" s="9">
        <f t="shared" si="1272"/>
        <v>0</v>
      </c>
      <c r="AS641" s="9">
        <f t="shared" ref="AS641:AW641" si="1273">AS642+AS643</f>
        <v>-227</v>
      </c>
      <c r="AT641" s="9">
        <f t="shared" si="1273"/>
        <v>0</v>
      </c>
      <c r="AU641" s="9">
        <f t="shared" si="1273"/>
        <v>-127</v>
      </c>
      <c r="AV641" s="9">
        <f t="shared" si="1273"/>
        <v>0</v>
      </c>
      <c r="AW641" s="9">
        <f t="shared" si="1273"/>
        <v>1094</v>
      </c>
      <c r="AX641" s="9">
        <f t="shared" ref="AX641:AZ641" si="1274">AX642+AX643</f>
        <v>0</v>
      </c>
      <c r="AY641" s="9">
        <f t="shared" si="1274"/>
        <v>245</v>
      </c>
      <c r="AZ641" s="9">
        <f t="shared" si="1274"/>
        <v>0</v>
      </c>
      <c r="BA641" s="92">
        <f t="shared" si="1106"/>
        <v>22.394881170018284</v>
      </c>
      <c r="BB641" s="92"/>
    </row>
    <row r="642" spans="1:54" ht="20.100000000000001" hidden="1" customHeight="1">
      <c r="A642" s="27" t="s">
        <v>13</v>
      </c>
      <c r="B642" s="25" t="str">
        <f t="shared" si="1261"/>
        <v>912</v>
      </c>
      <c r="C642" s="25" t="s">
        <v>20</v>
      </c>
      <c r="D642" s="25" t="s">
        <v>21</v>
      </c>
      <c r="E642" s="25" t="s">
        <v>532</v>
      </c>
      <c r="F642" s="25">
        <v>610</v>
      </c>
      <c r="G642" s="9">
        <v>823</v>
      </c>
      <c r="H642" s="9"/>
      <c r="I642" s="79"/>
      <c r="J642" s="79"/>
      <c r="K642" s="79"/>
      <c r="L642" s="79"/>
      <c r="M642" s="9">
        <f t="shared" ref="M642:M643" si="1275">G642+I642+J642+K642+L642</f>
        <v>823</v>
      </c>
      <c r="N642" s="9">
        <f t="shared" ref="N642:N643" si="1276">H642+L642</f>
        <v>0</v>
      </c>
      <c r="O642" s="80"/>
      <c r="P642" s="80"/>
      <c r="Q642" s="80"/>
      <c r="R642" s="80"/>
      <c r="S642" s="9">
        <f t="shared" ref="S642:S643" si="1277">M642+O642+P642+Q642+R642</f>
        <v>823</v>
      </c>
      <c r="T642" s="9">
        <f t="shared" ref="T642:T643" si="1278">N642+R642</f>
        <v>0</v>
      </c>
      <c r="U642" s="80"/>
      <c r="V642" s="80"/>
      <c r="W642" s="80"/>
      <c r="X642" s="80"/>
      <c r="Y642" s="9">
        <f t="shared" ref="Y642:Y643" si="1279">S642+U642+V642+W642+X642</f>
        <v>823</v>
      </c>
      <c r="Z642" s="9">
        <f t="shared" ref="Z642:Z643" si="1280">T642+X642</f>
        <v>0</v>
      </c>
      <c r="AA642" s="80"/>
      <c r="AB642" s="80"/>
      <c r="AC642" s="80"/>
      <c r="AD642" s="80"/>
      <c r="AE642" s="9">
        <f t="shared" ref="AE642:AE643" si="1281">Y642+AA642+AB642+AC642+AD642</f>
        <v>823</v>
      </c>
      <c r="AF642" s="9">
        <f t="shared" ref="AF642:AF643" si="1282">Z642+AD642</f>
        <v>0</v>
      </c>
      <c r="AG642" s="80"/>
      <c r="AH642" s="80"/>
      <c r="AI642" s="80"/>
      <c r="AJ642" s="80"/>
      <c r="AK642" s="9">
        <f t="shared" ref="AK642:AK643" si="1283">AE642+AG642+AH642+AI642+AJ642</f>
        <v>823</v>
      </c>
      <c r="AL642" s="9">
        <f t="shared" ref="AL642:AL643" si="1284">AF642+AJ642</f>
        <v>0</v>
      </c>
      <c r="AM642" s="80"/>
      <c r="AN642" s="80"/>
      <c r="AO642" s="80"/>
      <c r="AP642" s="80"/>
      <c r="AQ642" s="9">
        <f t="shared" ref="AQ642:AQ643" si="1285">AK642+AM642+AN642+AO642+AP642</f>
        <v>823</v>
      </c>
      <c r="AR642" s="9">
        <f t="shared" ref="AR642:AR643" si="1286">AL642+AP642</f>
        <v>0</v>
      </c>
      <c r="AS642" s="9">
        <v>-100</v>
      </c>
      <c r="AT642" s="80"/>
      <c r="AU642" s="80"/>
      <c r="AV642" s="80"/>
      <c r="AW642" s="9">
        <f t="shared" ref="AW642:AW643" si="1287">AQ642+AS642+AT642+AU642+AV642</f>
        <v>723</v>
      </c>
      <c r="AX642" s="9">
        <f t="shared" ref="AX642:AX643" si="1288">AR642+AV642</f>
        <v>0</v>
      </c>
      <c r="AY642" s="9">
        <v>120</v>
      </c>
      <c r="AZ642" s="79"/>
      <c r="BA642" s="92">
        <f t="shared" si="1106"/>
        <v>16.597510373443981</v>
      </c>
      <c r="BB642" s="92"/>
    </row>
    <row r="643" spans="1:54" ht="20.100000000000001" hidden="1" customHeight="1">
      <c r="A643" s="27" t="s">
        <v>23</v>
      </c>
      <c r="B643" s="25" t="str">
        <f t="shared" si="1261"/>
        <v>912</v>
      </c>
      <c r="C643" s="25" t="s">
        <v>20</v>
      </c>
      <c r="D643" s="25" t="s">
        <v>21</v>
      </c>
      <c r="E643" s="25" t="s">
        <v>532</v>
      </c>
      <c r="F643" s="25">
        <v>620</v>
      </c>
      <c r="G643" s="9">
        <v>625</v>
      </c>
      <c r="H643" s="9"/>
      <c r="I643" s="79"/>
      <c r="J643" s="79"/>
      <c r="K643" s="79"/>
      <c r="L643" s="79"/>
      <c r="M643" s="9">
        <f t="shared" si="1275"/>
        <v>625</v>
      </c>
      <c r="N643" s="9">
        <f t="shared" si="1276"/>
        <v>0</v>
      </c>
      <c r="O643" s="80"/>
      <c r="P643" s="80"/>
      <c r="Q643" s="80"/>
      <c r="R643" s="80"/>
      <c r="S643" s="9">
        <f t="shared" si="1277"/>
        <v>625</v>
      </c>
      <c r="T643" s="9">
        <f t="shared" si="1278"/>
        <v>0</v>
      </c>
      <c r="U643" s="80"/>
      <c r="V643" s="80"/>
      <c r="W643" s="80"/>
      <c r="X643" s="80"/>
      <c r="Y643" s="9">
        <f t="shared" si="1279"/>
        <v>625</v>
      </c>
      <c r="Z643" s="9">
        <f t="shared" si="1280"/>
        <v>0</v>
      </c>
      <c r="AA643" s="80"/>
      <c r="AB643" s="80"/>
      <c r="AC643" s="80"/>
      <c r="AD643" s="80"/>
      <c r="AE643" s="9">
        <f t="shared" si="1281"/>
        <v>625</v>
      </c>
      <c r="AF643" s="9">
        <f t="shared" si="1282"/>
        <v>0</v>
      </c>
      <c r="AG643" s="80"/>
      <c r="AH643" s="80"/>
      <c r="AI643" s="80"/>
      <c r="AJ643" s="80"/>
      <c r="AK643" s="9">
        <f t="shared" si="1283"/>
        <v>625</v>
      </c>
      <c r="AL643" s="9">
        <f t="shared" si="1284"/>
        <v>0</v>
      </c>
      <c r="AM643" s="80"/>
      <c r="AN643" s="80"/>
      <c r="AO643" s="80"/>
      <c r="AP643" s="80"/>
      <c r="AQ643" s="9">
        <f t="shared" si="1285"/>
        <v>625</v>
      </c>
      <c r="AR643" s="9">
        <f t="shared" si="1286"/>
        <v>0</v>
      </c>
      <c r="AS643" s="9">
        <v>-127</v>
      </c>
      <c r="AT643" s="80"/>
      <c r="AU643" s="9">
        <v>-127</v>
      </c>
      <c r="AV643" s="80"/>
      <c r="AW643" s="9">
        <f t="shared" si="1287"/>
        <v>371</v>
      </c>
      <c r="AX643" s="9">
        <f t="shared" si="1288"/>
        <v>0</v>
      </c>
      <c r="AY643" s="9">
        <v>125</v>
      </c>
      <c r="AZ643" s="79"/>
      <c r="BA643" s="92">
        <f t="shared" si="1106"/>
        <v>33.692722371967655</v>
      </c>
      <c r="BB643" s="92"/>
    </row>
    <row r="644" spans="1:54" ht="33" hidden="1">
      <c r="A644" s="24" t="s">
        <v>323</v>
      </c>
      <c r="B644" s="25" t="str">
        <f t="shared" si="1261"/>
        <v>912</v>
      </c>
      <c r="C644" s="25" t="s">
        <v>20</v>
      </c>
      <c r="D644" s="25" t="s">
        <v>21</v>
      </c>
      <c r="E644" s="44" t="s">
        <v>393</v>
      </c>
      <c r="F644" s="25"/>
      <c r="G644" s="9"/>
      <c r="H644" s="9"/>
      <c r="I644" s="79"/>
      <c r="J644" s="79"/>
      <c r="K644" s="79"/>
      <c r="L644" s="79"/>
      <c r="M644" s="9"/>
      <c r="N644" s="9"/>
      <c r="O644" s="80">
        <f>O645</f>
        <v>0</v>
      </c>
      <c r="P644" s="9">
        <f t="shared" ref="P644:AE647" si="1289">P645</f>
        <v>85</v>
      </c>
      <c r="Q644" s="80">
        <f t="shared" si="1289"/>
        <v>0</v>
      </c>
      <c r="R644" s="80">
        <f t="shared" si="1289"/>
        <v>0</v>
      </c>
      <c r="S644" s="9">
        <f t="shared" si="1289"/>
        <v>85</v>
      </c>
      <c r="T644" s="9">
        <f t="shared" si="1289"/>
        <v>0</v>
      </c>
      <c r="U644" s="80">
        <f>U645</f>
        <v>0</v>
      </c>
      <c r="V644" s="9">
        <f t="shared" si="1289"/>
        <v>0</v>
      </c>
      <c r="W644" s="80">
        <f t="shared" si="1289"/>
        <v>0</v>
      </c>
      <c r="X644" s="80">
        <f t="shared" si="1289"/>
        <v>0</v>
      </c>
      <c r="Y644" s="9">
        <f t="shared" si="1289"/>
        <v>85</v>
      </c>
      <c r="Z644" s="9">
        <f t="shared" si="1289"/>
        <v>0</v>
      </c>
      <c r="AA644" s="80">
        <f>AA645</f>
        <v>0</v>
      </c>
      <c r="AB644" s="9">
        <f t="shared" si="1289"/>
        <v>0</v>
      </c>
      <c r="AC644" s="80">
        <f t="shared" si="1289"/>
        <v>0</v>
      </c>
      <c r="AD644" s="80">
        <f t="shared" si="1289"/>
        <v>0</v>
      </c>
      <c r="AE644" s="9">
        <f t="shared" si="1289"/>
        <v>85</v>
      </c>
      <c r="AF644" s="9">
        <f t="shared" ref="AB644:AF647" si="1290">AF645</f>
        <v>0</v>
      </c>
      <c r="AG644" s="80">
        <f>AG645</f>
        <v>0</v>
      </c>
      <c r="AH644" s="9">
        <f t="shared" ref="AH644:AZ647" si="1291">AH645</f>
        <v>0</v>
      </c>
      <c r="AI644" s="80">
        <f t="shared" si="1291"/>
        <v>0</v>
      </c>
      <c r="AJ644" s="80">
        <f t="shared" si="1291"/>
        <v>0</v>
      </c>
      <c r="AK644" s="9">
        <f t="shared" si="1291"/>
        <v>85</v>
      </c>
      <c r="AL644" s="9">
        <f t="shared" si="1291"/>
        <v>0</v>
      </c>
      <c r="AM644" s="80">
        <f>AM645</f>
        <v>0</v>
      </c>
      <c r="AN644" s="9">
        <f t="shared" si="1291"/>
        <v>0</v>
      </c>
      <c r="AO644" s="80">
        <f t="shared" si="1291"/>
        <v>0</v>
      </c>
      <c r="AP644" s="80">
        <f t="shared" si="1291"/>
        <v>0</v>
      </c>
      <c r="AQ644" s="9">
        <f t="shared" si="1291"/>
        <v>85</v>
      </c>
      <c r="AR644" s="9">
        <f t="shared" si="1291"/>
        <v>0</v>
      </c>
      <c r="AS644" s="80">
        <f>AS645</f>
        <v>0</v>
      </c>
      <c r="AT644" s="9">
        <f t="shared" si="1291"/>
        <v>0</v>
      </c>
      <c r="AU644" s="80">
        <f t="shared" si="1291"/>
        <v>0</v>
      </c>
      <c r="AV644" s="80">
        <f t="shared" si="1291"/>
        <v>0</v>
      </c>
      <c r="AW644" s="9">
        <f t="shared" si="1291"/>
        <v>85</v>
      </c>
      <c r="AX644" s="9">
        <f t="shared" si="1291"/>
        <v>0</v>
      </c>
      <c r="AY644" s="9">
        <f t="shared" ref="AY644" si="1292">AY645</f>
        <v>0</v>
      </c>
      <c r="AZ644" s="9">
        <f t="shared" si="1291"/>
        <v>0</v>
      </c>
      <c r="BA644" s="92">
        <f t="shared" si="1106"/>
        <v>0</v>
      </c>
      <c r="BB644" s="92"/>
    </row>
    <row r="645" spans="1:54" ht="20.100000000000001" hidden="1" customHeight="1">
      <c r="A645" s="27" t="s">
        <v>14</v>
      </c>
      <c r="B645" s="25" t="str">
        <f t="shared" si="1261"/>
        <v>912</v>
      </c>
      <c r="C645" s="25" t="s">
        <v>20</v>
      </c>
      <c r="D645" s="25" t="s">
        <v>21</v>
      </c>
      <c r="E645" s="25" t="s">
        <v>394</v>
      </c>
      <c r="F645" s="25"/>
      <c r="G645" s="9"/>
      <c r="H645" s="9"/>
      <c r="I645" s="79"/>
      <c r="J645" s="79"/>
      <c r="K645" s="79"/>
      <c r="L645" s="79"/>
      <c r="M645" s="9"/>
      <c r="N645" s="9"/>
      <c r="O645" s="80">
        <f>O646</f>
        <v>0</v>
      </c>
      <c r="P645" s="9">
        <f t="shared" si="1289"/>
        <v>85</v>
      </c>
      <c r="Q645" s="80">
        <f t="shared" si="1289"/>
        <v>0</v>
      </c>
      <c r="R645" s="80">
        <f t="shared" si="1289"/>
        <v>0</v>
      </c>
      <c r="S645" s="9">
        <f t="shared" si="1289"/>
        <v>85</v>
      </c>
      <c r="T645" s="9">
        <f t="shared" si="1289"/>
        <v>0</v>
      </c>
      <c r="U645" s="80">
        <f>U646</f>
        <v>0</v>
      </c>
      <c r="V645" s="9">
        <f t="shared" si="1289"/>
        <v>0</v>
      </c>
      <c r="W645" s="80">
        <f t="shared" si="1289"/>
        <v>0</v>
      </c>
      <c r="X645" s="80">
        <f t="shared" si="1289"/>
        <v>0</v>
      </c>
      <c r="Y645" s="9">
        <f t="shared" si="1289"/>
        <v>85</v>
      </c>
      <c r="Z645" s="9">
        <f t="shared" si="1289"/>
        <v>0</v>
      </c>
      <c r="AA645" s="80">
        <f>AA646</f>
        <v>0</v>
      </c>
      <c r="AB645" s="9">
        <f t="shared" si="1290"/>
        <v>0</v>
      </c>
      <c r="AC645" s="80">
        <f t="shared" si="1290"/>
        <v>0</v>
      </c>
      <c r="AD645" s="80">
        <f t="shared" si="1290"/>
        <v>0</v>
      </c>
      <c r="AE645" s="9">
        <f t="shared" si="1290"/>
        <v>85</v>
      </c>
      <c r="AF645" s="9">
        <f t="shared" si="1290"/>
        <v>0</v>
      </c>
      <c r="AG645" s="80">
        <f>AG646</f>
        <v>0</v>
      </c>
      <c r="AH645" s="9">
        <f t="shared" si="1291"/>
        <v>0</v>
      </c>
      <c r="AI645" s="80">
        <f t="shared" si="1291"/>
        <v>0</v>
      </c>
      <c r="AJ645" s="80">
        <f t="shared" si="1291"/>
        <v>0</v>
      </c>
      <c r="AK645" s="9">
        <f t="shared" si="1291"/>
        <v>85</v>
      </c>
      <c r="AL645" s="9">
        <f t="shared" si="1291"/>
        <v>0</v>
      </c>
      <c r="AM645" s="80">
        <f>AM646</f>
        <v>0</v>
      </c>
      <c r="AN645" s="9">
        <f t="shared" si="1291"/>
        <v>0</v>
      </c>
      <c r="AO645" s="80">
        <f t="shared" si="1291"/>
        <v>0</v>
      </c>
      <c r="AP645" s="80">
        <f t="shared" si="1291"/>
        <v>0</v>
      </c>
      <c r="AQ645" s="9">
        <f t="shared" si="1291"/>
        <v>85</v>
      </c>
      <c r="AR645" s="9">
        <f t="shared" si="1291"/>
        <v>0</v>
      </c>
      <c r="AS645" s="80">
        <f>AS646</f>
        <v>0</v>
      </c>
      <c r="AT645" s="9">
        <f t="shared" ref="AT645:AZ647" si="1293">AT646</f>
        <v>0</v>
      </c>
      <c r="AU645" s="80">
        <f t="shared" si="1293"/>
        <v>0</v>
      </c>
      <c r="AV645" s="80">
        <f t="shared" si="1293"/>
        <v>0</v>
      </c>
      <c r="AW645" s="9">
        <f t="shared" si="1293"/>
        <v>85</v>
      </c>
      <c r="AX645" s="9">
        <f t="shared" si="1293"/>
        <v>0</v>
      </c>
      <c r="AY645" s="9">
        <f t="shared" si="1293"/>
        <v>0</v>
      </c>
      <c r="AZ645" s="9">
        <f t="shared" si="1293"/>
        <v>0</v>
      </c>
      <c r="BA645" s="92">
        <f t="shared" si="1106"/>
        <v>0</v>
      </c>
      <c r="BB645" s="92"/>
    </row>
    <row r="646" spans="1:54" ht="33" hidden="1">
      <c r="A646" s="24" t="s">
        <v>26</v>
      </c>
      <c r="B646" s="25" t="str">
        <f t="shared" si="1261"/>
        <v>912</v>
      </c>
      <c r="C646" s="25" t="s">
        <v>20</v>
      </c>
      <c r="D646" s="25" t="s">
        <v>21</v>
      </c>
      <c r="E646" s="25" t="s">
        <v>726</v>
      </c>
      <c r="F646" s="25"/>
      <c r="G646" s="9"/>
      <c r="H646" s="9"/>
      <c r="I646" s="79"/>
      <c r="J646" s="79"/>
      <c r="K646" s="79"/>
      <c r="L646" s="79"/>
      <c r="M646" s="9"/>
      <c r="N646" s="9"/>
      <c r="O646" s="80">
        <f>O647</f>
        <v>0</v>
      </c>
      <c r="P646" s="9">
        <f t="shared" si="1289"/>
        <v>85</v>
      </c>
      <c r="Q646" s="80">
        <f t="shared" si="1289"/>
        <v>0</v>
      </c>
      <c r="R646" s="80">
        <f t="shared" si="1289"/>
        <v>0</v>
      </c>
      <c r="S646" s="9">
        <f t="shared" si="1289"/>
        <v>85</v>
      </c>
      <c r="T646" s="9">
        <f t="shared" si="1289"/>
        <v>0</v>
      </c>
      <c r="U646" s="80">
        <f>U647</f>
        <v>0</v>
      </c>
      <c r="V646" s="9">
        <f t="shared" si="1289"/>
        <v>0</v>
      </c>
      <c r="W646" s="80">
        <f t="shared" si="1289"/>
        <v>0</v>
      </c>
      <c r="X646" s="80">
        <f t="shared" si="1289"/>
        <v>0</v>
      </c>
      <c r="Y646" s="9">
        <f t="shared" si="1289"/>
        <v>85</v>
      </c>
      <c r="Z646" s="9">
        <f t="shared" si="1289"/>
        <v>0</v>
      </c>
      <c r="AA646" s="80">
        <f>AA647</f>
        <v>0</v>
      </c>
      <c r="AB646" s="9">
        <f t="shared" si="1290"/>
        <v>0</v>
      </c>
      <c r="AC646" s="80">
        <f t="shared" si="1290"/>
        <v>0</v>
      </c>
      <c r="AD646" s="80">
        <f t="shared" si="1290"/>
        <v>0</v>
      </c>
      <c r="AE646" s="9">
        <f t="shared" si="1290"/>
        <v>85</v>
      </c>
      <c r="AF646" s="9">
        <f t="shared" si="1290"/>
        <v>0</v>
      </c>
      <c r="AG646" s="80">
        <f>AG647</f>
        <v>0</v>
      </c>
      <c r="AH646" s="9">
        <f t="shared" si="1291"/>
        <v>0</v>
      </c>
      <c r="AI646" s="80">
        <f t="shared" si="1291"/>
        <v>0</v>
      </c>
      <c r="AJ646" s="80">
        <f t="shared" si="1291"/>
        <v>0</v>
      </c>
      <c r="AK646" s="9">
        <f t="shared" si="1291"/>
        <v>85</v>
      </c>
      <c r="AL646" s="9">
        <f t="shared" si="1291"/>
        <v>0</v>
      </c>
      <c r="AM646" s="80">
        <f>AM647</f>
        <v>0</v>
      </c>
      <c r="AN646" s="9">
        <f t="shared" si="1291"/>
        <v>0</v>
      </c>
      <c r="AO646" s="80">
        <f t="shared" si="1291"/>
        <v>0</v>
      </c>
      <c r="AP646" s="80">
        <f t="shared" si="1291"/>
        <v>0</v>
      </c>
      <c r="AQ646" s="9">
        <f t="shared" si="1291"/>
        <v>85</v>
      </c>
      <c r="AR646" s="9">
        <f t="shared" si="1291"/>
        <v>0</v>
      </c>
      <c r="AS646" s="80">
        <f>AS647</f>
        <v>0</v>
      </c>
      <c r="AT646" s="9">
        <f t="shared" si="1293"/>
        <v>0</v>
      </c>
      <c r="AU646" s="80">
        <f t="shared" si="1293"/>
        <v>0</v>
      </c>
      <c r="AV646" s="80">
        <f t="shared" si="1293"/>
        <v>0</v>
      </c>
      <c r="AW646" s="9">
        <f t="shared" si="1293"/>
        <v>85</v>
      </c>
      <c r="AX646" s="9">
        <f t="shared" si="1293"/>
        <v>0</v>
      </c>
      <c r="AY646" s="9">
        <f t="shared" si="1293"/>
        <v>0</v>
      </c>
      <c r="AZ646" s="9">
        <f t="shared" si="1293"/>
        <v>0</v>
      </c>
      <c r="BA646" s="92">
        <f t="shared" si="1106"/>
        <v>0</v>
      </c>
      <c r="BB646" s="92"/>
    </row>
    <row r="647" spans="1:54" ht="32.25" hidden="1" customHeight="1">
      <c r="A647" s="50" t="s">
        <v>11</v>
      </c>
      <c r="B647" s="25" t="str">
        <f t="shared" si="1261"/>
        <v>912</v>
      </c>
      <c r="C647" s="25" t="s">
        <v>20</v>
      </c>
      <c r="D647" s="25" t="s">
        <v>21</v>
      </c>
      <c r="E647" s="25" t="s">
        <v>726</v>
      </c>
      <c r="F647" s="25" t="s">
        <v>12</v>
      </c>
      <c r="G647" s="9"/>
      <c r="H647" s="9"/>
      <c r="I647" s="79"/>
      <c r="J647" s="79"/>
      <c r="K647" s="79"/>
      <c r="L647" s="79"/>
      <c r="M647" s="9"/>
      <c r="N647" s="9"/>
      <c r="O647" s="80">
        <f>O648</f>
        <v>0</v>
      </c>
      <c r="P647" s="9">
        <f t="shared" si="1289"/>
        <v>85</v>
      </c>
      <c r="Q647" s="80">
        <f t="shared" si="1289"/>
        <v>0</v>
      </c>
      <c r="R647" s="80">
        <f t="shared" si="1289"/>
        <v>0</v>
      </c>
      <c r="S647" s="9">
        <f t="shared" si="1289"/>
        <v>85</v>
      </c>
      <c r="T647" s="9">
        <f t="shared" si="1289"/>
        <v>0</v>
      </c>
      <c r="U647" s="80">
        <f>U648</f>
        <v>0</v>
      </c>
      <c r="V647" s="9">
        <f t="shared" si="1289"/>
        <v>0</v>
      </c>
      <c r="W647" s="80">
        <f t="shared" si="1289"/>
        <v>0</v>
      </c>
      <c r="X647" s="80">
        <f t="shared" si="1289"/>
        <v>0</v>
      </c>
      <c r="Y647" s="9">
        <f t="shared" si="1289"/>
        <v>85</v>
      </c>
      <c r="Z647" s="9">
        <f t="shared" si="1289"/>
        <v>0</v>
      </c>
      <c r="AA647" s="80">
        <f>AA648</f>
        <v>0</v>
      </c>
      <c r="AB647" s="9">
        <f t="shared" si="1290"/>
        <v>0</v>
      </c>
      <c r="AC647" s="80">
        <f t="shared" si="1290"/>
        <v>0</v>
      </c>
      <c r="AD647" s="80">
        <f t="shared" si="1290"/>
        <v>0</v>
      </c>
      <c r="AE647" s="9">
        <f t="shared" si="1290"/>
        <v>85</v>
      </c>
      <c r="AF647" s="9">
        <f t="shared" si="1290"/>
        <v>0</v>
      </c>
      <c r="AG647" s="80">
        <f>AG648</f>
        <v>0</v>
      </c>
      <c r="AH647" s="9">
        <f t="shared" si="1291"/>
        <v>0</v>
      </c>
      <c r="AI647" s="80">
        <f t="shared" si="1291"/>
        <v>0</v>
      </c>
      <c r="AJ647" s="80">
        <f t="shared" si="1291"/>
        <v>0</v>
      </c>
      <c r="AK647" s="9">
        <f t="shared" si="1291"/>
        <v>85</v>
      </c>
      <c r="AL647" s="9">
        <f t="shared" si="1291"/>
        <v>0</v>
      </c>
      <c r="AM647" s="80">
        <f>AM648</f>
        <v>0</v>
      </c>
      <c r="AN647" s="9">
        <f t="shared" si="1291"/>
        <v>0</v>
      </c>
      <c r="AO647" s="80">
        <f t="shared" si="1291"/>
        <v>0</v>
      </c>
      <c r="AP647" s="80">
        <f t="shared" si="1291"/>
        <v>0</v>
      </c>
      <c r="AQ647" s="9">
        <f t="shared" si="1291"/>
        <v>85</v>
      </c>
      <c r="AR647" s="9">
        <f t="shared" si="1291"/>
        <v>0</v>
      </c>
      <c r="AS647" s="80">
        <f>AS648</f>
        <v>0</v>
      </c>
      <c r="AT647" s="9">
        <f t="shared" si="1293"/>
        <v>0</v>
      </c>
      <c r="AU647" s="80">
        <f t="shared" si="1293"/>
        <v>0</v>
      </c>
      <c r="AV647" s="80">
        <f t="shared" si="1293"/>
        <v>0</v>
      </c>
      <c r="AW647" s="9">
        <f t="shared" si="1293"/>
        <v>85</v>
      </c>
      <c r="AX647" s="9">
        <f t="shared" si="1293"/>
        <v>0</v>
      </c>
      <c r="AY647" s="9">
        <f t="shared" si="1293"/>
        <v>0</v>
      </c>
      <c r="AZ647" s="9">
        <f t="shared" si="1293"/>
        <v>0</v>
      </c>
      <c r="BA647" s="92">
        <f t="shared" si="1106"/>
        <v>0</v>
      </c>
      <c r="BB647" s="92"/>
    </row>
    <row r="648" spans="1:54" ht="20.100000000000001" hidden="1" customHeight="1">
      <c r="A648" s="27" t="s">
        <v>13</v>
      </c>
      <c r="B648" s="25" t="str">
        <f t="shared" si="1261"/>
        <v>912</v>
      </c>
      <c r="C648" s="25" t="s">
        <v>20</v>
      </c>
      <c r="D648" s="25" t="s">
        <v>21</v>
      </c>
      <c r="E648" s="25" t="s">
        <v>726</v>
      </c>
      <c r="F648" s="25" t="s">
        <v>34</v>
      </c>
      <c r="G648" s="9"/>
      <c r="H648" s="9"/>
      <c r="I648" s="79"/>
      <c r="J648" s="79"/>
      <c r="K648" s="79"/>
      <c r="L648" s="79"/>
      <c r="M648" s="9"/>
      <c r="N648" s="9"/>
      <c r="O648" s="80"/>
      <c r="P648" s="9">
        <v>85</v>
      </c>
      <c r="Q648" s="80"/>
      <c r="R648" s="80"/>
      <c r="S648" s="9">
        <f t="shared" ref="S648" si="1294">M648+O648+P648+Q648+R648</f>
        <v>85</v>
      </c>
      <c r="T648" s="9">
        <f t="shared" ref="T648" si="1295">N648+R648</f>
        <v>0</v>
      </c>
      <c r="U648" s="80"/>
      <c r="V648" s="9"/>
      <c r="W648" s="80"/>
      <c r="X648" s="80"/>
      <c r="Y648" s="9">
        <f t="shared" ref="Y648" si="1296">S648+U648+V648+W648+X648</f>
        <v>85</v>
      </c>
      <c r="Z648" s="9">
        <f t="shared" ref="Z648" si="1297">T648+X648</f>
        <v>0</v>
      </c>
      <c r="AA648" s="80"/>
      <c r="AB648" s="9"/>
      <c r="AC648" s="80"/>
      <c r="AD648" s="80"/>
      <c r="AE648" s="9">
        <f t="shared" ref="AE648" si="1298">Y648+AA648+AB648+AC648+AD648</f>
        <v>85</v>
      </c>
      <c r="AF648" s="9">
        <f t="shared" ref="AF648" si="1299">Z648+AD648</f>
        <v>0</v>
      </c>
      <c r="AG648" s="80"/>
      <c r="AH648" s="9"/>
      <c r="AI648" s="80"/>
      <c r="AJ648" s="80"/>
      <c r="AK648" s="9">
        <f t="shared" ref="AK648" si="1300">AE648+AG648+AH648+AI648+AJ648</f>
        <v>85</v>
      </c>
      <c r="AL648" s="9">
        <f t="shared" ref="AL648" si="1301">AF648+AJ648</f>
        <v>0</v>
      </c>
      <c r="AM648" s="80"/>
      <c r="AN648" s="9"/>
      <c r="AO648" s="80"/>
      <c r="AP648" s="80"/>
      <c r="AQ648" s="9">
        <f t="shared" ref="AQ648" si="1302">AK648+AM648+AN648+AO648+AP648</f>
        <v>85</v>
      </c>
      <c r="AR648" s="9">
        <f t="shared" ref="AR648" si="1303">AL648+AP648</f>
        <v>0</v>
      </c>
      <c r="AS648" s="80"/>
      <c r="AT648" s="9"/>
      <c r="AU648" s="80"/>
      <c r="AV648" s="80"/>
      <c r="AW648" s="9">
        <f t="shared" ref="AW648" si="1304">AQ648+AS648+AT648+AU648+AV648</f>
        <v>85</v>
      </c>
      <c r="AX648" s="9">
        <f t="shared" ref="AX648" si="1305">AR648+AV648</f>
        <v>0</v>
      </c>
      <c r="AY648" s="79"/>
      <c r="AZ648" s="79"/>
      <c r="BA648" s="92">
        <f t="shared" si="1106"/>
        <v>0</v>
      </c>
      <c r="BB648" s="92"/>
    </row>
    <row r="649" spans="1:54" hidden="1">
      <c r="A649" s="24"/>
      <c r="B649" s="25"/>
      <c r="C649" s="25"/>
      <c r="D649" s="25"/>
      <c r="E649" s="25"/>
      <c r="F649" s="9"/>
      <c r="G649" s="9"/>
      <c r="H649" s="9"/>
      <c r="I649" s="79"/>
      <c r="J649" s="79"/>
      <c r="K649" s="79"/>
      <c r="L649" s="79"/>
      <c r="M649" s="79"/>
      <c r="N649" s="79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79"/>
      <c r="AZ649" s="79"/>
      <c r="BA649" s="92"/>
      <c r="BB649" s="92"/>
    </row>
    <row r="650" spans="1:54" ht="42" hidden="1" customHeight="1">
      <c r="A650" s="22" t="s">
        <v>27</v>
      </c>
      <c r="B650" s="23">
        <v>912</v>
      </c>
      <c r="C650" s="23" t="s">
        <v>20</v>
      </c>
      <c r="D650" s="23" t="s">
        <v>28</v>
      </c>
      <c r="E650" s="23"/>
      <c r="F650" s="23"/>
      <c r="G650" s="15">
        <f t="shared" ref="G650:V654" si="1306">G651</f>
        <v>164</v>
      </c>
      <c r="H650" s="15">
        <f t="shared" si="1306"/>
        <v>0</v>
      </c>
      <c r="I650" s="15">
        <f t="shared" si="1306"/>
        <v>0</v>
      </c>
      <c r="J650" s="15">
        <f t="shared" si="1306"/>
        <v>0</v>
      </c>
      <c r="K650" s="15">
        <f t="shared" si="1306"/>
        <v>0</v>
      </c>
      <c r="L650" s="15">
        <f t="shared" si="1306"/>
        <v>0</v>
      </c>
      <c r="M650" s="15">
        <f t="shared" si="1306"/>
        <v>164</v>
      </c>
      <c r="N650" s="15">
        <f t="shared" si="1306"/>
        <v>0</v>
      </c>
      <c r="O650" s="15">
        <f t="shared" si="1306"/>
        <v>0</v>
      </c>
      <c r="P650" s="15">
        <f t="shared" si="1306"/>
        <v>0</v>
      </c>
      <c r="Q650" s="15">
        <f t="shared" si="1306"/>
        <v>0</v>
      </c>
      <c r="R650" s="15">
        <f t="shared" si="1306"/>
        <v>0</v>
      </c>
      <c r="S650" s="15">
        <f t="shared" si="1306"/>
        <v>164</v>
      </c>
      <c r="T650" s="15">
        <f t="shared" si="1306"/>
        <v>0</v>
      </c>
      <c r="U650" s="15">
        <f t="shared" si="1306"/>
        <v>0</v>
      </c>
      <c r="V650" s="15">
        <f t="shared" si="1306"/>
        <v>0</v>
      </c>
      <c r="W650" s="15">
        <f t="shared" ref="U650:AJ654" si="1307">W651</f>
        <v>0</v>
      </c>
      <c r="X650" s="15">
        <f t="shared" si="1307"/>
        <v>0</v>
      </c>
      <c r="Y650" s="15">
        <f t="shared" si="1307"/>
        <v>164</v>
      </c>
      <c r="Z650" s="15">
        <f t="shared" si="1307"/>
        <v>0</v>
      </c>
      <c r="AA650" s="15">
        <f t="shared" si="1307"/>
        <v>0</v>
      </c>
      <c r="AB650" s="15">
        <f t="shared" si="1307"/>
        <v>0</v>
      </c>
      <c r="AC650" s="15">
        <f t="shared" si="1307"/>
        <v>0</v>
      </c>
      <c r="AD650" s="15">
        <f t="shared" si="1307"/>
        <v>0</v>
      </c>
      <c r="AE650" s="15">
        <f t="shared" si="1307"/>
        <v>164</v>
      </c>
      <c r="AF650" s="15">
        <f t="shared" si="1307"/>
        <v>0</v>
      </c>
      <c r="AG650" s="15">
        <f t="shared" si="1307"/>
        <v>0</v>
      </c>
      <c r="AH650" s="15">
        <f t="shared" si="1307"/>
        <v>0</v>
      </c>
      <c r="AI650" s="15">
        <f t="shared" si="1307"/>
        <v>0</v>
      </c>
      <c r="AJ650" s="15">
        <f t="shared" si="1307"/>
        <v>0</v>
      </c>
      <c r="AK650" s="15">
        <f t="shared" ref="AG650:AV654" si="1308">AK651</f>
        <v>164</v>
      </c>
      <c r="AL650" s="15">
        <f t="shared" si="1308"/>
        <v>0</v>
      </c>
      <c r="AM650" s="15">
        <f t="shared" si="1308"/>
        <v>0</v>
      </c>
      <c r="AN650" s="15">
        <f t="shared" si="1308"/>
        <v>0</v>
      </c>
      <c r="AO650" s="15">
        <f t="shared" si="1308"/>
        <v>0</v>
      </c>
      <c r="AP650" s="15">
        <f t="shared" si="1308"/>
        <v>0</v>
      </c>
      <c r="AQ650" s="15">
        <f t="shared" si="1308"/>
        <v>164</v>
      </c>
      <c r="AR650" s="15">
        <f t="shared" si="1308"/>
        <v>0</v>
      </c>
      <c r="AS650" s="15">
        <f t="shared" si="1308"/>
        <v>0</v>
      </c>
      <c r="AT650" s="15">
        <f t="shared" si="1308"/>
        <v>0</v>
      </c>
      <c r="AU650" s="15">
        <f t="shared" si="1308"/>
        <v>0</v>
      </c>
      <c r="AV650" s="15">
        <f t="shared" si="1308"/>
        <v>0</v>
      </c>
      <c r="AW650" s="15">
        <f t="shared" ref="AS650:AZ654" si="1309">AW651</f>
        <v>164</v>
      </c>
      <c r="AX650" s="15">
        <f t="shared" si="1309"/>
        <v>0</v>
      </c>
      <c r="AY650" s="15">
        <f t="shared" si="1309"/>
        <v>74</v>
      </c>
      <c r="AZ650" s="15">
        <f t="shared" si="1309"/>
        <v>0</v>
      </c>
      <c r="BA650" s="93">
        <f t="shared" si="1106"/>
        <v>45.121951219512198</v>
      </c>
      <c r="BB650" s="93"/>
    </row>
    <row r="651" spans="1:54" ht="33" hidden="1">
      <c r="A651" s="24" t="s">
        <v>714</v>
      </c>
      <c r="B651" s="25">
        <v>912</v>
      </c>
      <c r="C651" s="25" t="s">
        <v>20</v>
      </c>
      <c r="D651" s="25" t="s">
        <v>28</v>
      </c>
      <c r="E651" s="25" t="s">
        <v>38</v>
      </c>
      <c r="F651" s="25"/>
      <c r="G651" s="9">
        <f t="shared" si="1306"/>
        <v>164</v>
      </c>
      <c r="H651" s="9">
        <f t="shared" si="1306"/>
        <v>0</v>
      </c>
      <c r="I651" s="9">
        <f t="shared" si="1306"/>
        <v>0</v>
      </c>
      <c r="J651" s="9">
        <f t="shared" si="1306"/>
        <v>0</v>
      </c>
      <c r="K651" s="9">
        <f t="shared" si="1306"/>
        <v>0</v>
      </c>
      <c r="L651" s="9">
        <f t="shared" si="1306"/>
        <v>0</v>
      </c>
      <c r="M651" s="9">
        <f t="shared" si="1306"/>
        <v>164</v>
      </c>
      <c r="N651" s="9">
        <f t="shared" si="1306"/>
        <v>0</v>
      </c>
      <c r="O651" s="9">
        <f t="shared" si="1306"/>
        <v>0</v>
      </c>
      <c r="P651" s="9">
        <f t="shared" si="1306"/>
        <v>0</v>
      </c>
      <c r="Q651" s="9">
        <f t="shared" si="1306"/>
        <v>0</v>
      </c>
      <c r="R651" s="9">
        <f t="shared" si="1306"/>
        <v>0</v>
      </c>
      <c r="S651" s="9">
        <f t="shared" si="1306"/>
        <v>164</v>
      </c>
      <c r="T651" s="9">
        <f t="shared" si="1306"/>
        <v>0</v>
      </c>
      <c r="U651" s="9">
        <f t="shared" si="1307"/>
        <v>0</v>
      </c>
      <c r="V651" s="9">
        <f t="shared" si="1307"/>
        <v>0</v>
      </c>
      <c r="W651" s="9">
        <f t="shared" si="1307"/>
        <v>0</v>
      </c>
      <c r="X651" s="9">
        <f t="shared" si="1307"/>
        <v>0</v>
      </c>
      <c r="Y651" s="9">
        <f t="shared" si="1307"/>
        <v>164</v>
      </c>
      <c r="Z651" s="9">
        <f t="shared" si="1307"/>
        <v>0</v>
      </c>
      <c r="AA651" s="9">
        <f t="shared" si="1307"/>
        <v>0</v>
      </c>
      <c r="AB651" s="9">
        <f t="shared" si="1307"/>
        <v>0</v>
      </c>
      <c r="AC651" s="9">
        <f t="shared" si="1307"/>
        <v>0</v>
      </c>
      <c r="AD651" s="9">
        <f t="shared" si="1307"/>
        <v>0</v>
      </c>
      <c r="AE651" s="9">
        <f t="shared" si="1307"/>
        <v>164</v>
      </c>
      <c r="AF651" s="9">
        <f t="shared" si="1307"/>
        <v>0</v>
      </c>
      <c r="AG651" s="9">
        <f t="shared" si="1308"/>
        <v>0</v>
      </c>
      <c r="AH651" s="9">
        <f t="shared" si="1308"/>
        <v>0</v>
      </c>
      <c r="AI651" s="9">
        <f t="shared" si="1308"/>
        <v>0</v>
      </c>
      <c r="AJ651" s="9">
        <f t="shared" si="1308"/>
        <v>0</v>
      </c>
      <c r="AK651" s="9">
        <f t="shared" si="1308"/>
        <v>164</v>
      </c>
      <c r="AL651" s="9">
        <f t="shared" si="1308"/>
        <v>0</v>
      </c>
      <c r="AM651" s="9">
        <f t="shared" si="1308"/>
        <v>0</v>
      </c>
      <c r="AN651" s="9">
        <f t="shared" si="1308"/>
        <v>0</v>
      </c>
      <c r="AO651" s="9">
        <f t="shared" si="1308"/>
        <v>0</v>
      </c>
      <c r="AP651" s="9">
        <f t="shared" si="1308"/>
        <v>0</v>
      </c>
      <c r="AQ651" s="9">
        <f t="shared" si="1308"/>
        <v>164</v>
      </c>
      <c r="AR651" s="9">
        <f t="shared" si="1308"/>
        <v>0</v>
      </c>
      <c r="AS651" s="9">
        <f t="shared" si="1309"/>
        <v>0</v>
      </c>
      <c r="AT651" s="9">
        <f t="shared" si="1309"/>
        <v>0</v>
      </c>
      <c r="AU651" s="9">
        <f t="shared" si="1309"/>
        <v>0</v>
      </c>
      <c r="AV651" s="9">
        <f t="shared" si="1309"/>
        <v>0</v>
      </c>
      <c r="AW651" s="9">
        <f t="shared" si="1309"/>
        <v>164</v>
      </c>
      <c r="AX651" s="9">
        <f t="shared" si="1309"/>
        <v>0</v>
      </c>
      <c r="AY651" s="9">
        <f t="shared" si="1309"/>
        <v>74</v>
      </c>
      <c r="AZ651" s="9">
        <f t="shared" si="1309"/>
        <v>0</v>
      </c>
      <c r="BA651" s="92">
        <f t="shared" si="1106"/>
        <v>45.121951219512198</v>
      </c>
      <c r="BB651" s="92"/>
    </row>
    <row r="652" spans="1:54" ht="20.100000000000001" hidden="1" customHeight="1">
      <c r="A652" s="27" t="s">
        <v>14</v>
      </c>
      <c r="B652" s="25">
        <v>912</v>
      </c>
      <c r="C652" s="25" t="s">
        <v>20</v>
      </c>
      <c r="D652" s="25" t="s">
        <v>28</v>
      </c>
      <c r="E652" s="25" t="s">
        <v>41</v>
      </c>
      <c r="F652" s="25"/>
      <c r="G652" s="9">
        <f t="shared" si="1306"/>
        <v>164</v>
      </c>
      <c r="H652" s="9">
        <f t="shared" si="1306"/>
        <v>0</v>
      </c>
      <c r="I652" s="9">
        <f t="shared" si="1306"/>
        <v>0</v>
      </c>
      <c r="J652" s="9">
        <f t="shared" si="1306"/>
        <v>0</v>
      </c>
      <c r="K652" s="9">
        <f t="shared" si="1306"/>
        <v>0</v>
      </c>
      <c r="L652" s="9">
        <f t="shared" si="1306"/>
        <v>0</v>
      </c>
      <c r="M652" s="9">
        <f t="shared" si="1306"/>
        <v>164</v>
      </c>
      <c r="N652" s="9">
        <f t="shared" si="1306"/>
        <v>0</v>
      </c>
      <c r="O652" s="9">
        <f t="shared" si="1306"/>
        <v>0</v>
      </c>
      <c r="P652" s="9">
        <f t="shared" si="1306"/>
        <v>0</v>
      </c>
      <c r="Q652" s="9">
        <f t="shared" si="1306"/>
        <v>0</v>
      </c>
      <c r="R652" s="9">
        <f t="shared" si="1306"/>
        <v>0</v>
      </c>
      <c r="S652" s="9">
        <f t="shared" si="1306"/>
        <v>164</v>
      </c>
      <c r="T652" s="9">
        <f t="shared" si="1306"/>
        <v>0</v>
      </c>
      <c r="U652" s="9">
        <f t="shared" si="1307"/>
        <v>0</v>
      </c>
      <c r="V652" s="9">
        <f t="shared" si="1307"/>
        <v>0</v>
      </c>
      <c r="W652" s="9">
        <f t="shared" si="1307"/>
        <v>0</v>
      </c>
      <c r="X652" s="9">
        <f t="shared" si="1307"/>
        <v>0</v>
      </c>
      <c r="Y652" s="9">
        <f t="shared" si="1307"/>
        <v>164</v>
      </c>
      <c r="Z652" s="9">
        <f t="shared" si="1307"/>
        <v>0</v>
      </c>
      <c r="AA652" s="9">
        <f t="shared" si="1307"/>
        <v>0</v>
      </c>
      <c r="AB652" s="9">
        <f t="shared" si="1307"/>
        <v>0</v>
      </c>
      <c r="AC652" s="9">
        <f t="shared" si="1307"/>
        <v>0</v>
      </c>
      <c r="AD652" s="9">
        <f t="shared" si="1307"/>
        <v>0</v>
      </c>
      <c r="AE652" s="9">
        <f t="shared" si="1307"/>
        <v>164</v>
      </c>
      <c r="AF652" s="9">
        <f t="shared" si="1307"/>
        <v>0</v>
      </c>
      <c r="AG652" s="9">
        <f t="shared" si="1308"/>
        <v>0</v>
      </c>
      <c r="AH652" s="9">
        <f t="shared" si="1308"/>
        <v>0</v>
      </c>
      <c r="AI652" s="9">
        <f t="shared" si="1308"/>
        <v>0</v>
      </c>
      <c r="AJ652" s="9">
        <f t="shared" si="1308"/>
        <v>0</v>
      </c>
      <c r="AK652" s="9">
        <f t="shared" si="1308"/>
        <v>164</v>
      </c>
      <c r="AL652" s="9">
        <f t="shared" si="1308"/>
        <v>0</v>
      </c>
      <c r="AM652" s="9">
        <f t="shared" si="1308"/>
        <v>0</v>
      </c>
      <c r="AN652" s="9">
        <f t="shared" si="1308"/>
        <v>0</v>
      </c>
      <c r="AO652" s="9">
        <f t="shared" si="1308"/>
        <v>0</v>
      </c>
      <c r="AP652" s="9">
        <f t="shared" si="1308"/>
        <v>0</v>
      </c>
      <c r="AQ652" s="9">
        <f t="shared" si="1308"/>
        <v>164</v>
      </c>
      <c r="AR652" s="9">
        <f t="shared" si="1308"/>
        <v>0</v>
      </c>
      <c r="AS652" s="9">
        <f t="shared" si="1309"/>
        <v>0</v>
      </c>
      <c r="AT652" s="9">
        <f t="shared" si="1309"/>
        <v>0</v>
      </c>
      <c r="AU652" s="9">
        <f t="shared" si="1309"/>
        <v>0</v>
      </c>
      <c r="AV652" s="9">
        <f t="shared" si="1309"/>
        <v>0</v>
      </c>
      <c r="AW652" s="9">
        <f t="shared" si="1309"/>
        <v>164</v>
      </c>
      <c r="AX652" s="9">
        <f t="shared" si="1309"/>
        <v>0</v>
      </c>
      <c r="AY652" s="9">
        <f t="shared" si="1309"/>
        <v>74</v>
      </c>
      <c r="AZ652" s="9">
        <f t="shared" si="1309"/>
        <v>0</v>
      </c>
      <c r="BA652" s="92">
        <f t="shared" si="1106"/>
        <v>45.121951219512198</v>
      </c>
      <c r="BB652" s="92"/>
    </row>
    <row r="653" spans="1:54" ht="33" hidden="1">
      <c r="A653" s="24" t="s">
        <v>29</v>
      </c>
      <c r="B653" s="25">
        <v>912</v>
      </c>
      <c r="C653" s="25" t="s">
        <v>20</v>
      </c>
      <c r="D653" s="25" t="s">
        <v>28</v>
      </c>
      <c r="E653" s="25" t="s">
        <v>53</v>
      </c>
      <c r="F653" s="25"/>
      <c r="G653" s="9">
        <f t="shared" si="1306"/>
        <v>164</v>
      </c>
      <c r="H653" s="9">
        <f t="shared" si="1306"/>
        <v>0</v>
      </c>
      <c r="I653" s="9">
        <f t="shared" si="1306"/>
        <v>0</v>
      </c>
      <c r="J653" s="9">
        <f t="shared" si="1306"/>
        <v>0</v>
      </c>
      <c r="K653" s="9">
        <f t="shared" si="1306"/>
        <v>0</v>
      </c>
      <c r="L653" s="9">
        <f t="shared" si="1306"/>
        <v>0</v>
      </c>
      <c r="M653" s="9">
        <f t="shared" si="1306"/>
        <v>164</v>
      </c>
      <c r="N653" s="9">
        <f t="shared" si="1306"/>
        <v>0</v>
      </c>
      <c r="O653" s="9">
        <f t="shared" si="1306"/>
        <v>0</v>
      </c>
      <c r="P653" s="9">
        <f t="shared" si="1306"/>
        <v>0</v>
      </c>
      <c r="Q653" s="9">
        <f t="shared" si="1306"/>
        <v>0</v>
      </c>
      <c r="R653" s="9">
        <f t="shared" si="1306"/>
        <v>0</v>
      </c>
      <c r="S653" s="9">
        <f t="shared" si="1306"/>
        <v>164</v>
      </c>
      <c r="T653" s="9">
        <f t="shared" si="1306"/>
        <v>0</v>
      </c>
      <c r="U653" s="9">
        <f t="shared" si="1307"/>
        <v>0</v>
      </c>
      <c r="V653" s="9">
        <f t="shared" si="1307"/>
        <v>0</v>
      </c>
      <c r="W653" s="9">
        <f t="shared" si="1307"/>
        <v>0</v>
      </c>
      <c r="X653" s="9">
        <f t="shared" si="1307"/>
        <v>0</v>
      </c>
      <c r="Y653" s="9">
        <f t="shared" si="1307"/>
        <v>164</v>
      </c>
      <c r="Z653" s="9">
        <f t="shared" si="1307"/>
        <v>0</v>
      </c>
      <c r="AA653" s="9">
        <f t="shared" si="1307"/>
        <v>0</v>
      </c>
      <c r="AB653" s="9">
        <f t="shared" si="1307"/>
        <v>0</v>
      </c>
      <c r="AC653" s="9">
        <f t="shared" si="1307"/>
        <v>0</v>
      </c>
      <c r="AD653" s="9">
        <f t="shared" si="1307"/>
        <v>0</v>
      </c>
      <c r="AE653" s="9">
        <f t="shared" si="1307"/>
        <v>164</v>
      </c>
      <c r="AF653" s="9">
        <f t="shared" si="1307"/>
        <v>0</v>
      </c>
      <c r="AG653" s="9">
        <f t="shared" si="1308"/>
        <v>0</v>
      </c>
      <c r="AH653" s="9">
        <f t="shared" si="1308"/>
        <v>0</v>
      </c>
      <c r="AI653" s="9">
        <f t="shared" si="1308"/>
        <v>0</v>
      </c>
      <c r="AJ653" s="9">
        <f t="shared" si="1308"/>
        <v>0</v>
      </c>
      <c r="AK653" s="9">
        <f t="shared" si="1308"/>
        <v>164</v>
      </c>
      <c r="AL653" s="9">
        <f t="shared" si="1308"/>
        <v>0</v>
      </c>
      <c r="AM653" s="9">
        <f t="shared" si="1308"/>
        <v>0</v>
      </c>
      <c r="AN653" s="9">
        <f t="shared" si="1308"/>
        <v>0</v>
      </c>
      <c r="AO653" s="9">
        <f t="shared" si="1308"/>
        <v>0</v>
      </c>
      <c r="AP653" s="9">
        <f t="shared" si="1308"/>
        <v>0</v>
      </c>
      <c r="AQ653" s="9">
        <f t="shared" si="1308"/>
        <v>164</v>
      </c>
      <c r="AR653" s="9">
        <f t="shared" si="1308"/>
        <v>0</v>
      </c>
      <c r="AS653" s="9">
        <f t="shared" si="1309"/>
        <v>0</v>
      </c>
      <c r="AT653" s="9">
        <f t="shared" si="1309"/>
        <v>0</v>
      </c>
      <c r="AU653" s="9">
        <f t="shared" si="1309"/>
        <v>0</v>
      </c>
      <c r="AV653" s="9">
        <f t="shared" si="1309"/>
        <v>0</v>
      </c>
      <c r="AW653" s="9">
        <f t="shared" si="1309"/>
        <v>164</v>
      </c>
      <c r="AX653" s="9">
        <f t="shared" si="1309"/>
        <v>0</v>
      </c>
      <c r="AY653" s="9">
        <f t="shared" si="1309"/>
        <v>74</v>
      </c>
      <c r="AZ653" s="9">
        <f t="shared" si="1309"/>
        <v>0</v>
      </c>
      <c r="BA653" s="92">
        <f t="shared" si="1106"/>
        <v>45.121951219512198</v>
      </c>
      <c r="BB653" s="92"/>
    </row>
    <row r="654" spans="1:54" ht="33" hidden="1">
      <c r="A654" s="24" t="s">
        <v>242</v>
      </c>
      <c r="B654" s="25">
        <v>912</v>
      </c>
      <c r="C654" s="25" t="s">
        <v>20</v>
      </c>
      <c r="D654" s="25" t="s">
        <v>28</v>
      </c>
      <c r="E654" s="25" t="s">
        <v>53</v>
      </c>
      <c r="F654" s="25" t="s">
        <v>30</v>
      </c>
      <c r="G654" s="9">
        <f t="shared" si="1306"/>
        <v>164</v>
      </c>
      <c r="H654" s="9">
        <f t="shared" si="1306"/>
        <v>0</v>
      </c>
      <c r="I654" s="9">
        <f t="shared" si="1306"/>
        <v>0</v>
      </c>
      <c r="J654" s="9">
        <f t="shared" si="1306"/>
        <v>0</v>
      </c>
      <c r="K654" s="9">
        <f t="shared" si="1306"/>
        <v>0</v>
      </c>
      <c r="L654" s="9">
        <f t="shared" si="1306"/>
        <v>0</v>
      </c>
      <c r="M654" s="9">
        <f t="shared" si="1306"/>
        <v>164</v>
      </c>
      <c r="N654" s="9">
        <f t="shared" si="1306"/>
        <v>0</v>
      </c>
      <c r="O654" s="9">
        <f t="shared" si="1306"/>
        <v>0</v>
      </c>
      <c r="P654" s="9">
        <f t="shared" si="1306"/>
        <v>0</v>
      </c>
      <c r="Q654" s="9">
        <f t="shared" si="1306"/>
        <v>0</v>
      </c>
      <c r="R654" s="9">
        <f t="shared" si="1306"/>
        <v>0</v>
      </c>
      <c r="S654" s="9">
        <f t="shared" si="1306"/>
        <v>164</v>
      </c>
      <c r="T654" s="9">
        <f t="shared" si="1306"/>
        <v>0</v>
      </c>
      <c r="U654" s="9">
        <f t="shared" si="1307"/>
        <v>0</v>
      </c>
      <c r="V654" s="9">
        <f t="shared" si="1307"/>
        <v>0</v>
      </c>
      <c r="W654" s="9">
        <f t="shared" si="1307"/>
        <v>0</v>
      </c>
      <c r="X654" s="9">
        <f t="shared" si="1307"/>
        <v>0</v>
      </c>
      <c r="Y654" s="9">
        <f t="shared" si="1307"/>
        <v>164</v>
      </c>
      <c r="Z654" s="9">
        <f t="shared" si="1307"/>
        <v>0</v>
      </c>
      <c r="AA654" s="9">
        <f t="shared" si="1307"/>
        <v>0</v>
      </c>
      <c r="AB654" s="9">
        <f t="shared" si="1307"/>
        <v>0</v>
      </c>
      <c r="AC654" s="9">
        <f t="shared" si="1307"/>
        <v>0</v>
      </c>
      <c r="AD654" s="9">
        <f t="shared" si="1307"/>
        <v>0</v>
      </c>
      <c r="AE654" s="9">
        <f t="shared" si="1307"/>
        <v>164</v>
      </c>
      <c r="AF654" s="9">
        <f t="shared" si="1307"/>
        <v>0</v>
      </c>
      <c r="AG654" s="9">
        <f t="shared" si="1308"/>
        <v>0</v>
      </c>
      <c r="AH654" s="9">
        <f t="shared" si="1308"/>
        <v>0</v>
      </c>
      <c r="AI654" s="9">
        <f t="shared" si="1308"/>
        <v>0</v>
      </c>
      <c r="AJ654" s="9">
        <f t="shared" si="1308"/>
        <v>0</v>
      </c>
      <c r="AK654" s="9">
        <f t="shared" si="1308"/>
        <v>164</v>
      </c>
      <c r="AL654" s="9">
        <f t="shared" si="1308"/>
        <v>0</v>
      </c>
      <c r="AM654" s="9">
        <f t="shared" si="1308"/>
        <v>0</v>
      </c>
      <c r="AN654" s="9">
        <f t="shared" si="1308"/>
        <v>0</v>
      </c>
      <c r="AO654" s="9">
        <f t="shared" si="1308"/>
        <v>0</v>
      </c>
      <c r="AP654" s="9">
        <f t="shared" si="1308"/>
        <v>0</v>
      </c>
      <c r="AQ654" s="9">
        <f t="shared" si="1308"/>
        <v>164</v>
      </c>
      <c r="AR654" s="9">
        <f t="shared" si="1308"/>
        <v>0</v>
      </c>
      <c r="AS654" s="9">
        <f t="shared" si="1309"/>
        <v>0</v>
      </c>
      <c r="AT654" s="9">
        <f t="shared" si="1309"/>
        <v>0</v>
      </c>
      <c r="AU654" s="9">
        <f t="shared" si="1309"/>
        <v>0</v>
      </c>
      <c r="AV654" s="9">
        <f t="shared" si="1309"/>
        <v>0</v>
      </c>
      <c r="AW654" s="9">
        <f t="shared" si="1309"/>
        <v>164</v>
      </c>
      <c r="AX654" s="9">
        <f t="shared" si="1309"/>
        <v>0</v>
      </c>
      <c r="AY654" s="9">
        <f t="shared" si="1309"/>
        <v>74</v>
      </c>
      <c r="AZ654" s="9">
        <f t="shared" si="1309"/>
        <v>0</v>
      </c>
      <c r="BA654" s="92">
        <f t="shared" si="1106"/>
        <v>45.121951219512198</v>
      </c>
      <c r="BB654" s="92"/>
    </row>
    <row r="655" spans="1:54" ht="33" hidden="1">
      <c r="A655" s="24" t="s">
        <v>36</v>
      </c>
      <c r="B655" s="25">
        <v>912</v>
      </c>
      <c r="C655" s="25" t="s">
        <v>20</v>
      </c>
      <c r="D655" s="25" t="s">
        <v>28</v>
      </c>
      <c r="E655" s="25" t="s">
        <v>53</v>
      </c>
      <c r="F655" s="25" t="s">
        <v>37</v>
      </c>
      <c r="G655" s="9">
        <f>74+90</f>
        <v>164</v>
      </c>
      <c r="H655" s="9"/>
      <c r="I655" s="79"/>
      <c r="J655" s="79"/>
      <c r="K655" s="79"/>
      <c r="L655" s="79"/>
      <c r="M655" s="9">
        <f>G655+I655+J655+K655+L655</f>
        <v>164</v>
      </c>
      <c r="N655" s="9">
        <f>H655+L655</f>
        <v>0</v>
      </c>
      <c r="O655" s="80"/>
      <c r="P655" s="80"/>
      <c r="Q655" s="80"/>
      <c r="R655" s="80"/>
      <c r="S655" s="9">
        <f>M655+O655+P655+Q655+R655</f>
        <v>164</v>
      </c>
      <c r="T655" s="9">
        <f>N655+R655</f>
        <v>0</v>
      </c>
      <c r="U655" s="80"/>
      <c r="V655" s="80"/>
      <c r="W655" s="80"/>
      <c r="X655" s="80"/>
      <c r="Y655" s="9">
        <f>S655+U655+V655+W655+X655</f>
        <v>164</v>
      </c>
      <c r="Z655" s="9">
        <f>T655+X655</f>
        <v>0</v>
      </c>
      <c r="AA655" s="80"/>
      <c r="AB655" s="80"/>
      <c r="AC655" s="80"/>
      <c r="AD655" s="80"/>
      <c r="AE655" s="9">
        <f>Y655+AA655+AB655+AC655+AD655</f>
        <v>164</v>
      </c>
      <c r="AF655" s="9">
        <f>Z655+AD655</f>
        <v>0</v>
      </c>
      <c r="AG655" s="80"/>
      <c r="AH655" s="80"/>
      <c r="AI655" s="80"/>
      <c r="AJ655" s="80"/>
      <c r="AK655" s="9">
        <f>AE655+AG655+AH655+AI655+AJ655</f>
        <v>164</v>
      </c>
      <c r="AL655" s="9">
        <f>AF655+AJ655</f>
        <v>0</v>
      </c>
      <c r="AM655" s="80"/>
      <c r="AN655" s="80"/>
      <c r="AO655" s="80"/>
      <c r="AP655" s="80"/>
      <c r="AQ655" s="9">
        <f>AK655+AM655+AN655+AO655+AP655</f>
        <v>164</v>
      </c>
      <c r="AR655" s="9">
        <f>AL655+AP655</f>
        <v>0</v>
      </c>
      <c r="AS655" s="80"/>
      <c r="AT655" s="80"/>
      <c r="AU655" s="80"/>
      <c r="AV655" s="80"/>
      <c r="AW655" s="9">
        <f>AQ655+AS655+AT655+AU655+AV655</f>
        <v>164</v>
      </c>
      <c r="AX655" s="9">
        <f>AR655+AV655</f>
        <v>0</v>
      </c>
      <c r="AY655" s="9">
        <v>74</v>
      </c>
      <c r="AZ655" s="79"/>
      <c r="BA655" s="92">
        <f t="shared" ref="BA655:BA718" si="1310">AY655/AW655*100</f>
        <v>45.121951219512198</v>
      </c>
      <c r="BB655" s="92"/>
    </row>
    <row r="656" spans="1:54" hidden="1">
      <c r="A656" s="24"/>
      <c r="B656" s="25"/>
      <c r="C656" s="25"/>
      <c r="D656" s="25"/>
      <c r="E656" s="44"/>
      <c r="F656" s="9"/>
      <c r="G656" s="9"/>
      <c r="H656" s="9"/>
      <c r="I656" s="79"/>
      <c r="J656" s="79"/>
      <c r="K656" s="79"/>
      <c r="L656" s="79"/>
      <c r="M656" s="79"/>
      <c r="N656" s="79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79"/>
      <c r="AZ656" s="79"/>
      <c r="BA656" s="92"/>
      <c r="BB656" s="92"/>
    </row>
    <row r="657" spans="1:54" s="100" customFormat="1" ht="40.5" hidden="1">
      <c r="A657" s="95" t="s">
        <v>477</v>
      </c>
      <c r="B657" s="96">
        <v>913</v>
      </c>
      <c r="C657" s="96"/>
      <c r="D657" s="96"/>
      <c r="E657" s="96"/>
      <c r="F657" s="96"/>
      <c r="G657" s="98">
        <f t="shared" ref="G657:AZ657" si="1311">G659+G694+G737+G775+G797+G830</f>
        <v>2292163</v>
      </c>
      <c r="H657" s="98">
        <f t="shared" si="1311"/>
        <v>123199</v>
      </c>
      <c r="I657" s="98">
        <f t="shared" si="1311"/>
        <v>0</v>
      </c>
      <c r="J657" s="98">
        <f t="shared" si="1311"/>
        <v>0</v>
      </c>
      <c r="K657" s="98">
        <f t="shared" si="1311"/>
        <v>0</v>
      </c>
      <c r="L657" s="98">
        <f t="shared" si="1311"/>
        <v>0</v>
      </c>
      <c r="M657" s="98">
        <f t="shared" si="1311"/>
        <v>2292163</v>
      </c>
      <c r="N657" s="98">
        <f t="shared" si="1311"/>
        <v>123199</v>
      </c>
      <c r="O657" s="98">
        <f t="shared" si="1311"/>
        <v>0</v>
      </c>
      <c r="P657" s="98">
        <f t="shared" si="1311"/>
        <v>0</v>
      </c>
      <c r="Q657" s="98">
        <f t="shared" si="1311"/>
        <v>0</v>
      </c>
      <c r="R657" s="98">
        <f t="shared" si="1311"/>
        <v>786322</v>
      </c>
      <c r="S657" s="98">
        <f t="shared" si="1311"/>
        <v>3078485</v>
      </c>
      <c r="T657" s="98">
        <f t="shared" si="1311"/>
        <v>909521</v>
      </c>
      <c r="U657" s="98">
        <f t="shared" si="1311"/>
        <v>0</v>
      </c>
      <c r="V657" s="98">
        <f t="shared" si="1311"/>
        <v>0</v>
      </c>
      <c r="W657" s="98">
        <f t="shared" si="1311"/>
        <v>0</v>
      </c>
      <c r="X657" s="98">
        <f t="shared" si="1311"/>
        <v>38660</v>
      </c>
      <c r="Y657" s="98">
        <f t="shared" si="1311"/>
        <v>3117145</v>
      </c>
      <c r="Z657" s="98">
        <f t="shared" si="1311"/>
        <v>948181</v>
      </c>
      <c r="AA657" s="98">
        <f t="shared" si="1311"/>
        <v>0</v>
      </c>
      <c r="AB657" s="98">
        <f t="shared" si="1311"/>
        <v>1068</v>
      </c>
      <c r="AC657" s="98">
        <f t="shared" si="1311"/>
        <v>0</v>
      </c>
      <c r="AD657" s="98">
        <f t="shared" si="1311"/>
        <v>3258123</v>
      </c>
      <c r="AE657" s="98">
        <f t="shared" si="1311"/>
        <v>6376336</v>
      </c>
      <c r="AF657" s="98">
        <f t="shared" si="1311"/>
        <v>4206304</v>
      </c>
      <c r="AG657" s="98">
        <f t="shared" si="1311"/>
        <v>0</v>
      </c>
      <c r="AH657" s="98">
        <f t="shared" si="1311"/>
        <v>0</v>
      </c>
      <c r="AI657" s="98">
        <f t="shared" si="1311"/>
        <v>0</v>
      </c>
      <c r="AJ657" s="98">
        <f t="shared" si="1311"/>
        <v>0</v>
      </c>
      <c r="AK657" s="98">
        <f t="shared" si="1311"/>
        <v>6376336</v>
      </c>
      <c r="AL657" s="98">
        <f t="shared" si="1311"/>
        <v>4206304</v>
      </c>
      <c r="AM657" s="98">
        <f t="shared" si="1311"/>
        <v>0</v>
      </c>
      <c r="AN657" s="98">
        <f t="shared" si="1311"/>
        <v>0</v>
      </c>
      <c r="AO657" s="98">
        <f t="shared" si="1311"/>
        <v>0</v>
      </c>
      <c r="AP657" s="98">
        <f t="shared" si="1311"/>
        <v>0</v>
      </c>
      <c r="AQ657" s="98">
        <f t="shared" si="1311"/>
        <v>6376336</v>
      </c>
      <c r="AR657" s="98">
        <f t="shared" si="1311"/>
        <v>4206304</v>
      </c>
      <c r="AS657" s="98">
        <f t="shared" si="1311"/>
        <v>-4991</v>
      </c>
      <c r="AT657" s="98">
        <f t="shared" si="1311"/>
        <v>0</v>
      </c>
      <c r="AU657" s="98">
        <f t="shared" si="1311"/>
        <v>0</v>
      </c>
      <c r="AV657" s="98">
        <f t="shared" si="1311"/>
        <v>112362</v>
      </c>
      <c r="AW657" s="98">
        <f t="shared" si="1311"/>
        <v>6483707</v>
      </c>
      <c r="AX657" s="98">
        <f t="shared" si="1311"/>
        <v>4318666</v>
      </c>
      <c r="AY657" s="98">
        <f t="shared" si="1311"/>
        <v>3244130</v>
      </c>
      <c r="AZ657" s="119">
        <f t="shared" si="1311"/>
        <v>2132054</v>
      </c>
      <c r="BA657" s="99">
        <f t="shared" si="1310"/>
        <v>50.035111086913709</v>
      </c>
      <c r="BB657" s="99">
        <f t="shared" ref="BB657:BB718" si="1312">AZ657/AX657*100</f>
        <v>49.368346614440661</v>
      </c>
    </row>
    <row r="658" spans="1:54" s="67" customFormat="1" hidden="1">
      <c r="A658" s="68"/>
      <c r="B658" s="26"/>
      <c r="C658" s="26"/>
      <c r="D658" s="26"/>
      <c r="E658" s="26"/>
      <c r="F658" s="26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92"/>
      <c r="BB658" s="92"/>
    </row>
    <row r="659" spans="1:54" ht="18.75" hidden="1">
      <c r="A659" s="22" t="s">
        <v>183</v>
      </c>
      <c r="B659" s="49">
        <v>913</v>
      </c>
      <c r="C659" s="23" t="s">
        <v>7</v>
      </c>
      <c r="D659" s="23" t="s">
        <v>21</v>
      </c>
      <c r="E659" s="23"/>
      <c r="F659" s="23"/>
      <c r="G659" s="7">
        <f t="shared" ref="G659" si="1313">G660+G688</f>
        <v>1141976</v>
      </c>
      <c r="H659" s="7">
        <f t="shared" ref="H659:N659" si="1314">H660+H688</f>
        <v>0</v>
      </c>
      <c r="I659" s="7">
        <f t="shared" si="1314"/>
        <v>0</v>
      </c>
      <c r="J659" s="7">
        <f t="shared" si="1314"/>
        <v>0</v>
      </c>
      <c r="K659" s="7">
        <f t="shared" si="1314"/>
        <v>0</v>
      </c>
      <c r="L659" s="7">
        <f t="shared" si="1314"/>
        <v>0</v>
      </c>
      <c r="M659" s="7">
        <f t="shared" si="1314"/>
        <v>1141976</v>
      </c>
      <c r="N659" s="7">
        <f t="shared" si="1314"/>
        <v>0</v>
      </c>
      <c r="O659" s="7">
        <f t="shared" ref="O659:T659" si="1315">O660+O688</f>
        <v>0</v>
      </c>
      <c r="P659" s="7">
        <f t="shared" si="1315"/>
        <v>0</v>
      </c>
      <c r="Q659" s="7">
        <f t="shared" si="1315"/>
        <v>0</v>
      </c>
      <c r="R659" s="7">
        <f t="shared" si="1315"/>
        <v>306571</v>
      </c>
      <c r="S659" s="7">
        <f t="shared" si="1315"/>
        <v>1448547</v>
      </c>
      <c r="T659" s="7">
        <f t="shared" si="1315"/>
        <v>306571</v>
      </c>
      <c r="U659" s="7">
        <f t="shared" ref="U659:Z659" si="1316">U660+U688</f>
        <v>0</v>
      </c>
      <c r="V659" s="7">
        <f t="shared" si="1316"/>
        <v>0</v>
      </c>
      <c r="W659" s="7">
        <f t="shared" si="1316"/>
        <v>0</v>
      </c>
      <c r="X659" s="7">
        <f t="shared" si="1316"/>
        <v>0</v>
      </c>
      <c r="Y659" s="7">
        <f t="shared" si="1316"/>
        <v>1448547</v>
      </c>
      <c r="Z659" s="7">
        <f t="shared" si="1316"/>
        <v>306571</v>
      </c>
      <c r="AA659" s="7">
        <f t="shared" ref="AA659:AF659" si="1317">AA660+AA688</f>
        <v>0</v>
      </c>
      <c r="AB659" s="7">
        <f t="shared" si="1317"/>
        <v>0</v>
      </c>
      <c r="AC659" s="7">
        <f t="shared" si="1317"/>
        <v>0</v>
      </c>
      <c r="AD659" s="7">
        <f t="shared" si="1317"/>
        <v>1319275</v>
      </c>
      <c r="AE659" s="7">
        <f t="shared" si="1317"/>
        <v>2767822</v>
      </c>
      <c r="AF659" s="7">
        <f t="shared" si="1317"/>
        <v>1625846</v>
      </c>
      <c r="AG659" s="7">
        <f t="shared" ref="AG659:AL659" si="1318">AG660+AG688</f>
        <v>0</v>
      </c>
      <c r="AH659" s="7">
        <f t="shared" si="1318"/>
        <v>0</v>
      </c>
      <c r="AI659" s="7">
        <f t="shared" si="1318"/>
        <v>0</v>
      </c>
      <c r="AJ659" s="7">
        <f t="shared" si="1318"/>
        <v>0</v>
      </c>
      <c r="AK659" s="7">
        <f t="shared" si="1318"/>
        <v>2767822</v>
      </c>
      <c r="AL659" s="7">
        <f t="shared" si="1318"/>
        <v>1625846</v>
      </c>
      <c r="AM659" s="7">
        <f t="shared" ref="AM659:AR659" si="1319">AM660+AM688</f>
        <v>0</v>
      </c>
      <c r="AN659" s="7">
        <f t="shared" si="1319"/>
        <v>0</v>
      </c>
      <c r="AO659" s="7">
        <f t="shared" si="1319"/>
        <v>0</v>
      </c>
      <c r="AP659" s="7">
        <f t="shared" si="1319"/>
        <v>0</v>
      </c>
      <c r="AQ659" s="7">
        <f t="shared" si="1319"/>
        <v>2767822</v>
      </c>
      <c r="AR659" s="7">
        <f t="shared" si="1319"/>
        <v>1625846</v>
      </c>
      <c r="AS659" s="7">
        <f t="shared" ref="AS659:AX659" si="1320">AS660+AS688</f>
        <v>-5108</v>
      </c>
      <c r="AT659" s="7">
        <f t="shared" si="1320"/>
        <v>0</v>
      </c>
      <c r="AU659" s="7">
        <f t="shared" si="1320"/>
        <v>0</v>
      </c>
      <c r="AV659" s="7">
        <f t="shared" si="1320"/>
        <v>91620</v>
      </c>
      <c r="AW659" s="7">
        <f t="shared" si="1320"/>
        <v>2854334</v>
      </c>
      <c r="AX659" s="7">
        <f t="shared" si="1320"/>
        <v>1717466</v>
      </c>
      <c r="AY659" s="7">
        <f t="shared" ref="AY659:AZ659" si="1321">AY660+AY688</f>
        <v>1293127</v>
      </c>
      <c r="AZ659" s="7">
        <f t="shared" si="1321"/>
        <v>759166</v>
      </c>
      <c r="BA659" s="93">
        <f t="shared" si="1310"/>
        <v>45.303983346027479</v>
      </c>
      <c r="BB659" s="93">
        <f t="shared" si="1312"/>
        <v>44.202679994829595</v>
      </c>
    </row>
    <row r="660" spans="1:54" ht="33" hidden="1">
      <c r="A660" s="27" t="s">
        <v>568</v>
      </c>
      <c r="B660" s="25">
        <f t="shared" ref="B660:B665" si="1322">B659</f>
        <v>913</v>
      </c>
      <c r="C660" s="25" t="s">
        <v>7</v>
      </c>
      <c r="D660" s="25" t="s">
        <v>21</v>
      </c>
      <c r="E660" s="25" t="s">
        <v>184</v>
      </c>
      <c r="F660" s="25"/>
      <c r="G660" s="9">
        <f t="shared" ref="G660" si="1323">G661+G666+G671+G675+G684</f>
        <v>1141766</v>
      </c>
      <c r="H660" s="9">
        <f t="shared" ref="H660:N660" si="1324">H661+H666+H671+H675+H684</f>
        <v>0</v>
      </c>
      <c r="I660" s="9">
        <f t="shared" si="1324"/>
        <v>0</v>
      </c>
      <c r="J660" s="9">
        <f t="shared" si="1324"/>
        <v>0</v>
      </c>
      <c r="K660" s="9">
        <f t="shared" si="1324"/>
        <v>0</v>
      </c>
      <c r="L660" s="9">
        <f t="shared" si="1324"/>
        <v>0</v>
      </c>
      <c r="M660" s="9">
        <f t="shared" si="1324"/>
        <v>1141766</v>
      </c>
      <c r="N660" s="9">
        <f t="shared" si="1324"/>
        <v>0</v>
      </c>
      <c r="O660" s="9">
        <f t="shared" ref="O660:T660" si="1325">O661+O666+O671+O675+O684</f>
        <v>0</v>
      </c>
      <c r="P660" s="9">
        <f t="shared" si="1325"/>
        <v>0</v>
      </c>
      <c r="Q660" s="9">
        <f t="shared" si="1325"/>
        <v>0</v>
      </c>
      <c r="R660" s="9">
        <f t="shared" si="1325"/>
        <v>306571</v>
      </c>
      <c r="S660" s="9">
        <f t="shared" si="1325"/>
        <v>1448337</v>
      </c>
      <c r="T660" s="9">
        <f t="shared" si="1325"/>
        <v>306571</v>
      </c>
      <c r="U660" s="9">
        <f t="shared" ref="U660:Z660" si="1326">U661+U666+U671+U675+U684</f>
        <v>0</v>
      </c>
      <c r="V660" s="9">
        <f t="shared" si="1326"/>
        <v>0</v>
      </c>
      <c r="W660" s="9">
        <f t="shared" si="1326"/>
        <v>0</v>
      </c>
      <c r="X660" s="9">
        <f t="shared" si="1326"/>
        <v>0</v>
      </c>
      <c r="Y660" s="9">
        <f t="shared" si="1326"/>
        <v>1448337</v>
      </c>
      <c r="Z660" s="9">
        <f t="shared" si="1326"/>
        <v>306571</v>
      </c>
      <c r="AA660" s="9">
        <f t="shared" ref="AA660:AF660" si="1327">AA661+AA666+AA671+AA675+AA684</f>
        <v>0</v>
      </c>
      <c r="AB660" s="9">
        <f t="shared" si="1327"/>
        <v>0</v>
      </c>
      <c r="AC660" s="9">
        <f t="shared" si="1327"/>
        <v>0</v>
      </c>
      <c r="AD660" s="9">
        <f t="shared" si="1327"/>
        <v>1319275</v>
      </c>
      <c r="AE660" s="9">
        <f t="shared" si="1327"/>
        <v>2767612</v>
      </c>
      <c r="AF660" s="9">
        <f t="shared" si="1327"/>
        <v>1625846</v>
      </c>
      <c r="AG660" s="9">
        <f t="shared" ref="AG660:AL660" si="1328">AG661+AG666+AG671+AG675+AG684</f>
        <v>0</v>
      </c>
      <c r="AH660" s="9">
        <f t="shared" si="1328"/>
        <v>0</v>
      </c>
      <c r="AI660" s="9">
        <f t="shared" si="1328"/>
        <v>0</v>
      </c>
      <c r="AJ660" s="9">
        <f t="shared" si="1328"/>
        <v>0</v>
      </c>
      <c r="AK660" s="9">
        <f t="shared" si="1328"/>
        <v>2767612</v>
      </c>
      <c r="AL660" s="9">
        <f t="shared" si="1328"/>
        <v>1625846</v>
      </c>
      <c r="AM660" s="9">
        <f t="shared" ref="AM660:AR660" si="1329">AM661+AM666+AM671+AM675+AM684</f>
        <v>0</v>
      </c>
      <c r="AN660" s="9">
        <f t="shared" si="1329"/>
        <v>0</v>
      </c>
      <c r="AO660" s="9">
        <f t="shared" si="1329"/>
        <v>0</v>
      </c>
      <c r="AP660" s="9">
        <f t="shared" si="1329"/>
        <v>0</v>
      </c>
      <c r="AQ660" s="9">
        <f t="shared" si="1329"/>
        <v>2767612</v>
      </c>
      <c r="AR660" s="9">
        <f t="shared" si="1329"/>
        <v>1625846</v>
      </c>
      <c r="AS660" s="9">
        <f t="shared" ref="AS660:AX660" si="1330">AS661+AS666+AS671+AS675+AS684</f>
        <v>-5108</v>
      </c>
      <c r="AT660" s="9">
        <f t="shared" si="1330"/>
        <v>0</v>
      </c>
      <c r="AU660" s="9">
        <f t="shared" si="1330"/>
        <v>0</v>
      </c>
      <c r="AV660" s="9">
        <f t="shared" si="1330"/>
        <v>91620</v>
      </c>
      <c r="AW660" s="9">
        <f t="shared" si="1330"/>
        <v>2854124</v>
      </c>
      <c r="AX660" s="9">
        <f t="shared" si="1330"/>
        <v>1717466</v>
      </c>
      <c r="AY660" s="9">
        <f t="shared" ref="AY660:AZ660" si="1331">AY661+AY666+AY671+AY675+AY684</f>
        <v>1292967</v>
      </c>
      <c r="AZ660" s="9">
        <f t="shared" si="1331"/>
        <v>759166</v>
      </c>
      <c r="BA660" s="92">
        <f t="shared" si="1310"/>
        <v>45.301710787618198</v>
      </c>
      <c r="BB660" s="92">
        <f t="shared" si="1312"/>
        <v>44.202679994829595</v>
      </c>
    </row>
    <row r="661" spans="1:54" ht="33" hidden="1">
      <c r="A661" s="24" t="s">
        <v>9</v>
      </c>
      <c r="B661" s="25">
        <f t="shared" si="1322"/>
        <v>913</v>
      </c>
      <c r="C661" s="25" t="s">
        <v>7</v>
      </c>
      <c r="D661" s="25" t="s">
        <v>21</v>
      </c>
      <c r="E661" s="25" t="s">
        <v>195</v>
      </c>
      <c r="F661" s="25"/>
      <c r="G661" s="11">
        <f t="shared" ref="G661:V662" si="1332">G662</f>
        <v>732905</v>
      </c>
      <c r="H661" s="11">
        <f t="shared" si="1332"/>
        <v>0</v>
      </c>
      <c r="I661" s="11">
        <f t="shared" si="1332"/>
        <v>0</v>
      </c>
      <c r="J661" s="11">
        <f t="shared" si="1332"/>
        <v>0</v>
      </c>
      <c r="K661" s="11">
        <f t="shared" si="1332"/>
        <v>0</v>
      </c>
      <c r="L661" s="11">
        <f t="shared" si="1332"/>
        <v>0</v>
      </c>
      <c r="M661" s="11">
        <f t="shared" si="1332"/>
        <v>732905</v>
      </c>
      <c r="N661" s="11">
        <f t="shared" si="1332"/>
        <v>0</v>
      </c>
      <c r="O661" s="11">
        <f t="shared" si="1332"/>
        <v>0</v>
      </c>
      <c r="P661" s="11">
        <f t="shared" si="1332"/>
        <v>0</v>
      </c>
      <c r="Q661" s="11">
        <f t="shared" si="1332"/>
        <v>0</v>
      </c>
      <c r="R661" s="11">
        <f t="shared" si="1332"/>
        <v>0</v>
      </c>
      <c r="S661" s="11">
        <f t="shared" si="1332"/>
        <v>732905</v>
      </c>
      <c r="T661" s="11">
        <f t="shared" si="1332"/>
        <v>0</v>
      </c>
      <c r="U661" s="11">
        <f t="shared" si="1332"/>
        <v>0</v>
      </c>
      <c r="V661" s="11">
        <f t="shared" si="1332"/>
        <v>0</v>
      </c>
      <c r="W661" s="11">
        <f t="shared" ref="U661:AJ662" si="1333">W662</f>
        <v>0</v>
      </c>
      <c r="X661" s="11">
        <f t="shared" si="1333"/>
        <v>0</v>
      </c>
      <c r="Y661" s="11">
        <f t="shared" si="1333"/>
        <v>732905</v>
      </c>
      <c r="Z661" s="11">
        <f t="shared" si="1333"/>
        <v>0</v>
      </c>
      <c r="AA661" s="11">
        <f t="shared" si="1333"/>
        <v>0</v>
      </c>
      <c r="AB661" s="11">
        <f t="shared" si="1333"/>
        <v>0</v>
      </c>
      <c r="AC661" s="11">
        <f t="shared" si="1333"/>
        <v>0</v>
      </c>
      <c r="AD661" s="11">
        <f t="shared" si="1333"/>
        <v>0</v>
      </c>
      <c r="AE661" s="11">
        <f t="shared" si="1333"/>
        <v>732905</v>
      </c>
      <c r="AF661" s="11">
        <f t="shared" si="1333"/>
        <v>0</v>
      </c>
      <c r="AG661" s="11">
        <f t="shared" si="1333"/>
        <v>0</v>
      </c>
      <c r="AH661" s="11">
        <f t="shared" si="1333"/>
        <v>0</v>
      </c>
      <c r="AI661" s="11">
        <f t="shared" si="1333"/>
        <v>0</v>
      </c>
      <c r="AJ661" s="11">
        <f t="shared" si="1333"/>
        <v>0</v>
      </c>
      <c r="AK661" s="11">
        <f t="shared" ref="AG661:AV662" si="1334">AK662</f>
        <v>732905</v>
      </c>
      <c r="AL661" s="11">
        <f t="shared" si="1334"/>
        <v>0</v>
      </c>
      <c r="AM661" s="11">
        <f t="shared" si="1334"/>
        <v>0</v>
      </c>
      <c r="AN661" s="11">
        <f t="shared" si="1334"/>
        <v>0</v>
      </c>
      <c r="AO661" s="11">
        <f t="shared" si="1334"/>
        <v>0</v>
      </c>
      <c r="AP661" s="11">
        <f t="shared" si="1334"/>
        <v>0</v>
      </c>
      <c r="AQ661" s="11">
        <f t="shared" si="1334"/>
        <v>732905</v>
      </c>
      <c r="AR661" s="11">
        <f t="shared" si="1334"/>
        <v>0</v>
      </c>
      <c r="AS661" s="11">
        <f t="shared" si="1334"/>
        <v>-4991</v>
      </c>
      <c r="AT661" s="11">
        <f t="shared" si="1334"/>
        <v>0</v>
      </c>
      <c r="AU661" s="11">
        <f t="shared" si="1334"/>
        <v>0</v>
      </c>
      <c r="AV661" s="11">
        <f t="shared" si="1334"/>
        <v>0</v>
      </c>
      <c r="AW661" s="11">
        <f t="shared" ref="AS661:AZ662" si="1335">AW662</f>
        <v>727914</v>
      </c>
      <c r="AX661" s="11">
        <f t="shared" si="1335"/>
        <v>0</v>
      </c>
      <c r="AY661" s="11">
        <f t="shared" si="1335"/>
        <v>362470</v>
      </c>
      <c r="AZ661" s="11">
        <f t="shared" si="1335"/>
        <v>0</v>
      </c>
      <c r="BA661" s="92">
        <f t="shared" si="1310"/>
        <v>49.795717625983286</v>
      </c>
      <c r="BB661" s="92"/>
    </row>
    <row r="662" spans="1:54" ht="20.100000000000001" hidden="1" customHeight="1">
      <c r="A662" s="27" t="s">
        <v>196</v>
      </c>
      <c r="B662" s="25">
        <f t="shared" si="1322"/>
        <v>913</v>
      </c>
      <c r="C662" s="25" t="s">
        <v>7</v>
      </c>
      <c r="D662" s="25" t="s">
        <v>21</v>
      </c>
      <c r="E662" s="25" t="s">
        <v>197</v>
      </c>
      <c r="F662" s="25"/>
      <c r="G662" s="9">
        <f t="shared" si="1332"/>
        <v>732905</v>
      </c>
      <c r="H662" s="9">
        <f t="shared" si="1332"/>
        <v>0</v>
      </c>
      <c r="I662" s="9">
        <f t="shared" si="1332"/>
        <v>0</v>
      </c>
      <c r="J662" s="9">
        <f t="shared" si="1332"/>
        <v>0</v>
      </c>
      <c r="K662" s="9">
        <f t="shared" si="1332"/>
        <v>0</v>
      </c>
      <c r="L662" s="9">
        <f t="shared" si="1332"/>
        <v>0</v>
      </c>
      <c r="M662" s="9">
        <f t="shared" si="1332"/>
        <v>732905</v>
      </c>
      <c r="N662" s="9">
        <f t="shared" si="1332"/>
        <v>0</v>
      </c>
      <c r="O662" s="9">
        <f t="shared" si="1332"/>
        <v>0</v>
      </c>
      <c r="P662" s="9">
        <f t="shared" si="1332"/>
        <v>0</v>
      </c>
      <c r="Q662" s="9">
        <f t="shared" si="1332"/>
        <v>0</v>
      </c>
      <c r="R662" s="9">
        <f t="shared" si="1332"/>
        <v>0</v>
      </c>
      <c r="S662" s="9">
        <f t="shared" si="1332"/>
        <v>732905</v>
      </c>
      <c r="T662" s="9">
        <f t="shared" si="1332"/>
        <v>0</v>
      </c>
      <c r="U662" s="9">
        <f t="shared" si="1333"/>
        <v>0</v>
      </c>
      <c r="V662" s="9">
        <f t="shared" si="1333"/>
        <v>0</v>
      </c>
      <c r="W662" s="9">
        <f t="shared" si="1333"/>
        <v>0</v>
      </c>
      <c r="X662" s="9">
        <f t="shared" si="1333"/>
        <v>0</v>
      </c>
      <c r="Y662" s="9">
        <f t="shared" si="1333"/>
        <v>732905</v>
      </c>
      <c r="Z662" s="9">
        <f t="shared" si="1333"/>
        <v>0</v>
      </c>
      <c r="AA662" s="9">
        <f t="shared" si="1333"/>
        <v>0</v>
      </c>
      <c r="AB662" s="9">
        <f t="shared" si="1333"/>
        <v>0</v>
      </c>
      <c r="AC662" s="9">
        <f t="shared" si="1333"/>
        <v>0</v>
      </c>
      <c r="AD662" s="9">
        <f t="shared" si="1333"/>
        <v>0</v>
      </c>
      <c r="AE662" s="9">
        <f t="shared" si="1333"/>
        <v>732905</v>
      </c>
      <c r="AF662" s="9">
        <f t="shared" si="1333"/>
        <v>0</v>
      </c>
      <c r="AG662" s="9">
        <f t="shared" si="1334"/>
        <v>0</v>
      </c>
      <c r="AH662" s="9">
        <f t="shared" si="1334"/>
        <v>0</v>
      </c>
      <c r="AI662" s="9">
        <f t="shared" si="1334"/>
        <v>0</v>
      </c>
      <c r="AJ662" s="9">
        <f t="shared" si="1334"/>
        <v>0</v>
      </c>
      <c r="AK662" s="9">
        <f t="shared" si="1334"/>
        <v>732905</v>
      </c>
      <c r="AL662" s="9">
        <f t="shared" si="1334"/>
        <v>0</v>
      </c>
      <c r="AM662" s="9">
        <f t="shared" si="1334"/>
        <v>0</v>
      </c>
      <c r="AN662" s="9">
        <f t="shared" si="1334"/>
        <v>0</v>
      </c>
      <c r="AO662" s="9">
        <f t="shared" si="1334"/>
        <v>0</v>
      </c>
      <c r="AP662" s="9">
        <f t="shared" si="1334"/>
        <v>0</v>
      </c>
      <c r="AQ662" s="9">
        <f t="shared" si="1334"/>
        <v>732905</v>
      </c>
      <c r="AR662" s="9">
        <f t="shared" si="1334"/>
        <v>0</v>
      </c>
      <c r="AS662" s="9">
        <f t="shared" si="1335"/>
        <v>-4991</v>
      </c>
      <c r="AT662" s="9">
        <f t="shared" si="1335"/>
        <v>0</v>
      </c>
      <c r="AU662" s="9">
        <f t="shared" si="1335"/>
        <v>0</v>
      </c>
      <c r="AV662" s="9">
        <f t="shared" si="1335"/>
        <v>0</v>
      </c>
      <c r="AW662" s="9">
        <f t="shared" si="1335"/>
        <v>727914</v>
      </c>
      <c r="AX662" s="9">
        <f t="shared" si="1335"/>
        <v>0</v>
      </c>
      <c r="AY662" s="9">
        <f t="shared" si="1335"/>
        <v>362470</v>
      </c>
      <c r="AZ662" s="9">
        <f t="shared" si="1335"/>
        <v>0</v>
      </c>
      <c r="BA662" s="92">
        <f t="shared" si="1310"/>
        <v>49.795717625983286</v>
      </c>
      <c r="BB662" s="92"/>
    </row>
    <row r="663" spans="1:54" ht="33" hidden="1">
      <c r="A663" s="24" t="s">
        <v>11</v>
      </c>
      <c r="B663" s="25">
        <f t="shared" si="1322"/>
        <v>913</v>
      </c>
      <c r="C663" s="25" t="s">
        <v>7</v>
      </c>
      <c r="D663" s="25" t="s">
        <v>21</v>
      </c>
      <c r="E663" s="25" t="s">
        <v>197</v>
      </c>
      <c r="F663" s="25" t="s">
        <v>12</v>
      </c>
      <c r="G663" s="8">
        <f t="shared" ref="G663" si="1336">G664+G665</f>
        <v>732905</v>
      </c>
      <c r="H663" s="8">
        <f t="shared" ref="H663:N663" si="1337">H664+H665</f>
        <v>0</v>
      </c>
      <c r="I663" s="8">
        <f t="shared" si="1337"/>
        <v>0</v>
      </c>
      <c r="J663" s="8">
        <f t="shared" si="1337"/>
        <v>0</v>
      </c>
      <c r="K663" s="8">
        <f t="shared" si="1337"/>
        <v>0</v>
      </c>
      <c r="L663" s="8">
        <f t="shared" si="1337"/>
        <v>0</v>
      </c>
      <c r="M663" s="8">
        <f t="shared" si="1337"/>
        <v>732905</v>
      </c>
      <c r="N663" s="8">
        <f t="shared" si="1337"/>
        <v>0</v>
      </c>
      <c r="O663" s="8">
        <f t="shared" ref="O663:T663" si="1338">O664+O665</f>
        <v>0</v>
      </c>
      <c r="P663" s="8">
        <f t="shared" si="1338"/>
        <v>0</v>
      </c>
      <c r="Q663" s="8">
        <f t="shared" si="1338"/>
        <v>0</v>
      </c>
      <c r="R663" s="8">
        <f t="shared" si="1338"/>
        <v>0</v>
      </c>
      <c r="S663" s="8">
        <f t="shared" si="1338"/>
        <v>732905</v>
      </c>
      <c r="T663" s="8">
        <f t="shared" si="1338"/>
        <v>0</v>
      </c>
      <c r="U663" s="8">
        <f t="shared" ref="U663:Z663" si="1339">U664+U665</f>
        <v>0</v>
      </c>
      <c r="V663" s="8">
        <f t="shared" si="1339"/>
        <v>0</v>
      </c>
      <c r="W663" s="8">
        <f t="shared" si="1339"/>
        <v>0</v>
      </c>
      <c r="X663" s="8">
        <f t="shared" si="1339"/>
        <v>0</v>
      </c>
      <c r="Y663" s="8">
        <f t="shared" si="1339"/>
        <v>732905</v>
      </c>
      <c r="Z663" s="8">
        <f t="shared" si="1339"/>
        <v>0</v>
      </c>
      <c r="AA663" s="8">
        <f t="shared" ref="AA663:AF663" si="1340">AA664+AA665</f>
        <v>0</v>
      </c>
      <c r="AB663" s="8">
        <f t="shared" si="1340"/>
        <v>0</v>
      </c>
      <c r="AC663" s="8">
        <f t="shared" si="1340"/>
        <v>0</v>
      </c>
      <c r="AD663" s="8">
        <f t="shared" si="1340"/>
        <v>0</v>
      </c>
      <c r="AE663" s="8">
        <f t="shared" si="1340"/>
        <v>732905</v>
      </c>
      <c r="AF663" s="8">
        <f t="shared" si="1340"/>
        <v>0</v>
      </c>
      <c r="AG663" s="8">
        <f t="shared" ref="AG663:AL663" si="1341">AG664+AG665</f>
        <v>0</v>
      </c>
      <c r="AH663" s="8">
        <f t="shared" si="1341"/>
        <v>0</v>
      </c>
      <c r="AI663" s="8">
        <f t="shared" si="1341"/>
        <v>0</v>
      </c>
      <c r="AJ663" s="8">
        <f t="shared" si="1341"/>
        <v>0</v>
      </c>
      <c r="AK663" s="8">
        <f t="shared" si="1341"/>
        <v>732905</v>
      </c>
      <c r="AL663" s="8">
        <f t="shared" si="1341"/>
        <v>0</v>
      </c>
      <c r="AM663" s="8">
        <f t="shared" ref="AM663:AR663" si="1342">AM664+AM665</f>
        <v>0</v>
      </c>
      <c r="AN663" s="8">
        <f t="shared" si="1342"/>
        <v>0</v>
      </c>
      <c r="AO663" s="8">
        <f t="shared" si="1342"/>
        <v>0</v>
      </c>
      <c r="AP663" s="8">
        <f t="shared" si="1342"/>
        <v>0</v>
      </c>
      <c r="AQ663" s="8">
        <f t="shared" si="1342"/>
        <v>732905</v>
      </c>
      <c r="AR663" s="8">
        <f t="shared" si="1342"/>
        <v>0</v>
      </c>
      <c r="AS663" s="8">
        <f t="shared" ref="AS663:AX663" si="1343">AS664+AS665</f>
        <v>-4991</v>
      </c>
      <c r="AT663" s="8">
        <f t="shared" si="1343"/>
        <v>0</v>
      </c>
      <c r="AU663" s="8">
        <f t="shared" si="1343"/>
        <v>0</v>
      </c>
      <c r="AV663" s="8">
        <f t="shared" si="1343"/>
        <v>0</v>
      </c>
      <c r="AW663" s="8">
        <f t="shared" si="1343"/>
        <v>727914</v>
      </c>
      <c r="AX663" s="8">
        <f t="shared" si="1343"/>
        <v>0</v>
      </c>
      <c r="AY663" s="8">
        <f t="shared" ref="AY663:AZ663" si="1344">AY664+AY665</f>
        <v>362470</v>
      </c>
      <c r="AZ663" s="8">
        <f t="shared" si="1344"/>
        <v>0</v>
      </c>
      <c r="BA663" s="92">
        <f t="shared" si="1310"/>
        <v>49.795717625983286</v>
      </c>
      <c r="BB663" s="92"/>
    </row>
    <row r="664" spans="1:54" ht="20.100000000000001" hidden="1" customHeight="1">
      <c r="A664" s="27" t="s">
        <v>13</v>
      </c>
      <c r="B664" s="25">
        <f t="shared" si="1322"/>
        <v>913</v>
      </c>
      <c r="C664" s="25" t="s">
        <v>7</v>
      </c>
      <c r="D664" s="25" t="s">
        <v>21</v>
      </c>
      <c r="E664" s="25" t="s">
        <v>197</v>
      </c>
      <c r="F664" s="25">
        <v>610</v>
      </c>
      <c r="G664" s="9">
        <f>457321+10561</f>
        <v>467882</v>
      </c>
      <c r="H664" s="9"/>
      <c r="I664" s="79"/>
      <c r="J664" s="79"/>
      <c r="K664" s="79"/>
      <c r="L664" s="79"/>
      <c r="M664" s="9">
        <f t="shared" ref="M664:M665" si="1345">G664+I664+J664+K664+L664</f>
        <v>467882</v>
      </c>
      <c r="N664" s="9">
        <f t="shared" ref="N664:N665" si="1346">H664+L664</f>
        <v>0</v>
      </c>
      <c r="O664" s="80"/>
      <c r="P664" s="80"/>
      <c r="Q664" s="80"/>
      <c r="R664" s="80"/>
      <c r="S664" s="9">
        <f t="shared" ref="S664:S665" si="1347">M664+O664+P664+Q664+R664</f>
        <v>467882</v>
      </c>
      <c r="T664" s="9">
        <f t="shared" ref="T664:T665" si="1348">N664+R664</f>
        <v>0</v>
      </c>
      <c r="U664" s="80"/>
      <c r="V664" s="80"/>
      <c r="W664" s="80"/>
      <c r="X664" s="80"/>
      <c r="Y664" s="9">
        <f t="shared" ref="Y664:Y665" si="1349">S664+U664+V664+W664+X664</f>
        <v>467882</v>
      </c>
      <c r="Z664" s="9">
        <f t="shared" ref="Z664:Z665" si="1350">T664+X664</f>
        <v>0</v>
      </c>
      <c r="AA664" s="80"/>
      <c r="AB664" s="80"/>
      <c r="AC664" s="80"/>
      <c r="AD664" s="80"/>
      <c r="AE664" s="9">
        <f t="shared" ref="AE664:AE665" si="1351">Y664+AA664+AB664+AC664+AD664</f>
        <v>467882</v>
      </c>
      <c r="AF664" s="9">
        <f t="shared" ref="AF664:AF665" si="1352">Z664+AD664</f>
        <v>0</v>
      </c>
      <c r="AG664" s="80"/>
      <c r="AH664" s="80"/>
      <c r="AI664" s="80"/>
      <c r="AJ664" s="80"/>
      <c r="AK664" s="9">
        <f t="shared" ref="AK664:AK665" si="1353">AE664+AG664+AH664+AI664+AJ664</f>
        <v>467882</v>
      </c>
      <c r="AL664" s="9">
        <f t="shared" ref="AL664:AL665" si="1354">AF664+AJ664</f>
        <v>0</v>
      </c>
      <c r="AM664" s="80"/>
      <c r="AN664" s="80"/>
      <c r="AO664" s="80"/>
      <c r="AP664" s="80"/>
      <c r="AQ664" s="9">
        <f t="shared" ref="AQ664:AQ665" si="1355">AK664+AM664+AN664+AO664+AP664</f>
        <v>467882</v>
      </c>
      <c r="AR664" s="9">
        <f t="shared" ref="AR664:AR665" si="1356">AL664+AP664</f>
        <v>0</v>
      </c>
      <c r="AS664" s="11">
        <v>8071</v>
      </c>
      <c r="AT664" s="80"/>
      <c r="AU664" s="80"/>
      <c r="AV664" s="80"/>
      <c r="AW664" s="9">
        <f t="shared" ref="AW664:AW665" si="1357">AQ664+AS664+AT664+AU664+AV664</f>
        <v>475953</v>
      </c>
      <c r="AX664" s="9">
        <f t="shared" ref="AX664:AX665" si="1358">AR664+AV664</f>
        <v>0</v>
      </c>
      <c r="AY664" s="8">
        <v>233620</v>
      </c>
      <c r="AZ664" s="79"/>
      <c r="BA664" s="92">
        <f t="shared" si="1310"/>
        <v>49.084678529182504</v>
      </c>
      <c r="BB664" s="92"/>
    </row>
    <row r="665" spans="1:54" ht="20.100000000000001" hidden="1" customHeight="1">
      <c r="A665" s="27" t="s">
        <v>23</v>
      </c>
      <c r="B665" s="25">
        <f t="shared" si="1322"/>
        <v>913</v>
      </c>
      <c r="C665" s="25" t="s">
        <v>7</v>
      </c>
      <c r="D665" s="25" t="s">
        <v>21</v>
      </c>
      <c r="E665" s="25" t="s">
        <v>197</v>
      </c>
      <c r="F665" s="25">
        <v>620</v>
      </c>
      <c r="G665" s="9">
        <f>261224+3799</f>
        <v>265023</v>
      </c>
      <c r="H665" s="9"/>
      <c r="I665" s="79"/>
      <c r="J665" s="79"/>
      <c r="K665" s="79"/>
      <c r="L665" s="79"/>
      <c r="M665" s="9">
        <f t="shared" si="1345"/>
        <v>265023</v>
      </c>
      <c r="N665" s="9">
        <f t="shared" si="1346"/>
        <v>0</v>
      </c>
      <c r="O665" s="80"/>
      <c r="P665" s="80"/>
      <c r="Q665" s="80"/>
      <c r="R665" s="80"/>
      <c r="S665" s="9">
        <f t="shared" si="1347"/>
        <v>265023</v>
      </c>
      <c r="T665" s="9">
        <f t="shared" si="1348"/>
        <v>0</v>
      </c>
      <c r="U665" s="80"/>
      <c r="V665" s="80"/>
      <c r="W665" s="80"/>
      <c r="X665" s="80"/>
      <c r="Y665" s="9">
        <f t="shared" si="1349"/>
        <v>265023</v>
      </c>
      <c r="Z665" s="9">
        <f t="shared" si="1350"/>
        <v>0</v>
      </c>
      <c r="AA665" s="80"/>
      <c r="AB665" s="80"/>
      <c r="AC665" s="80"/>
      <c r="AD665" s="80"/>
      <c r="AE665" s="9">
        <f t="shared" si="1351"/>
        <v>265023</v>
      </c>
      <c r="AF665" s="9">
        <f t="shared" si="1352"/>
        <v>0</v>
      </c>
      <c r="AG665" s="80"/>
      <c r="AH665" s="80"/>
      <c r="AI665" s="80"/>
      <c r="AJ665" s="80"/>
      <c r="AK665" s="9">
        <f t="shared" si="1353"/>
        <v>265023</v>
      </c>
      <c r="AL665" s="9">
        <f t="shared" si="1354"/>
        <v>0</v>
      </c>
      <c r="AM665" s="80"/>
      <c r="AN665" s="80"/>
      <c r="AO665" s="80"/>
      <c r="AP665" s="80"/>
      <c r="AQ665" s="9">
        <f t="shared" si="1355"/>
        <v>265023</v>
      </c>
      <c r="AR665" s="9">
        <f t="shared" si="1356"/>
        <v>0</v>
      </c>
      <c r="AS665" s="11">
        <f>-8071-4991</f>
        <v>-13062</v>
      </c>
      <c r="AT665" s="80"/>
      <c r="AU665" s="80"/>
      <c r="AV665" s="80"/>
      <c r="AW665" s="9">
        <f t="shared" si="1357"/>
        <v>251961</v>
      </c>
      <c r="AX665" s="9">
        <f t="shared" si="1358"/>
        <v>0</v>
      </c>
      <c r="AY665" s="8">
        <v>128850</v>
      </c>
      <c r="AZ665" s="79"/>
      <c r="BA665" s="92">
        <f t="shared" si="1310"/>
        <v>51.13886672937479</v>
      </c>
      <c r="BB665" s="92"/>
    </row>
    <row r="666" spans="1:54" ht="20.100000000000001" hidden="1" customHeight="1">
      <c r="A666" s="27" t="s">
        <v>14</v>
      </c>
      <c r="B666" s="25">
        <f>B663</f>
        <v>913</v>
      </c>
      <c r="C666" s="25" t="s">
        <v>7</v>
      </c>
      <c r="D666" s="25" t="s">
        <v>21</v>
      </c>
      <c r="E666" s="25" t="s">
        <v>185</v>
      </c>
      <c r="F666" s="25"/>
      <c r="G666" s="9">
        <f t="shared" ref="G666:V667" si="1359">G667</f>
        <v>103232</v>
      </c>
      <c r="H666" s="9">
        <f t="shared" si="1359"/>
        <v>0</v>
      </c>
      <c r="I666" s="9">
        <f t="shared" si="1359"/>
        <v>0</v>
      </c>
      <c r="J666" s="9">
        <f t="shared" si="1359"/>
        <v>0</v>
      </c>
      <c r="K666" s="9">
        <f t="shared" si="1359"/>
        <v>0</v>
      </c>
      <c r="L666" s="9">
        <f t="shared" si="1359"/>
        <v>0</v>
      </c>
      <c r="M666" s="9">
        <f t="shared" si="1359"/>
        <v>103232</v>
      </c>
      <c r="N666" s="9">
        <f t="shared" si="1359"/>
        <v>0</v>
      </c>
      <c r="O666" s="9">
        <f t="shared" si="1359"/>
        <v>0</v>
      </c>
      <c r="P666" s="9">
        <f t="shared" si="1359"/>
        <v>0</v>
      </c>
      <c r="Q666" s="9">
        <f t="shared" si="1359"/>
        <v>0</v>
      </c>
      <c r="R666" s="9">
        <f t="shared" si="1359"/>
        <v>0</v>
      </c>
      <c r="S666" s="9">
        <f t="shared" si="1359"/>
        <v>103232</v>
      </c>
      <c r="T666" s="9">
        <f t="shared" si="1359"/>
        <v>0</v>
      </c>
      <c r="U666" s="9">
        <f t="shared" si="1359"/>
        <v>0</v>
      </c>
      <c r="V666" s="9">
        <f t="shared" si="1359"/>
        <v>0</v>
      </c>
      <c r="W666" s="9">
        <f t="shared" ref="U666:AJ667" si="1360">W667</f>
        <v>0</v>
      </c>
      <c r="X666" s="9">
        <f t="shared" si="1360"/>
        <v>0</v>
      </c>
      <c r="Y666" s="9">
        <f t="shared" si="1360"/>
        <v>103232</v>
      </c>
      <c r="Z666" s="9">
        <f t="shared" si="1360"/>
        <v>0</v>
      </c>
      <c r="AA666" s="9">
        <f t="shared" si="1360"/>
        <v>0</v>
      </c>
      <c r="AB666" s="9">
        <f t="shared" si="1360"/>
        <v>0</v>
      </c>
      <c r="AC666" s="9">
        <f t="shared" si="1360"/>
        <v>0</v>
      </c>
      <c r="AD666" s="9">
        <f t="shared" si="1360"/>
        <v>0</v>
      </c>
      <c r="AE666" s="9">
        <f t="shared" si="1360"/>
        <v>103232</v>
      </c>
      <c r="AF666" s="9">
        <f t="shared" si="1360"/>
        <v>0</v>
      </c>
      <c r="AG666" s="9">
        <f t="shared" si="1360"/>
        <v>0</v>
      </c>
      <c r="AH666" s="9">
        <f t="shared" si="1360"/>
        <v>0</v>
      </c>
      <c r="AI666" s="9">
        <f t="shared" si="1360"/>
        <v>0</v>
      </c>
      <c r="AJ666" s="9">
        <f t="shared" si="1360"/>
        <v>0</v>
      </c>
      <c r="AK666" s="9">
        <f t="shared" ref="AG666:AV667" si="1361">AK667</f>
        <v>103232</v>
      </c>
      <c r="AL666" s="9">
        <f t="shared" si="1361"/>
        <v>0</v>
      </c>
      <c r="AM666" s="9">
        <f t="shared" si="1361"/>
        <v>0</v>
      </c>
      <c r="AN666" s="9">
        <f t="shared" si="1361"/>
        <v>0</v>
      </c>
      <c r="AO666" s="9">
        <f t="shared" si="1361"/>
        <v>0</v>
      </c>
      <c r="AP666" s="9">
        <f t="shared" si="1361"/>
        <v>0</v>
      </c>
      <c r="AQ666" s="9">
        <f t="shared" si="1361"/>
        <v>103232</v>
      </c>
      <c r="AR666" s="9">
        <f t="shared" si="1361"/>
        <v>0</v>
      </c>
      <c r="AS666" s="9">
        <f t="shared" si="1361"/>
        <v>-117</v>
      </c>
      <c r="AT666" s="9">
        <f t="shared" si="1361"/>
        <v>0</v>
      </c>
      <c r="AU666" s="9">
        <f t="shared" si="1361"/>
        <v>0</v>
      </c>
      <c r="AV666" s="9">
        <f t="shared" si="1361"/>
        <v>0</v>
      </c>
      <c r="AW666" s="9">
        <f t="shared" ref="AS666:AZ667" si="1362">AW667</f>
        <v>103115</v>
      </c>
      <c r="AX666" s="9">
        <f t="shared" si="1362"/>
        <v>0</v>
      </c>
      <c r="AY666" s="9">
        <f t="shared" si="1362"/>
        <v>32409</v>
      </c>
      <c r="AZ666" s="9">
        <f t="shared" si="1362"/>
        <v>0</v>
      </c>
      <c r="BA666" s="92">
        <f t="shared" si="1310"/>
        <v>31.429956844300055</v>
      </c>
      <c r="BB666" s="92"/>
    </row>
    <row r="667" spans="1:54" ht="20.100000000000001" hidden="1" customHeight="1">
      <c r="A667" s="27" t="s">
        <v>198</v>
      </c>
      <c r="B667" s="25">
        <f>B666</f>
        <v>913</v>
      </c>
      <c r="C667" s="25" t="s">
        <v>7</v>
      </c>
      <c r="D667" s="25" t="s">
        <v>21</v>
      </c>
      <c r="E667" s="25" t="s">
        <v>199</v>
      </c>
      <c r="F667" s="25"/>
      <c r="G667" s="9">
        <f t="shared" si="1359"/>
        <v>103232</v>
      </c>
      <c r="H667" s="9">
        <f t="shared" si="1359"/>
        <v>0</v>
      </c>
      <c r="I667" s="9">
        <f t="shared" si="1359"/>
        <v>0</v>
      </c>
      <c r="J667" s="9">
        <f t="shared" si="1359"/>
        <v>0</v>
      </c>
      <c r="K667" s="9">
        <f t="shared" si="1359"/>
        <v>0</v>
      </c>
      <c r="L667" s="9">
        <f t="shared" si="1359"/>
        <v>0</v>
      </c>
      <c r="M667" s="9">
        <f t="shared" si="1359"/>
        <v>103232</v>
      </c>
      <c r="N667" s="9">
        <f t="shared" si="1359"/>
        <v>0</v>
      </c>
      <c r="O667" s="9">
        <f t="shared" si="1359"/>
        <v>0</v>
      </c>
      <c r="P667" s="9">
        <f t="shared" si="1359"/>
        <v>0</v>
      </c>
      <c r="Q667" s="9">
        <f t="shared" si="1359"/>
        <v>0</v>
      </c>
      <c r="R667" s="9">
        <f t="shared" si="1359"/>
        <v>0</v>
      </c>
      <c r="S667" s="9">
        <f t="shared" si="1359"/>
        <v>103232</v>
      </c>
      <c r="T667" s="9">
        <f t="shared" si="1359"/>
        <v>0</v>
      </c>
      <c r="U667" s="9">
        <f t="shared" si="1360"/>
        <v>0</v>
      </c>
      <c r="V667" s="9">
        <f t="shared" si="1360"/>
        <v>0</v>
      </c>
      <c r="W667" s="9">
        <f t="shared" si="1360"/>
        <v>0</v>
      </c>
      <c r="X667" s="9">
        <f t="shared" si="1360"/>
        <v>0</v>
      </c>
      <c r="Y667" s="9">
        <f t="shared" si="1360"/>
        <v>103232</v>
      </c>
      <c r="Z667" s="9">
        <f t="shared" si="1360"/>
        <v>0</v>
      </c>
      <c r="AA667" s="9">
        <f t="shared" si="1360"/>
        <v>0</v>
      </c>
      <c r="AB667" s="9">
        <f t="shared" si="1360"/>
        <v>0</v>
      </c>
      <c r="AC667" s="9">
        <f t="shared" si="1360"/>
        <v>0</v>
      </c>
      <c r="AD667" s="9">
        <f t="shared" si="1360"/>
        <v>0</v>
      </c>
      <c r="AE667" s="9">
        <f t="shared" si="1360"/>
        <v>103232</v>
      </c>
      <c r="AF667" s="9">
        <f t="shared" si="1360"/>
        <v>0</v>
      </c>
      <c r="AG667" s="9">
        <f t="shared" si="1361"/>
        <v>0</v>
      </c>
      <c r="AH667" s="9">
        <f t="shared" si="1361"/>
        <v>0</v>
      </c>
      <c r="AI667" s="9">
        <f t="shared" si="1361"/>
        <v>0</v>
      </c>
      <c r="AJ667" s="9">
        <f t="shared" si="1361"/>
        <v>0</v>
      </c>
      <c r="AK667" s="9">
        <f t="shared" si="1361"/>
        <v>103232</v>
      </c>
      <c r="AL667" s="9">
        <f t="shared" si="1361"/>
        <v>0</v>
      </c>
      <c r="AM667" s="9">
        <f t="shared" si="1361"/>
        <v>0</v>
      </c>
      <c r="AN667" s="9">
        <f t="shared" si="1361"/>
        <v>0</v>
      </c>
      <c r="AO667" s="9">
        <f t="shared" si="1361"/>
        <v>0</v>
      </c>
      <c r="AP667" s="9">
        <f t="shared" si="1361"/>
        <v>0</v>
      </c>
      <c r="AQ667" s="9">
        <f t="shared" si="1361"/>
        <v>103232</v>
      </c>
      <c r="AR667" s="9">
        <f t="shared" si="1361"/>
        <v>0</v>
      </c>
      <c r="AS667" s="9">
        <f t="shared" si="1362"/>
        <v>-117</v>
      </c>
      <c r="AT667" s="9">
        <f t="shared" si="1362"/>
        <v>0</v>
      </c>
      <c r="AU667" s="9">
        <f t="shared" si="1362"/>
        <v>0</v>
      </c>
      <c r="AV667" s="9">
        <f t="shared" si="1362"/>
        <v>0</v>
      </c>
      <c r="AW667" s="9">
        <f t="shared" si="1362"/>
        <v>103115</v>
      </c>
      <c r="AX667" s="9">
        <f t="shared" si="1362"/>
        <v>0</v>
      </c>
      <c r="AY667" s="9">
        <f t="shared" si="1362"/>
        <v>32409</v>
      </c>
      <c r="AZ667" s="9">
        <f t="shared" si="1362"/>
        <v>0</v>
      </c>
      <c r="BA667" s="92">
        <f t="shared" si="1310"/>
        <v>31.429956844300055</v>
      </c>
      <c r="BB667" s="92"/>
    </row>
    <row r="668" spans="1:54" ht="33" hidden="1">
      <c r="A668" s="24" t="s">
        <v>11</v>
      </c>
      <c r="B668" s="25">
        <f>B667</f>
        <v>913</v>
      </c>
      <c r="C668" s="25" t="s">
        <v>7</v>
      </c>
      <c r="D668" s="25" t="s">
        <v>21</v>
      </c>
      <c r="E668" s="25" t="s">
        <v>199</v>
      </c>
      <c r="F668" s="25" t="s">
        <v>12</v>
      </c>
      <c r="G668" s="8">
        <f t="shared" ref="G668" si="1363">G669+G670</f>
        <v>103232</v>
      </c>
      <c r="H668" s="8">
        <f t="shared" ref="H668:N668" si="1364">H669+H670</f>
        <v>0</v>
      </c>
      <c r="I668" s="8">
        <f t="shared" si="1364"/>
        <v>0</v>
      </c>
      <c r="J668" s="8">
        <f t="shared" si="1364"/>
        <v>0</v>
      </c>
      <c r="K668" s="8">
        <f t="shared" si="1364"/>
        <v>0</v>
      </c>
      <c r="L668" s="8">
        <f t="shared" si="1364"/>
        <v>0</v>
      </c>
      <c r="M668" s="8">
        <f t="shared" si="1364"/>
        <v>103232</v>
      </c>
      <c r="N668" s="8">
        <f t="shared" si="1364"/>
        <v>0</v>
      </c>
      <c r="O668" s="8">
        <f t="shared" ref="O668:T668" si="1365">O669+O670</f>
        <v>0</v>
      </c>
      <c r="P668" s="8">
        <f t="shared" si="1365"/>
        <v>0</v>
      </c>
      <c r="Q668" s="8">
        <f t="shared" si="1365"/>
        <v>0</v>
      </c>
      <c r="R668" s="8">
        <f t="shared" si="1365"/>
        <v>0</v>
      </c>
      <c r="S668" s="8">
        <f t="shared" si="1365"/>
        <v>103232</v>
      </c>
      <c r="T668" s="8">
        <f t="shared" si="1365"/>
        <v>0</v>
      </c>
      <c r="U668" s="8">
        <f t="shared" ref="U668:Z668" si="1366">U669+U670</f>
        <v>0</v>
      </c>
      <c r="V668" s="8">
        <f t="shared" si="1366"/>
        <v>0</v>
      </c>
      <c r="W668" s="8">
        <f t="shared" si="1366"/>
        <v>0</v>
      </c>
      <c r="X668" s="8">
        <f t="shared" si="1366"/>
        <v>0</v>
      </c>
      <c r="Y668" s="8">
        <f t="shared" si="1366"/>
        <v>103232</v>
      </c>
      <c r="Z668" s="8">
        <f t="shared" si="1366"/>
        <v>0</v>
      </c>
      <c r="AA668" s="8">
        <f t="shared" ref="AA668:AF668" si="1367">AA669+AA670</f>
        <v>0</v>
      </c>
      <c r="AB668" s="8">
        <f t="shared" si="1367"/>
        <v>0</v>
      </c>
      <c r="AC668" s="8">
        <f t="shared" si="1367"/>
        <v>0</v>
      </c>
      <c r="AD668" s="8">
        <f t="shared" si="1367"/>
        <v>0</v>
      </c>
      <c r="AE668" s="8">
        <f t="shared" si="1367"/>
        <v>103232</v>
      </c>
      <c r="AF668" s="8">
        <f t="shared" si="1367"/>
        <v>0</v>
      </c>
      <c r="AG668" s="8">
        <f t="shared" ref="AG668:AL668" si="1368">AG669+AG670</f>
        <v>0</v>
      </c>
      <c r="AH668" s="8">
        <f t="shared" si="1368"/>
        <v>0</v>
      </c>
      <c r="AI668" s="8">
        <f t="shared" si="1368"/>
        <v>0</v>
      </c>
      <c r="AJ668" s="8">
        <f t="shared" si="1368"/>
        <v>0</v>
      </c>
      <c r="AK668" s="8">
        <f t="shared" si="1368"/>
        <v>103232</v>
      </c>
      <c r="AL668" s="8">
        <f t="shared" si="1368"/>
        <v>0</v>
      </c>
      <c r="AM668" s="8">
        <f t="shared" ref="AM668:AR668" si="1369">AM669+AM670</f>
        <v>0</v>
      </c>
      <c r="AN668" s="8">
        <f t="shared" si="1369"/>
        <v>0</v>
      </c>
      <c r="AO668" s="8">
        <f t="shared" si="1369"/>
        <v>0</v>
      </c>
      <c r="AP668" s="8">
        <f t="shared" si="1369"/>
        <v>0</v>
      </c>
      <c r="AQ668" s="8">
        <f t="shared" si="1369"/>
        <v>103232</v>
      </c>
      <c r="AR668" s="8">
        <f t="shared" si="1369"/>
        <v>0</v>
      </c>
      <c r="AS668" s="8">
        <f t="shared" ref="AS668:AW668" si="1370">AS669+AS670</f>
        <v>-117</v>
      </c>
      <c r="AT668" s="8">
        <f t="shared" si="1370"/>
        <v>0</v>
      </c>
      <c r="AU668" s="8">
        <f t="shared" si="1370"/>
        <v>0</v>
      </c>
      <c r="AV668" s="8">
        <f t="shared" si="1370"/>
        <v>0</v>
      </c>
      <c r="AW668" s="8">
        <f t="shared" si="1370"/>
        <v>103115</v>
      </c>
      <c r="AX668" s="8">
        <f t="shared" ref="AX668:AZ668" si="1371">AX669+AX670</f>
        <v>0</v>
      </c>
      <c r="AY668" s="8">
        <f t="shared" si="1371"/>
        <v>32409</v>
      </c>
      <c r="AZ668" s="8">
        <f t="shared" si="1371"/>
        <v>0</v>
      </c>
      <c r="BA668" s="92">
        <f t="shared" si="1310"/>
        <v>31.429956844300055</v>
      </c>
      <c r="BB668" s="92"/>
    </row>
    <row r="669" spans="1:54" ht="20.100000000000001" hidden="1" customHeight="1">
      <c r="A669" s="27" t="s">
        <v>13</v>
      </c>
      <c r="B669" s="25">
        <f>B668</f>
        <v>913</v>
      </c>
      <c r="C669" s="25" t="s">
        <v>7</v>
      </c>
      <c r="D669" s="25" t="s">
        <v>21</v>
      </c>
      <c r="E669" s="25" t="s">
        <v>199</v>
      </c>
      <c r="F669" s="25">
        <v>610</v>
      </c>
      <c r="G669" s="9">
        <f>61588+9793</f>
        <v>71381</v>
      </c>
      <c r="H669" s="9"/>
      <c r="I669" s="79"/>
      <c r="J669" s="79"/>
      <c r="K669" s="79"/>
      <c r="L669" s="79"/>
      <c r="M669" s="9">
        <f t="shared" ref="M669:M670" si="1372">G669+I669+J669+K669+L669</f>
        <v>71381</v>
      </c>
      <c r="N669" s="9">
        <f t="shared" ref="N669:N670" si="1373">H669+L669</f>
        <v>0</v>
      </c>
      <c r="O669" s="80"/>
      <c r="P669" s="80"/>
      <c r="Q669" s="80"/>
      <c r="R669" s="80"/>
      <c r="S669" s="9">
        <f t="shared" ref="S669:S670" si="1374">M669+O669+P669+Q669+R669</f>
        <v>71381</v>
      </c>
      <c r="T669" s="9">
        <f t="shared" ref="T669:T670" si="1375">N669+R669</f>
        <v>0</v>
      </c>
      <c r="U669" s="80"/>
      <c r="V669" s="80"/>
      <c r="W669" s="80"/>
      <c r="X669" s="80"/>
      <c r="Y669" s="9">
        <f t="shared" ref="Y669:Y670" si="1376">S669+U669+V669+W669+X669</f>
        <v>71381</v>
      </c>
      <c r="Z669" s="9">
        <f t="shared" ref="Z669:Z670" si="1377">T669+X669</f>
        <v>0</v>
      </c>
      <c r="AA669" s="80"/>
      <c r="AB669" s="80"/>
      <c r="AC669" s="80"/>
      <c r="AD669" s="80"/>
      <c r="AE669" s="9">
        <f t="shared" ref="AE669:AE670" si="1378">Y669+AA669+AB669+AC669+AD669</f>
        <v>71381</v>
      </c>
      <c r="AF669" s="9">
        <f t="shared" ref="AF669:AF670" si="1379">Z669+AD669</f>
        <v>0</v>
      </c>
      <c r="AG669" s="80"/>
      <c r="AH669" s="80"/>
      <c r="AI669" s="80"/>
      <c r="AJ669" s="80"/>
      <c r="AK669" s="9">
        <f t="shared" ref="AK669:AK670" si="1380">AE669+AG669+AH669+AI669+AJ669</f>
        <v>71381</v>
      </c>
      <c r="AL669" s="9">
        <f t="shared" ref="AL669:AL670" si="1381">AF669+AJ669</f>
        <v>0</v>
      </c>
      <c r="AM669" s="80"/>
      <c r="AN669" s="80"/>
      <c r="AO669" s="80"/>
      <c r="AP669" s="80"/>
      <c r="AQ669" s="9">
        <f t="shared" ref="AQ669:AQ670" si="1382">AK669+AM669+AN669+AO669+AP669</f>
        <v>71381</v>
      </c>
      <c r="AR669" s="9">
        <f t="shared" ref="AR669:AR670" si="1383">AL669+AP669</f>
        <v>0</v>
      </c>
      <c r="AS669" s="8">
        <v>-117</v>
      </c>
      <c r="AT669" s="80"/>
      <c r="AU669" s="80"/>
      <c r="AV669" s="80"/>
      <c r="AW669" s="9">
        <f t="shared" ref="AW669:AW670" si="1384">AQ669+AS669+AT669+AU669+AV669</f>
        <v>71264</v>
      </c>
      <c r="AX669" s="9">
        <f t="shared" ref="AX669:AX670" si="1385">AR669+AV669</f>
        <v>0</v>
      </c>
      <c r="AY669" s="8">
        <v>21775</v>
      </c>
      <c r="AZ669" s="79"/>
      <c r="BA669" s="92">
        <f t="shared" si="1310"/>
        <v>30.55539964077234</v>
      </c>
      <c r="BB669" s="92"/>
    </row>
    <row r="670" spans="1:54" ht="20.100000000000001" hidden="1" customHeight="1">
      <c r="A670" s="27" t="s">
        <v>23</v>
      </c>
      <c r="B670" s="25">
        <f>B666</f>
        <v>913</v>
      </c>
      <c r="C670" s="25" t="s">
        <v>7</v>
      </c>
      <c r="D670" s="25" t="s">
        <v>21</v>
      </c>
      <c r="E670" s="25" t="s">
        <v>199</v>
      </c>
      <c r="F670" s="25">
        <v>620</v>
      </c>
      <c r="G670" s="9">
        <f>29960+1891</f>
        <v>31851</v>
      </c>
      <c r="H670" s="9"/>
      <c r="I670" s="79"/>
      <c r="J670" s="79"/>
      <c r="K670" s="79"/>
      <c r="L670" s="79"/>
      <c r="M670" s="9">
        <f t="shared" si="1372"/>
        <v>31851</v>
      </c>
      <c r="N670" s="9">
        <f t="shared" si="1373"/>
        <v>0</v>
      </c>
      <c r="O670" s="80"/>
      <c r="P670" s="80"/>
      <c r="Q670" s="80"/>
      <c r="R670" s="80"/>
      <c r="S670" s="9">
        <f t="shared" si="1374"/>
        <v>31851</v>
      </c>
      <c r="T670" s="9">
        <f t="shared" si="1375"/>
        <v>0</v>
      </c>
      <c r="U670" s="80"/>
      <c r="V670" s="80"/>
      <c r="W670" s="80"/>
      <c r="X670" s="80"/>
      <c r="Y670" s="9">
        <f t="shared" si="1376"/>
        <v>31851</v>
      </c>
      <c r="Z670" s="9">
        <f t="shared" si="1377"/>
        <v>0</v>
      </c>
      <c r="AA670" s="80"/>
      <c r="AB670" s="80"/>
      <c r="AC670" s="80"/>
      <c r="AD670" s="80"/>
      <c r="AE670" s="9">
        <f t="shared" si="1378"/>
        <v>31851</v>
      </c>
      <c r="AF670" s="9">
        <f t="shared" si="1379"/>
        <v>0</v>
      </c>
      <c r="AG670" s="80"/>
      <c r="AH670" s="80"/>
      <c r="AI670" s="80"/>
      <c r="AJ670" s="80"/>
      <c r="AK670" s="9">
        <f t="shared" si="1380"/>
        <v>31851</v>
      </c>
      <c r="AL670" s="9">
        <f t="shared" si="1381"/>
        <v>0</v>
      </c>
      <c r="AM670" s="80"/>
      <c r="AN670" s="80"/>
      <c r="AO670" s="80"/>
      <c r="AP670" s="80"/>
      <c r="AQ670" s="9">
        <f t="shared" si="1382"/>
        <v>31851</v>
      </c>
      <c r="AR670" s="9">
        <f t="shared" si="1383"/>
        <v>0</v>
      </c>
      <c r="AS670" s="80"/>
      <c r="AT670" s="80"/>
      <c r="AU670" s="80"/>
      <c r="AV670" s="80"/>
      <c r="AW670" s="9">
        <f t="shared" si="1384"/>
        <v>31851</v>
      </c>
      <c r="AX670" s="9">
        <f t="shared" si="1385"/>
        <v>0</v>
      </c>
      <c r="AY670" s="8">
        <v>10634</v>
      </c>
      <c r="AZ670" s="79"/>
      <c r="BA670" s="92">
        <f t="shared" si="1310"/>
        <v>33.386706853787949</v>
      </c>
      <c r="BB670" s="92"/>
    </row>
    <row r="671" spans="1:54" ht="20.100000000000001" hidden="1" customHeight="1">
      <c r="A671" s="27" t="s">
        <v>138</v>
      </c>
      <c r="B671" s="25" t="s">
        <v>200</v>
      </c>
      <c r="C671" s="25" t="s">
        <v>7</v>
      </c>
      <c r="D671" s="25" t="s">
        <v>21</v>
      </c>
      <c r="E671" s="25" t="s">
        <v>201</v>
      </c>
      <c r="F671" s="25"/>
      <c r="G671" s="9">
        <f t="shared" ref="G671:V673" si="1386">G672</f>
        <v>305629</v>
      </c>
      <c r="H671" s="9">
        <f t="shared" si="1386"/>
        <v>0</v>
      </c>
      <c r="I671" s="9">
        <f t="shared" si="1386"/>
        <v>0</v>
      </c>
      <c r="J671" s="9">
        <f t="shared" si="1386"/>
        <v>0</v>
      </c>
      <c r="K671" s="9">
        <f t="shared" si="1386"/>
        <v>0</v>
      </c>
      <c r="L671" s="9">
        <f t="shared" si="1386"/>
        <v>0</v>
      </c>
      <c r="M671" s="9">
        <f t="shared" si="1386"/>
        <v>305629</v>
      </c>
      <c r="N671" s="9">
        <f t="shared" si="1386"/>
        <v>0</v>
      </c>
      <c r="O671" s="9">
        <f t="shared" si="1386"/>
        <v>0</v>
      </c>
      <c r="P671" s="9">
        <f t="shared" si="1386"/>
        <v>0</v>
      </c>
      <c r="Q671" s="9">
        <f t="shared" si="1386"/>
        <v>0</v>
      </c>
      <c r="R671" s="9">
        <f t="shared" si="1386"/>
        <v>0</v>
      </c>
      <c r="S671" s="9">
        <f t="shared" si="1386"/>
        <v>305629</v>
      </c>
      <c r="T671" s="9">
        <f t="shared" si="1386"/>
        <v>0</v>
      </c>
      <c r="U671" s="9">
        <f t="shared" si="1386"/>
        <v>0</v>
      </c>
      <c r="V671" s="9">
        <f t="shared" si="1386"/>
        <v>0</v>
      </c>
      <c r="W671" s="9">
        <f t="shared" ref="U671:AJ673" si="1387">W672</f>
        <v>0</v>
      </c>
      <c r="X671" s="9">
        <f t="shared" si="1387"/>
        <v>0</v>
      </c>
      <c r="Y671" s="9">
        <f t="shared" si="1387"/>
        <v>305629</v>
      </c>
      <c r="Z671" s="9">
        <f t="shared" si="1387"/>
        <v>0</v>
      </c>
      <c r="AA671" s="9">
        <f t="shared" si="1387"/>
        <v>0</v>
      </c>
      <c r="AB671" s="9">
        <f t="shared" si="1387"/>
        <v>0</v>
      </c>
      <c r="AC671" s="9">
        <f t="shared" si="1387"/>
        <v>0</v>
      </c>
      <c r="AD671" s="9">
        <f t="shared" si="1387"/>
        <v>0</v>
      </c>
      <c r="AE671" s="9">
        <f t="shared" si="1387"/>
        <v>305629</v>
      </c>
      <c r="AF671" s="9">
        <f t="shared" si="1387"/>
        <v>0</v>
      </c>
      <c r="AG671" s="9">
        <f t="shared" si="1387"/>
        <v>0</v>
      </c>
      <c r="AH671" s="9">
        <f t="shared" si="1387"/>
        <v>0</v>
      </c>
      <c r="AI671" s="9">
        <f t="shared" si="1387"/>
        <v>0</v>
      </c>
      <c r="AJ671" s="9">
        <f t="shared" si="1387"/>
        <v>0</v>
      </c>
      <c r="AK671" s="9">
        <f t="shared" ref="AG671:AV673" si="1388">AK672</f>
        <v>305629</v>
      </c>
      <c r="AL671" s="9">
        <f t="shared" si="1388"/>
        <v>0</v>
      </c>
      <c r="AM671" s="9">
        <f t="shared" si="1388"/>
        <v>0</v>
      </c>
      <c r="AN671" s="9">
        <f t="shared" si="1388"/>
        <v>0</v>
      </c>
      <c r="AO671" s="9">
        <f t="shared" si="1388"/>
        <v>0</v>
      </c>
      <c r="AP671" s="9">
        <f t="shared" si="1388"/>
        <v>0</v>
      </c>
      <c r="AQ671" s="9">
        <f t="shared" si="1388"/>
        <v>305629</v>
      </c>
      <c r="AR671" s="9">
        <f t="shared" si="1388"/>
        <v>0</v>
      </c>
      <c r="AS671" s="9">
        <f t="shared" si="1388"/>
        <v>0</v>
      </c>
      <c r="AT671" s="9">
        <f t="shared" si="1388"/>
        <v>0</v>
      </c>
      <c r="AU671" s="9">
        <f t="shared" si="1388"/>
        <v>0</v>
      </c>
      <c r="AV671" s="9">
        <f t="shared" si="1388"/>
        <v>0</v>
      </c>
      <c r="AW671" s="9">
        <f t="shared" ref="AS671:AZ673" si="1389">AW672</f>
        <v>305629</v>
      </c>
      <c r="AX671" s="9">
        <f t="shared" si="1389"/>
        <v>0</v>
      </c>
      <c r="AY671" s="9">
        <f t="shared" si="1389"/>
        <v>138922</v>
      </c>
      <c r="AZ671" s="9">
        <f t="shared" si="1389"/>
        <v>0</v>
      </c>
      <c r="BA671" s="92">
        <f t="shared" si="1310"/>
        <v>45.454456219795894</v>
      </c>
      <c r="BB671" s="92"/>
    </row>
    <row r="672" spans="1:54" ht="33" hidden="1">
      <c r="A672" s="24" t="s">
        <v>202</v>
      </c>
      <c r="B672" s="25" t="s">
        <v>200</v>
      </c>
      <c r="C672" s="25" t="s">
        <v>7</v>
      </c>
      <c r="D672" s="25" t="s">
        <v>21</v>
      </c>
      <c r="E672" s="25" t="s">
        <v>203</v>
      </c>
      <c r="F672" s="25"/>
      <c r="G672" s="8">
        <f t="shared" si="1386"/>
        <v>305629</v>
      </c>
      <c r="H672" s="8">
        <f t="shared" si="1386"/>
        <v>0</v>
      </c>
      <c r="I672" s="8">
        <f t="shared" si="1386"/>
        <v>0</v>
      </c>
      <c r="J672" s="8">
        <f t="shared" si="1386"/>
        <v>0</v>
      </c>
      <c r="K672" s="8">
        <f t="shared" si="1386"/>
        <v>0</v>
      </c>
      <c r="L672" s="8">
        <f t="shared" si="1386"/>
        <v>0</v>
      </c>
      <c r="M672" s="8">
        <f t="shared" si="1386"/>
        <v>305629</v>
      </c>
      <c r="N672" s="8">
        <f t="shared" si="1386"/>
        <v>0</v>
      </c>
      <c r="O672" s="8">
        <f t="shared" si="1386"/>
        <v>0</v>
      </c>
      <c r="P672" s="8">
        <f t="shared" si="1386"/>
        <v>0</v>
      </c>
      <c r="Q672" s="8">
        <f t="shared" si="1386"/>
        <v>0</v>
      </c>
      <c r="R672" s="8">
        <f t="shared" si="1386"/>
        <v>0</v>
      </c>
      <c r="S672" s="8">
        <f t="shared" si="1386"/>
        <v>305629</v>
      </c>
      <c r="T672" s="8">
        <f t="shared" si="1386"/>
        <v>0</v>
      </c>
      <c r="U672" s="8">
        <f t="shared" si="1387"/>
        <v>0</v>
      </c>
      <c r="V672" s="8">
        <f t="shared" si="1387"/>
        <v>0</v>
      </c>
      <c r="W672" s="8">
        <f t="shared" si="1387"/>
        <v>0</v>
      </c>
      <c r="X672" s="8">
        <f t="shared" si="1387"/>
        <v>0</v>
      </c>
      <c r="Y672" s="8">
        <f t="shared" si="1387"/>
        <v>305629</v>
      </c>
      <c r="Z672" s="8">
        <f t="shared" si="1387"/>
        <v>0</v>
      </c>
      <c r="AA672" s="8">
        <f t="shared" si="1387"/>
        <v>0</v>
      </c>
      <c r="AB672" s="8">
        <f t="shared" si="1387"/>
        <v>0</v>
      </c>
      <c r="AC672" s="8">
        <f t="shared" si="1387"/>
        <v>0</v>
      </c>
      <c r="AD672" s="8">
        <f t="shared" si="1387"/>
        <v>0</v>
      </c>
      <c r="AE672" s="8">
        <f t="shared" si="1387"/>
        <v>305629</v>
      </c>
      <c r="AF672" s="8">
        <f t="shared" si="1387"/>
        <v>0</v>
      </c>
      <c r="AG672" s="8">
        <f t="shared" si="1388"/>
        <v>0</v>
      </c>
      <c r="AH672" s="8">
        <f t="shared" si="1388"/>
        <v>0</v>
      </c>
      <c r="AI672" s="8">
        <f t="shared" si="1388"/>
        <v>0</v>
      </c>
      <c r="AJ672" s="8">
        <f t="shared" si="1388"/>
        <v>0</v>
      </c>
      <c r="AK672" s="8">
        <f t="shared" si="1388"/>
        <v>305629</v>
      </c>
      <c r="AL672" s="8">
        <f t="shared" si="1388"/>
        <v>0</v>
      </c>
      <c r="AM672" s="8">
        <f t="shared" si="1388"/>
        <v>0</v>
      </c>
      <c r="AN672" s="8">
        <f t="shared" si="1388"/>
        <v>0</v>
      </c>
      <c r="AO672" s="8">
        <f t="shared" si="1388"/>
        <v>0</v>
      </c>
      <c r="AP672" s="8">
        <f t="shared" si="1388"/>
        <v>0</v>
      </c>
      <c r="AQ672" s="8">
        <f t="shared" si="1388"/>
        <v>305629</v>
      </c>
      <c r="AR672" s="8">
        <f t="shared" si="1388"/>
        <v>0</v>
      </c>
      <c r="AS672" s="8">
        <f t="shared" si="1389"/>
        <v>0</v>
      </c>
      <c r="AT672" s="8">
        <f t="shared" si="1389"/>
        <v>0</v>
      </c>
      <c r="AU672" s="8">
        <f t="shared" si="1389"/>
        <v>0</v>
      </c>
      <c r="AV672" s="8">
        <f t="shared" si="1389"/>
        <v>0</v>
      </c>
      <c r="AW672" s="8">
        <f t="shared" si="1389"/>
        <v>305629</v>
      </c>
      <c r="AX672" s="8">
        <f t="shared" si="1389"/>
        <v>0</v>
      </c>
      <c r="AY672" s="8">
        <f t="shared" si="1389"/>
        <v>138922</v>
      </c>
      <c r="AZ672" s="8">
        <f t="shared" si="1389"/>
        <v>0</v>
      </c>
      <c r="BA672" s="92">
        <f t="shared" si="1310"/>
        <v>45.454456219795894</v>
      </c>
      <c r="BB672" s="92"/>
    </row>
    <row r="673" spans="1:54" ht="33" hidden="1">
      <c r="A673" s="24" t="s">
        <v>11</v>
      </c>
      <c r="B673" s="25" t="str">
        <f>B671</f>
        <v>913</v>
      </c>
      <c r="C673" s="25" t="s">
        <v>7</v>
      </c>
      <c r="D673" s="25" t="s">
        <v>21</v>
      </c>
      <c r="E673" s="25" t="s">
        <v>203</v>
      </c>
      <c r="F673" s="25" t="s">
        <v>12</v>
      </c>
      <c r="G673" s="8">
        <f t="shared" si="1386"/>
        <v>305629</v>
      </c>
      <c r="H673" s="8">
        <f t="shared" si="1386"/>
        <v>0</v>
      </c>
      <c r="I673" s="8">
        <f t="shared" si="1386"/>
        <v>0</v>
      </c>
      <c r="J673" s="8">
        <f t="shared" si="1386"/>
        <v>0</v>
      </c>
      <c r="K673" s="8">
        <f t="shared" si="1386"/>
        <v>0</v>
      </c>
      <c r="L673" s="8">
        <f t="shared" si="1386"/>
        <v>0</v>
      </c>
      <c r="M673" s="8">
        <f t="shared" si="1386"/>
        <v>305629</v>
      </c>
      <c r="N673" s="8">
        <f t="shared" si="1386"/>
        <v>0</v>
      </c>
      <c r="O673" s="8">
        <f t="shared" si="1386"/>
        <v>0</v>
      </c>
      <c r="P673" s="8">
        <f t="shared" si="1386"/>
        <v>0</v>
      </c>
      <c r="Q673" s="8">
        <f t="shared" si="1386"/>
        <v>0</v>
      </c>
      <c r="R673" s="8">
        <f t="shared" si="1386"/>
        <v>0</v>
      </c>
      <c r="S673" s="8">
        <f t="shared" si="1386"/>
        <v>305629</v>
      </c>
      <c r="T673" s="8">
        <f t="shared" si="1386"/>
        <v>0</v>
      </c>
      <c r="U673" s="8">
        <f t="shared" si="1387"/>
        <v>0</v>
      </c>
      <c r="V673" s="8">
        <f t="shared" si="1387"/>
        <v>0</v>
      </c>
      <c r="W673" s="8">
        <f t="shared" si="1387"/>
        <v>0</v>
      </c>
      <c r="X673" s="8">
        <f t="shared" si="1387"/>
        <v>0</v>
      </c>
      <c r="Y673" s="8">
        <f t="shared" si="1387"/>
        <v>305629</v>
      </c>
      <c r="Z673" s="8">
        <f t="shared" si="1387"/>
        <v>0</v>
      </c>
      <c r="AA673" s="8">
        <f t="shared" si="1387"/>
        <v>0</v>
      </c>
      <c r="AB673" s="8">
        <f t="shared" si="1387"/>
        <v>0</v>
      </c>
      <c r="AC673" s="8">
        <f t="shared" si="1387"/>
        <v>0</v>
      </c>
      <c r="AD673" s="8">
        <f t="shared" si="1387"/>
        <v>0</v>
      </c>
      <c r="AE673" s="8">
        <f t="shared" si="1387"/>
        <v>305629</v>
      </c>
      <c r="AF673" s="8">
        <f t="shared" si="1387"/>
        <v>0</v>
      </c>
      <c r="AG673" s="8">
        <f t="shared" si="1388"/>
        <v>0</v>
      </c>
      <c r="AH673" s="8">
        <f t="shared" si="1388"/>
        <v>0</v>
      </c>
      <c r="AI673" s="8">
        <f t="shared" si="1388"/>
        <v>0</v>
      </c>
      <c r="AJ673" s="8">
        <f t="shared" si="1388"/>
        <v>0</v>
      </c>
      <c r="AK673" s="8">
        <f t="shared" si="1388"/>
        <v>305629</v>
      </c>
      <c r="AL673" s="8">
        <f t="shared" si="1388"/>
        <v>0</v>
      </c>
      <c r="AM673" s="8">
        <f t="shared" si="1388"/>
        <v>0</v>
      </c>
      <c r="AN673" s="8">
        <f t="shared" si="1388"/>
        <v>0</v>
      </c>
      <c r="AO673" s="8">
        <f t="shared" si="1388"/>
        <v>0</v>
      </c>
      <c r="AP673" s="8">
        <f t="shared" si="1388"/>
        <v>0</v>
      </c>
      <c r="AQ673" s="8">
        <f t="shared" si="1388"/>
        <v>305629</v>
      </c>
      <c r="AR673" s="8">
        <f t="shared" si="1388"/>
        <v>0</v>
      </c>
      <c r="AS673" s="8">
        <f t="shared" si="1389"/>
        <v>0</v>
      </c>
      <c r="AT673" s="8">
        <f t="shared" si="1389"/>
        <v>0</v>
      </c>
      <c r="AU673" s="8">
        <f t="shared" si="1389"/>
        <v>0</v>
      </c>
      <c r="AV673" s="8">
        <f t="shared" si="1389"/>
        <v>0</v>
      </c>
      <c r="AW673" s="8">
        <f t="shared" si="1389"/>
        <v>305629</v>
      </c>
      <c r="AX673" s="8">
        <f t="shared" si="1389"/>
        <v>0</v>
      </c>
      <c r="AY673" s="8">
        <f t="shared" si="1389"/>
        <v>138922</v>
      </c>
      <c r="AZ673" s="8">
        <f t="shared" si="1389"/>
        <v>0</v>
      </c>
      <c r="BA673" s="92">
        <f t="shared" si="1310"/>
        <v>45.454456219795894</v>
      </c>
      <c r="BB673" s="92"/>
    </row>
    <row r="674" spans="1:54" ht="33" hidden="1">
      <c r="A674" s="24" t="s">
        <v>130</v>
      </c>
      <c r="B674" s="25" t="str">
        <f>B672</f>
        <v>913</v>
      </c>
      <c r="C674" s="25" t="s">
        <v>7</v>
      </c>
      <c r="D674" s="25" t="s">
        <v>21</v>
      </c>
      <c r="E674" s="25" t="s">
        <v>203</v>
      </c>
      <c r="F674" s="9">
        <v>630</v>
      </c>
      <c r="G674" s="9">
        <f>296738+8891</f>
        <v>305629</v>
      </c>
      <c r="H674" s="9"/>
      <c r="I674" s="79"/>
      <c r="J674" s="79"/>
      <c r="K674" s="79"/>
      <c r="L674" s="79"/>
      <c r="M674" s="9">
        <f>G674+I674+J674+K674+L674</f>
        <v>305629</v>
      </c>
      <c r="N674" s="9">
        <f>H674+L674</f>
        <v>0</v>
      </c>
      <c r="O674" s="80"/>
      <c r="P674" s="80"/>
      <c r="Q674" s="80"/>
      <c r="R674" s="80"/>
      <c r="S674" s="9">
        <f>M674+O674+P674+Q674+R674</f>
        <v>305629</v>
      </c>
      <c r="T674" s="9">
        <f>N674+R674</f>
        <v>0</v>
      </c>
      <c r="U674" s="80"/>
      <c r="V674" s="80"/>
      <c r="W674" s="80"/>
      <c r="X674" s="80"/>
      <c r="Y674" s="9">
        <f>S674+U674+V674+W674+X674</f>
        <v>305629</v>
      </c>
      <c r="Z674" s="9">
        <f>T674+X674</f>
        <v>0</v>
      </c>
      <c r="AA674" s="80"/>
      <c r="AB674" s="80"/>
      <c r="AC674" s="80"/>
      <c r="AD674" s="80"/>
      <c r="AE674" s="9">
        <f>Y674+AA674+AB674+AC674+AD674</f>
        <v>305629</v>
      </c>
      <c r="AF674" s="9">
        <f>Z674+AD674</f>
        <v>0</v>
      </c>
      <c r="AG674" s="80"/>
      <c r="AH674" s="80"/>
      <c r="AI674" s="80"/>
      <c r="AJ674" s="80"/>
      <c r="AK674" s="9">
        <f>AE674+AG674+AH674+AI674+AJ674</f>
        <v>305629</v>
      </c>
      <c r="AL674" s="9">
        <f>AF674+AJ674</f>
        <v>0</v>
      </c>
      <c r="AM674" s="80"/>
      <c r="AN674" s="80"/>
      <c r="AO674" s="80"/>
      <c r="AP674" s="80"/>
      <c r="AQ674" s="9">
        <f>AK674+AM674+AN674+AO674+AP674</f>
        <v>305629</v>
      </c>
      <c r="AR674" s="9">
        <f>AL674+AP674</f>
        <v>0</v>
      </c>
      <c r="AS674" s="80"/>
      <c r="AT674" s="80"/>
      <c r="AU674" s="80"/>
      <c r="AV674" s="80"/>
      <c r="AW674" s="9">
        <f>AQ674+AS674+AT674+AU674+AV674</f>
        <v>305629</v>
      </c>
      <c r="AX674" s="9">
        <f>AR674+AV674</f>
        <v>0</v>
      </c>
      <c r="AY674" s="8">
        <v>138922</v>
      </c>
      <c r="AZ674" s="79"/>
      <c r="BA674" s="92">
        <f t="shared" si="1310"/>
        <v>45.454456219795894</v>
      </c>
      <c r="BB674" s="92"/>
    </row>
    <row r="675" spans="1:54" ht="20.100000000000001" hidden="1" customHeight="1">
      <c r="A675" s="27" t="s">
        <v>569</v>
      </c>
      <c r="B675" s="25" t="s">
        <v>200</v>
      </c>
      <c r="C675" s="25" t="s">
        <v>7</v>
      </c>
      <c r="D675" s="25" t="s">
        <v>21</v>
      </c>
      <c r="E675" s="25" t="s">
        <v>602</v>
      </c>
      <c r="F675" s="25"/>
      <c r="G675" s="9">
        <f t="shared" ref="G675:H675" si="1390">G676+G680</f>
        <v>0</v>
      </c>
      <c r="H675" s="9">
        <f t="shared" si="1390"/>
        <v>0</v>
      </c>
      <c r="I675" s="79"/>
      <c r="J675" s="79"/>
      <c r="K675" s="79"/>
      <c r="L675" s="79"/>
      <c r="M675" s="79"/>
      <c r="N675" s="79"/>
      <c r="O675" s="11">
        <f>O676+O680</f>
        <v>0</v>
      </c>
      <c r="P675" s="11">
        <f t="shared" ref="P675:T675" si="1391">P676+P680</f>
        <v>0</v>
      </c>
      <c r="Q675" s="11">
        <f t="shared" si="1391"/>
        <v>0</v>
      </c>
      <c r="R675" s="11">
        <f t="shared" si="1391"/>
        <v>306571</v>
      </c>
      <c r="S675" s="11">
        <f t="shared" si="1391"/>
        <v>306571</v>
      </c>
      <c r="T675" s="11">
        <f t="shared" si="1391"/>
        <v>306571</v>
      </c>
      <c r="U675" s="11">
        <f>U676+U680</f>
        <v>0</v>
      </c>
      <c r="V675" s="11">
        <f t="shared" ref="V675:Z675" si="1392">V676+V680</f>
        <v>0</v>
      </c>
      <c r="W675" s="11">
        <f t="shared" si="1392"/>
        <v>0</v>
      </c>
      <c r="X675" s="11">
        <f t="shared" si="1392"/>
        <v>0</v>
      </c>
      <c r="Y675" s="11">
        <f t="shared" si="1392"/>
        <v>306571</v>
      </c>
      <c r="Z675" s="11">
        <f t="shared" si="1392"/>
        <v>306571</v>
      </c>
      <c r="AA675" s="11">
        <f>AA676+AA680</f>
        <v>0</v>
      </c>
      <c r="AB675" s="11">
        <f t="shared" ref="AB675:AF675" si="1393">AB676+AB680</f>
        <v>0</v>
      </c>
      <c r="AC675" s="11">
        <f t="shared" si="1393"/>
        <v>0</v>
      </c>
      <c r="AD675" s="11">
        <f t="shared" si="1393"/>
        <v>1319275</v>
      </c>
      <c r="AE675" s="11">
        <f t="shared" si="1393"/>
        <v>1625846</v>
      </c>
      <c r="AF675" s="11">
        <f t="shared" si="1393"/>
        <v>1625846</v>
      </c>
      <c r="AG675" s="11">
        <f>AG676+AG680</f>
        <v>0</v>
      </c>
      <c r="AH675" s="11">
        <f t="shared" ref="AH675:AL675" si="1394">AH676+AH680</f>
        <v>0</v>
      </c>
      <c r="AI675" s="11">
        <f t="shared" si="1394"/>
        <v>0</v>
      </c>
      <c r="AJ675" s="11">
        <f t="shared" si="1394"/>
        <v>0</v>
      </c>
      <c r="AK675" s="11">
        <f t="shared" si="1394"/>
        <v>1625846</v>
      </c>
      <c r="AL675" s="11">
        <f t="shared" si="1394"/>
        <v>1625846</v>
      </c>
      <c r="AM675" s="11">
        <f>AM676+AM680</f>
        <v>0</v>
      </c>
      <c r="AN675" s="11">
        <f t="shared" ref="AN675:AR675" si="1395">AN676+AN680</f>
        <v>0</v>
      </c>
      <c r="AO675" s="11">
        <f t="shared" si="1395"/>
        <v>0</v>
      </c>
      <c r="AP675" s="11">
        <f t="shared" si="1395"/>
        <v>0</v>
      </c>
      <c r="AQ675" s="11">
        <f t="shared" si="1395"/>
        <v>1625846</v>
      </c>
      <c r="AR675" s="11">
        <f t="shared" si="1395"/>
        <v>1625846</v>
      </c>
      <c r="AS675" s="11">
        <f>AS676+AS680</f>
        <v>0</v>
      </c>
      <c r="AT675" s="11">
        <f t="shared" ref="AT675:AX675" si="1396">AT676+AT680</f>
        <v>0</v>
      </c>
      <c r="AU675" s="11">
        <f t="shared" si="1396"/>
        <v>0</v>
      </c>
      <c r="AV675" s="11">
        <f t="shared" si="1396"/>
        <v>0</v>
      </c>
      <c r="AW675" s="11">
        <f t="shared" si="1396"/>
        <v>1625846</v>
      </c>
      <c r="AX675" s="11">
        <f t="shared" si="1396"/>
        <v>1625846</v>
      </c>
      <c r="AY675" s="11">
        <f t="shared" ref="AY675:AZ675" si="1397">AY676+AY680</f>
        <v>759166</v>
      </c>
      <c r="AZ675" s="11">
        <f t="shared" si="1397"/>
        <v>759166</v>
      </c>
      <c r="BA675" s="92">
        <f t="shared" si="1310"/>
        <v>46.693598286676597</v>
      </c>
      <c r="BB675" s="92">
        <f t="shared" si="1312"/>
        <v>46.693598286676597</v>
      </c>
    </row>
    <row r="676" spans="1:54" ht="49.5" hidden="1">
      <c r="A676" s="24" t="s">
        <v>603</v>
      </c>
      <c r="B676" s="40" t="s">
        <v>200</v>
      </c>
      <c r="C676" s="25" t="s">
        <v>7</v>
      </c>
      <c r="D676" s="25" t="s">
        <v>21</v>
      </c>
      <c r="E676" s="25" t="s">
        <v>604</v>
      </c>
      <c r="F676" s="9"/>
      <c r="G676" s="9">
        <f t="shared" ref="G676:H676" si="1398">G677</f>
        <v>0</v>
      </c>
      <c r="H676" s="9">
        <f t="shared" si="1398"/>
        <v>0</v>
      </c>
      <c r="I676" s="79"/>
      <c r="J676" s="79"/>
      <c r="K676" s="79"/>
      <c r="L676" s="79"/>
      <c r="M676" s="79"/>
      <c r="N676" s="79"/>
      <c r="O676" s="11">
        <f>O677</f>
        <v>0</v>
      </c>
      <c r="P676" s="11">
        <f t="shared" ref="P676:AZ676" si="1399">P677</f>
        <v>0</v>
      </c>
      <c r="Q676" s="11">
        <f t="shared" si="1399"/>
        <v>0</v>
      </c>
      <c r="R676" s="11">
        <f t="shared" si="1399"/>
        <v>273708</v>
      </c>
      <c r="S676" s="11">
        <f t="shared" si="1399"/>
        <v>273708</v>
      </c>
      <c r="T676" s="11">
        <f t="shared" si="1399"/>
        <v>273708</v>
      </c>
      <c r="U676" s="11">
        <f>U677</f>
        <v>0</v>
      </c>
      <c r="V676" s="11">
        <f t="shared" si="1399"/>
        <v>0</v>
      </c>
      <c r="W676" s="11">
        <f t="shared" si="1399"/>
        <v>0</v>
      </c>
      <c r="X676" s="11">
        <f t="shared" si="1399"/>
        <v>0</v>
      </c>
      <c r="Y676" s="11">
        <f t="shared" si="1399"/>
        <v>273708</v>
      </c>
      <c r="Z676" s="11">
        <f t="shared" si="1399"/>
        <v>273708</v>
      </c>
      <c r="AA676" s="11">
        <f>AA677</f>
        <v>0</v>
      </c>
      <c r="AB676" s="11">
        <f t="shared" si="1399"/>
        <v>0</v>
      </c>
      <c r="AC676" s="11">
        <f t="shared" si="1399"/>
        <v>0</v>
      </c>
      <c r="AD676" s="11">
        <f t="shared" si="1399"/>
        <v>1167005</v>
      </c>
      <c r="AE676" s="11">
        <f t="shared" si="1399"/>
        <v>1440713</v>
      </c>
      <c r="AF676" s="11">
        <f t="shared" si="1399"/>
        <v>1440713</v>
      </c>
      <c r="AG676" s="11">
        <f>AG677</f>
        <v>0</v>
      </c>
      <c r="AH676" s="11">
        <f t="shared" si="1399"/>
        <v>0</v>
      </c>
      <c r="AI676" s="11">
        <f t="shared" si="1399"/>
        <v>0</v>
      </c>
      <c r="AJ676" s="11">
        <f t="shared" si="1399"/>
        <v>0</v>
      </c>
      <c r="AK676" s="11">
        <f t="shared" si="1399"/>
        <v>1440713</v>
      </c>
      <c r="AL676" s="11">
        <f t="shared" si="1399"/>
        <v>1440713</v>
      </c>
      <c r="AM676" s="11">
        <f>AM677</f>
        <v>0</v>
      </c>
      <c r="AN676" s="11">
        <f t="shared" si="1399"/>
        <v>0</v>
      </c>
      <c r="AO676" s="11">
        <f t="shared" si="1399"/>
        <v>0</v>
      </c>
      <c r="AP676" s="11">
        <f t="shared" si="1399"/>
        <v>0</v>
      </c>
      <c r="AQ676" s="11">
        <f t="shared" si="1399"/>
        <v>1440713</v>
      </c>
      <c r="AR676" s="11">
        <f t="shared" si="1399"/>
        <v>1440713</v>
      </c>
      <c r="AS676" s="11">
        <f>AS677</f>
        <v>0</v>
      </c>
      <c r="AT676" s="11">
        <f t="shared" si="1399"/>
        <v>0</v>
      </c>
      <c r="AU676" s="11">
        <f t="shared" si="1399"/>
        <v>0</v>
      </c>
      <c r="AV676" s="11">
        <f t="shared" si="1399"/>
        <v>0</v>
      </c>
      <c r="AW676" s="11">
        <f t="shared" si="1399"/>
        <v>1440713</v>
      </c>
      <c r="AX676" s="11">
        <f t="shared" si="1399"/>
        <v>1440713</v>
      </c>
      <c r="AY676" s="11">
        <f t="shared" si="1399"/>
        <v>678658</v>
      </c>
      <c r="AZ676" s="11">
        <f t="shared" si="1399"/>
        <v>678658</v>
      </c>
      <c r="BA676" s="92">
        <f t="shared" si="1310"/>
        <v>47.105703911882522</v>
      </c>
      <c r="BB676" s="92">
        <f t="shared" si="1312"/>
        <v>47.105703911882522</v>
      </c>
    </row>
    <row r="677" spans="1:54" ht="33" hidden="1">
      <c r="A677" s="24" t="s">
        <v>11</v>
      </c>
      <c r="B677" s="40" t="s">
        <v>200</v>
      </c>
      <c r="C677" s="25" t="s">
        <v>7</v>
      </c>
      <c r="D677" s="25" t="s">
        <v>21</v>
      </c>
      <c r="E677" s="25" t="s">
        <v>604</v>
      </c>
      <c r="F677" s="9">
        <v>600</v>
      </c>
      <c r="G677" s="9">
        <f t="shared" ref="G677:H677" si="1400">G678+G679</f>
        <v>0</v>
      </c>
      <c r="H677" s="9">
        <f t="shared" si="1400"/>
        <v>0</v>
      </c>
      <c r="I677" s="79"/>
      <c r="J677" s="79"/>
      <c r="K677" s="79"/>
      <c r="L677" s="79"/>
      <c r="M677" s="79"/>
      <c r="N677" s="79"/>
      <c r="O677" s="11">
        <f>O678+O679</f>
        <v>0</v>
      </c>
      <c r="P677" s="11">
        <f t="shared" ref="P677:T677" si="1401">P678+P679</f>
        <v>0</v>
      </c>
      <c r="Q677" s="11">
        <f t="shared" si="1401"/>
        <v>0</v>
      </c>
      <c r="R677" s="11">
        <f t="shared" si="1401"/>
        <v>273708</v>
      </c>
      <c r="S677" s="11">
        <f t="shared" si="1401"/>
        <v>273708</v>
      </c>
      <c r="T677" s="11">
        <f t="shared" si="1401"/>
        <v>273708</v>
      </c>
      <c r="U677" s="11">
        <f>U678+U679</f>
        <v>0</v>
      </c>
      <c r="V677" s="11">
        <f t="shared" ref="V677:Z677" si="1402">V678+V679</f>
        <v>0</v>
      </c>
      <c r="W677" s="11">
        <f t="shared" si="1402"/>
        <v>0</v>
      </c>
      <c r="X677" s="11">
        <f t="shared" si="1402"/>
        <v>0</v>
      </c>
      <c r="Y677" s="11">
        <f t="shared" si="1402"/>
        <v>273708</v>
      </c>
      <c r="Z677" s="11">
        <f t="shared" si="1402"/>
        <v>273708</v>
      </c>
      <c r="AA677" s="11">
        <f>AA678+AA679</f>
        <v>0</v>
      </c>
      <c r="AB677" s="11">
        <f t="shared" ref="AB677:AF677" si="1403">AB678+AB679</f>
        <v>0</v>
      </c>
      <c r="AC677" s="11">
        <f t="shared" si="1403"/>
        <v>0</v>
      </c>
      <c r="AD677" s="11">
        <f t="shared" si="1403"/>
        <v>1167005</v>
      </c>
      <c r="AE677" s="11">
        <f t="shared" si="1403"/>
        <v>1440713</v>
      </c>
      <c r="AF677" s="11">
        <f t="shared" si="1403"/>
        <v>1440713</v>
      </c>
      <c r="AG677" s="11">
        <f>AG678+AG679</f>
        <v>0</v>
      </c>
      <c r="AH677" s="11">
        <f t="shared" ref="AH677:AL677" si="1404">AH678+AH679</f>
        <v>0</v>
      </c>
      <c r="AI677" s="11">
        <f t="shared" si="1404"/>
        <v>0</v>
      </c>
      <c r="AJ677" s="11">
        <f t="shared" si="1404"/>
        <v>0</v>
      </c>
      <c r="AK677" s="11">
        <f t="shared" si="1404"/>
        <v>1440713</v>
      </c>
      <c r="AL677" s="11">
        <f t="shared" si="1404"/>
        <v>1440713</v>
      </c>
      <c r="AM677" s="11">
        <f>AM678+AM679</f>
        <v>0</v>
      </c>
      <c r="AN677" s="11">
        <f t="shared" ref="AN677:AR677" si="1405">AN678+AN679</f>
        <v>0</v>
      </c>
      <c r="AO677" s="11">
        <f t="shared" si="1405"/>
        <v>0</v>
      </c>
      <c r="AP677" s="11">
        <f t="shared" si="1405"/>
        <v>0</v>
      </c>
      <c r="AQ677" s="11">
        <f t="shared" si="1405"/>
        <v>1440713</v>
      </c>
      <c r="AR677" s="11">
        <f t="shared" si="1405"/>
        <v>1440713</v>
      </c>
      <c r="AS677" s="11">
        <f>AS678+AS679</f>
        <v>0</v>
      </c>
      <c r="AT677" s="11">
        <f t="shared" ref="AT677:AX677" si="1406">AT678+AT679</f>
        <v>0</v>
      </c>
      <c r="AU677" s="11">
        <f t="shared" si="1406"/>
        <v>0</v>
      </c>
      <c r="AV677" s="11">
        <f t="shared" si="1406"/>
        <v>0</v>
      </c>
      <c r="AW677" s="11">
        <f t="shared" si="1406"/>
        <v>1440713</v>
      </c>
      <c r="AX677" s="11">
        <f t="shared" si="1406"/>
        <v>1440713</v>
      </c>
      <c r="AY677" s="11">
        <f t="shared" ref="AY677:AZ677" si="1407">AY678+AY679</f>
        <v>678658</v>
      </c>
      <c r="AZ677" s="11">
        <f t="shared" si="1407"/>
        <v>678658</v>
      </c>
      <c r="BA677" s="92">
        <f t="shared" si="1310"/>
        <v>47.105703911882522</v>
      </c>
      <c r="BB677" s="92">
        <f t="shared" si="1312"/>
        <v>47.105703911882522</v>
      </c>
    </row>
    <row r="678" spans="1:54" ht="20.100000000000001" hidden="1" customHeight="1">
      <c r="A678" s="27" t="s">
        <v>13</v>
      </c>
      <c r="B678" s="25" t="s">
        <v>200</v>
      </c>
      <c r="C678" s="25" t="s">
        <v>7</v>
      </c>
      <c r="D678" s="25" t="s">
        <v>21</v>
      </c>
      <c r="E678" s="25" t="s">
        <v>604</v>
      </c>
      <c r="F678" s="25">
        <v>610</v>
      </c>
      <c r="G678" s="9"/>
      <c r="H678" s="9"/>
      <c r="I678" s="79"/>
      <c r="J678" s="79"/>
      <c r="K678" s="79"/>
      <c r="L678" s="79"/>
      <c r="M678" s="79"/>
      <c r="N678" s="79"/>
      <c r="O678" s="11"/>
      <c r="P678" s="11"/>
      <c r="Q678" s="11"/>
      <c r="R678" s="11">
        <v>187548</v>
      </c>
      <c r="S678" s="9">
        <f t="shared" ref="S678:S679" si="1408">M678+O678+P678+Q678+R678</f>
        <v>187548</v>
      </c>
      <c r="T678" s="9">
        <f t="shared" ref="T678:T679" si="1409">N678+R678</f>
        <v>187548</v>
      </c>
      <c r="U678" s="11"/>
      <c r="V678" s="11"/>
      <c r="W678" s="11"/>
      <c r="X678" s="11"/>
      <c r="Y678" s="9">
        <f t="shared" ref="Y678:Y679" si="1410">S678+U678+V678+W678+X678</f>
        <v>187548</v>
      </c>
      <c r="Z678" s="9">
        <f t="shared" ref="Z678:Z679" si="1411">T678+X678</f>
        <v>187548</v>
      </c>
      <c r="AA678" s="11"/>
      <c r="AB678" s="11"/>
      <c r="AC678" s="11"/>
      <c r="AD678" s="11">
        <v>798954</v>
      </c>
      <c r="AE678" s="9">
        <f t="shared" ref="AE678:AE679" si="1412">Y678+AA678+AB678+AC678+AD678</f>
        <v>986502</v>
      </c>
      <c r="AF678" s="9">
        <f t="shared" ref="AF678:AF679" si="1413">Z678+AD678</f>
        <v>986502</v>
      </c>
      <c r="AG678" s="11"/>
      <c r="AH678" s="11"/>
      <c r="AI678" s="11"/>
      <c r="AJ678" s="11"/>
      <c r="AK678" s="9">
        <f t="shared" ref="AK678:AK679" si="1414">AE678+AG678+AH678+AI678+AJ678</f>
        <v>986502</v>
      </c>
      <c r="AL678" s="9">
        <f t="shared" ref="AL678:AL679" si="1415">AF678+AJ678</f>
        <v>986502</v>
      </c>
      <c r="AM678" s="11"/>
      <c r="AN678" s="11"/>
      <c r="AO678" s="11"/>
      <c r="AP678" s="11"/>
      <c r="AQ678" s="9">
        <f t="shared" ref="AQ678:AQ679" si="1416">AK678+AM678+AN678+AO678+AP678</f>
        <v>986502</v>
      </c>
      <c r="AR678" s="9">
        <f t="shared" ref="AR678:AR679" si="1417">AL678+AP678</f>
        <v>986502</v>
      </c>
      <c r="AS678" s="11"/>
      <c r="AT678" s="11"/>
      <c r="AU678" s="11"/>
      <c r="AV678" s="11"/>
      <c r="AW678" s="9">
        <f t="shared" ref="AW678:AW679" si="1418">AQ678+AS678+AT678+AU678+AV678</f>
        <v>986502</v>
      </c>
      <c r="AX678" s="9">
        <f t="shared" ref="AX678:AX679" si="1419">AR678+AV678</f>
        <v>986502</v>
      </c>
      <c r="AY678" s="11">
        <v>466048</v>
      </c>
      <c r="AZ678" s="11">
        <v>466048</v>
      </c>
      <c r="BA678" s="92">
        <f t="shared" si="1310"/>
        <v>47.242478981289445</v>
      </c>
      <c r="BB678" s="92">
        <f t="shared" si="1312"/>
        <v>47.242478981289445</v>
      </c>
    </row>
    <row r="679" spans="1:54" ht="20.100000000000001" hidden="1" customHeight="1">
      <c r="A679" s="27" t="s">
        <v>23</v>
      </c>
      <c r="B679" s="25" t="s">
        <v>200</v>
      </c>
      <c r="C679" s="25" t="s">
        <v>7</v>
      </c>
      <c r="D679" s="25" t="s">
        <v>21</v>
      </c>
      <c r="E679" s="25" t="s">
        <v>604</v>
      </c>
      <c r="F679" s="25">
        <v>620</v>
      </c>
      <c r="G679" s="9"/>
      <c r="H679" s="9"/>
      <c r="I679" s="79"/>
      <c r="J679" s="79"/>
      <c r="K679" s="79"/>
      <c r="L679" s="79"/>
      <c r="M679" s="79"/>
      <c r="N679" s="79"/>
      <c r="O679" s="11"/>
      <c r="P679" s="11"/>
      <c r="Q679" s="11"/>
      <c r="R679" s="11">
        <v>86160</v>
      </c>
      <c r="S679" s="9">
        <f t="shared" si="1408"/>
        <v>86160</v>
      </c>
      <c r="T679" s="9">
        <f t="shared" si="1409"/>
        <v>86160</v>
      </c>
      <c r="U679" s="11"/>
      <c r="V679" s="11"/>
      <c r="W679" s="11"/>
      <c r="X679" s="11"/>
      <c r="Y679" s="9">
        <f t="shared" si="1410"/>
        <v>86160</v>
      </c>
      <c r="Z679" s="9">
        <f t="shared" si="1411"/>
        <v>86160</v>
      </c>
      <c r="AA679" s="11"/>
      <c r="AB679" s="11"/>
      <c r="AC679" s="11"/>
      <c r="AD679" s="11">
        <v>368051</v>
      </c>
      <c r="AE679" s="9">
        <f t="shared" si="1412"/>
        <v>454211</v>
      </c>
      <c r="AF679" s="9">
        <f t="shared" si="1413"/>
        <v>454211</v>
      </c>
      <c r="AG679" s="11"/>
      <c r="AH679" s="11"/>
      <c r="AI679" s="11"/>
      <c r="AJ679" s="11"/>
      <c r="AK679" s="9">
        <f t="shared" si="1414"/>
        <v>454211</v>
      </c>
      <c r="AL679" s="9">
        <f t="shared" si="1415"/>
        <v>454211</v>
      </c>
      <c r="AM679" s="11"/>
      <c r="AN679" s="11"/>
      <c r="AO679" s="11"/>
      <c r="AP679" s="11"/>
      <c r="AQ679" s="9">
        <f t="shared" si="1416"/>
        <v>454211</v>
      </c>
      <c r="AR679" s="9">
        <f t="shared" si="1417"/>
        <v>454211</v>
      </c>
      <c r="AS679" s="11"/>
      <c r="AT679" s="11"/>
      <c r="AU679" s="11"/>
      <c r="AV679" s="11"/>
      <c r="AW679" s="9">
        <f t="shared" si="1418"/>
        <v>454211</v>
      </c>
      <c r="AX679" s="9">
        <f t="shared" si="1419"/>
        <v>454211</v>
      </c>
      <c r="AY679" s="11">
        <v>212610</v>
      </c>
      <c r="AZ679" s="11">
        <v>212610</v>
      </c>
      <c r="BA679" s="92">
        <f t="shared" si="1310"/>
        <v>46.808641798635435</v>
      </c>
      <c r="BB679" s="92">
        <f t="shared" si="1312"/>
        <v>46.808641798635435</v>
      </c>
    </row>
    <row r="680" spans="1:54" ht="99" hidden="1">
      <c r="A680" s="36" t="s">
        <v>605</v>
      </c>
      <c r="B680" s="40" t="s">
        <v>200</v>
      </c>
      <c r="C680" s="25" t="s">
        <v>7</v>
      </c>
      <c r="D680" s="25" t="s">
        <v>21</v>
      </c>
      <c r="E680" s="25" t="s">
        <v>606</v>
      </c>
      <c r="F680" s="9"/>
      <c r="G680" s="9">
        <f t="shared" ref="G680:H680" si="1420">G681</f>
        <v>0</v>
      </c>
      <c r="H680" s="9">
        <f t="shared" si="1420"/>
        <v>0</v>
      </c>
      <c r="I680" s="79"/>
      <c r="J680" s="79"/>
      <c r="K680" s="79"/>
      <c r="L680" s="79"/>
      <c r="M680" s="79"/>
      <c r="N680" s="79"/>
      <c r="O680" s="11">
        <f>O681</f>
        <v>0</v>
      </c>
      <c r="P680" s="11">
        <f t="shared" ref="P680:AZ680" si="1421">P681</f>
        <v>0</v>
      </c>
      <c r="Q680" s="11">
        <f t="shared" si="1421"/>
        <v>0</v>
      </c>
      <c r="R680" s="11">
        <f t="shared" si="1421"/>
        <v>32863</v>
      </c>
      <c r="S680" s="11">
        <f t="shared" si="1421"/>
        <v>32863</v>
      </c>
      <c r="T680" s="11">
        <f t="shared" si="1421"/>
        <v>32863</v>
      </c>
      <c r="U680" s="11">
        <f>U681</f>
        <v>0</v>
      </c>
      <c r="V680" s="11">
        <f t="shared" si="1421"/>
        <v>0</v>
      </c>
      <c r="W680" s="11">
        <f t="shared" si="1421"/>
        <v>0</v>
      </c>
      <c r="X680" s="11">
        <f t="shared" si="1421"/>
        <v>0</v>
      </c>
      <c r="Y680" s="11">
        <f t="shared" si="1421"/>
        <v>32863</v>
      </c>
      <c r="Z680" s="11">
        <f t="shared" si="1421"/>
        <v>32863</v>
      </c>
      <c r="AA680" s="11">
        <f>AA681</f>
        <v>0</v>
      </c>
      <c r="AB680" s="11">
        <f t="shared" si="1421"/>
        <v>0</v>
      </c>
      <c r="AC680" s="11">
        <f t="shared" si="1421"/>
        <v>0</v>
      </c>
      <c r="AD680" s="11">
        <f t="shared" si="1421"/>
        <v>152270</v>
      </c>
      <c r="AE680" s="11">
        <f t="shared" si="1421"/>
        <v>185133</v>
      </c>
      <c r="AF680" s="11">
        <f t="shared" si="1421"/>
        <v>185133</v>
      </c>
      <c r="AG680" s="11">
        <f>AG681</f>
        <v>0</v>
      </c>
      <c r="AH680" s="11">
        <f t="shared" si="1421"/>
        <v>0</v>
      </c>
      <c r="AI680" s="11">
        <f t="shared" si="1421"/>
        <v>0</v>
      </c>
      <c r="AJ680" s="11">
        <f t="shared" si="1421"/>
        <v>0</v>
      </c>
      <c r="AK680" s="11">
        <f t="shared" si="1421"/>
        <v>185133</v>
      </c>
      <c r="AL680" s="11">
        <f t="shared" si="1421"/>
        <v>185133</v>
      </c>
      <c r="AM680" s="11">
        <f>AM681</f>
        <v>0</v>
      </c>
      <c r="AN680" s="11">
        <f t="shared" si="1421"/>
        <v>0</v>
      </c>
      <c r="AO680" s="11">
        <f t="shared" si="1421"/>
        <v>0</v>
      </c>
      <c r="AP680" s="11">
        <f t="shared" si="1421"/>
        <v>0</v>
      </c>
      <c r="AQ680" s="11">
        <f t="shared" si="1421"/>
        <v>185133</v>
      </c>
      <c r="AR680" s="11">
        <f t="shared" si="1421"/>
        <v>185133</v>
      </c>
      <c r="AS680" s="11">
        <f>AS681</f>
        <v>0</v>
      </c>
      <c r="AT680" s="11">
        <f t="shared" si="1421"/>
        <v>0</v>
      </c>
      <c r="AU680" s="11">
        <f t="shared" si="1421"/>
        <v>0</v>
      </c>
      <c r="AV680" s="11">
        <f t="shared" si="1421"/>
        <v>0</v>
      </c>
      <c r="AW680" s="11">
        <f t="shared" si="1421"/>
        <v>185133</v>
      </c>
      <c r="AX680" s="11">
        <f t="shared" si="1421"/>
        <v>185133</v>
      </c>
      <c r="AY680" s="11">
        <f t="shared" si="1421"/>
        <v>80508</v>
      </c>
      <c r="AZ680" s="11">
        <f t="shared" si="1421"/>
        <v>80508</v>
      </c>
      <c r="BA680" s="92">
        <f t="shared" si="1310"/>
        <v>43.486574516698809</v>
      </c>
      <c r="BB680" s="92">
        <f t="shared" si="1312"/>
        <v>43.486574516698809</v>
      </c>
    </row>
    <row r="681" spans="1:54" ht="33" hidden="1">
      <c r="A681" s="24" t="s">
        <v>11</v>
      </c>
      <c r="B681" s="40" t="s">
        <v>200</v>
      </c>
      <c r="C681" s="25" t="s">
        <v>7</v>
      </c>
      <c r="D681" s="25" t="s">
        <v>21</v>
      </c>
      <c r="E681" s="25" t="s">
        <v>606</v>
      </c>
      <c r="F681" s="9">
        <v>600</v>
      </c>
      <c r="G681" s="9">
        <f t="shared" ref="G681:H681" si="1422">G682+G683</f>
        <v>0</v>
      </c>
      <c r="H681" s="9">
        <f t="shared" si="1422"/>
        <v>0</v>
      </c>
      <c r="I681" s="79"/>
      <c r="J681" s="79"/>
      <c r="K681" s="79"/>
      <c r="L681" s="79"/>
      <c r="M681" s="79"/>
      <c r="N681" s="79"/>
      <c r="O681" s="11">
        <f>O682+O683</f>
        <v>0</v>
      </c>
      <c r="P681" s="11">
        <f t="shared" ref="P681:T681" si="1423">P682+P683</f>
        <v>0</v>
      </c>
      <c r="Q681" s="11">
        <f t="shared" si="1423"/>
        <v>0</v>
      </c>
      <c r="R681" s="11">
        <f t="shared" si="1423"/>
        <v>32863</v>
      </c>
      <c r="S681" s="11">
        <f t="shared" si="1423"/>
        <v>32863</v>
      </c>
      <c r="T681" s="11">
        <f t="shared" si="1423"/>
        <v>32863</v>
      </c>
      <c r="U681" s="11">
        <f>U682+U683</f>
        <v>0</v>
      </c>
      <c r="V681" s="11">
        <f t="shared" ref="V681:Z681" si="1424">V682+V683</f>
        <v>0</v>
      </c>
      <c r="W681" s="11">
        <f t="shared" si="1424"/>
        <v>0</v>
      </c>
      <c r="X681" s="11">
        <f t="shared" si="1424"/>
        <v>0</v>
      </c>
      <c r="Y681" s="11">
        <f t="shared" si="1424"/>
        <v>32863</v>
      </c>
      <c r="Z681" s="11">
        <f t="shared" si="1424"/>
        <v>32863</v>
      </c>
      <c r="AA681" s="11">
        <f>AA682+AA683</f>
        <v>0</v>
      </c>
      <c r="AB681" s="11">
        <f t="shared" ref="AB681:AF681" si="1425">AB682+AB683</f>
        <v>0</v>
      </c>
      <c r="AC681" s="11">
        <f t="shared" si="1425"/>
        <v>0</v>
      </c>
      <c r="AD681" s="11">
        <f t="shared" si="1425"/>
        <v>152270</v>
      </c>
      <c r="AE681" s="11">
        <f t="shared" si="1425"/>
        <v>185133</v>
      </c>
      <c r="AF681" s="11">
        <f t="shared" si="1425"/>
        <v>185133</v>
      </c>
      <c r="AG681" s="11">
        <f>AG682+AG683</f>
        <v>0</v>
      </c>
      <c r="AH681" s="11">
        <f t="shared" ref="AH681:AL681" si="1426">AH682+AH683</f>
        <v>0</v>
      </c>
      <c r="AI681" s="11">
        <f t="shared" si="1426"/>
        <v>0</v>
      </c>
      <c r="AJ681" s="11">
        <f t="shared" si="1426"/>
        <v>0</v>
      </c>
      <c r="AK681" s="11">
        <f t="shared" si="1426"/>
        <v>185133</v>
      </c>
      <c r="AL681" s="11">
        <f t="shared" si="1426"/>
        <v>185133</v>
      </c>
      <c r="AM681" s="11">
        <f>AM682+AM683</f>
        <v>0</v>
      </c>
      <c r="AN681" s="11">
        <f t="shared" ref="AN681:AR681" si="1427">AN682+AN683</f>
        <v>0</v>
      </c>
      <c r="AO681" s="11">
        <f t="shared" si="1427"/>
        <v>0</v>
      </c>
      <c r="AP681" s="11">
        <f t="shared" si="1427"/>
        <v>0</v>
      </c>
      <c r="AQ681" s="11">
        <f t="shared" si="1427"/>
        <v>185133</v>
      </c>
      <c r="AR681" s="11">
        <f t="shared" si="1427"/>
        <v>185133</v>
      </c>
      <c r="AS681" s="11">
        <f>AS682+AS683</f>
        <v>0</v>
      </c>
      <c r="AT681" s="11">
        <f t="shared" ref="AT681:AX681" si="1428">AT682+AT683</f>
        <v>0</v>
      </c>
      <c r="AU681" s="11">
        <f t="shared" si="1428"/>
        <v>0</v>
      </c>
      <c r="AV681" s="11">
        <f t="shared" si="1428"/>
        <v>0</v>
      </c>
      <c r="AW681" s="11">
        <f t="shared" si="1428"/>
        <v>185133</v>
      </c>
      <c r="AX681" s="11">
        <f t="shared" si="1428"/>
        <v>185133</v>
      </c>
      <c r="AY681" s="11">
        <f t="shared" ref="AY681:AZ681" si="1429">AY682+AY683</f>
        <v>80508</v>
      </c>
      <c r="AZ681" s="11">
        <f t="shared" si="1429"/>
        <v>80508</v>
      </c>
      <c r="BA681" s="92">
        <f t="shared" si="1310"/>
        <v>43.486574516698809</v>
      </c>
      <c r="BB681" s="92">
        <f t="shared" si="1312"/>
        <v>43.486574516698809</v>
      </c>
    </row>
    <row r="682" spans="1:54" ht="20.100000000000001" hidden="1" customHeight="1">
      <c r="A682" s="27" t="s">
        <v>13</v>
      </c>
      <c r="B682" s="25" t="s">
        <v>200</v>
      </c>
      <c r="C682" s="25" t="s">
        <v>7</v>
      </c>
      <c r="D682" s="25" t="s">
        <v>21</v>
      </c>
      <c r="E682" s="25" t="s">
        <v>606</v>
      </c>
      <c r="F682" s="25">
        <v>610</v>
      </c>
      <c r="G682" s="9"/>
      <c r="H682" s="9"/>
      <c r="I682" s="79"/>
      <c r="J682" s="79"/>
      <c r="K682" s="79"/>
      <c r="L682" s="79"/>
      <c r="M682" s="79"/>
      <c r="N682" s="79"/>
      <c r="O682" s="11"/>
      <c r="P682" s="11"/>
      <c r="Q682" s="11"/>
      <c r="R682" s="11">
        <v>23051</v>
      </c>
      <c r="S682" s="9">
        <f t="shared" ref="S682:S683" si="1430">M682+O682+P682+Q682+R682</f>
        <v>23051</v>
      </c>
      <c r="T682" s="9">
        <f t="shared" ref="T682:T683" si="1431">N682+R682</f>
        <v>23051</v>
      </c>
      <c r="U682" s="11"/>
      <c r="V682" s="11"/>
      <c r="W682" s="11"/>
      <c r="X682" s="11"/>
      <c r="Y682" s="9">
        <f t="shared" ref="Y682:Y683" si="1432">S682+U682+V682+W682+X682</f>
        <v>23051</v>
      </c>
      <c r="Z682" s="9">
        <f t="shared" ref="Z682:Z683" si="1433">T682+X682</f>
        <v>23051</v>
      </c>
      <c r="AA682" s="11"/>
      <c r="AB682" s="11"/>
      <c r="AC682" s="11"/>
      <c r="AD682" s="11">
        <f>84507+20223</f>
        <v>104730</v>
      </c>
      <c r="AE682" s="9">
        <f t="shared" ref="AE682:AE683" si="1434">Y682+AA682+AB682+AC682+AD682</f>
        <v>127781</v>
      </c>
      <c r="AF682" s="9">
        <f t="shared" ref="AF682:AF683" si="1435">Z682+AD682</f>
        <v>127781</v>
      </c>
      <c r="AG682" s="11"/>
      <c r="AH682" s="11"/>
      <c r="AI682" s="11"/>
      <c r="AJ682" s="11"/>
      <c r="AK682" s="9">
        <f t="shared" ref="AK682:AK683" si="1436">AE682+AG682+AH682+AI682+AJ682</f>
        <v>127781</v>
      </c>
      <c r="AL682" s="9">
        <f t="shared" ref="AL682:AL683" si="1437">AF682+AJ682</f>
        <v>127781</v>
      </c>
      <c r="AM682" s="11"/>
      <c r="AN682" s="11"/>
      <c r="AO682" s="11"/>
      <c r="AP682" s="11"/>
      <c r="AQ682" s="9">
        <f t="shared" ref="AQ682:AQ683" si="1438">AK682+AM682+AN682+AO682+AP682</f>
        <v>127781</v>
      </c>
      <c r="AR682" s="9">
        <f t="shared" ref="AR682:AR683" si="1439">AL682+AP682</f>
        <v>127781</v>
      </c>
      <c r="AS682" s="11"/>
      <c r="AT682" s="11"/>
      <c r="AU682" s="11"/>
      <c r="AV682" s="11"/>
      <c r="AW682" s="9">
        <f t="shared" ref="AW682:AW683" si="1440">AQ682+AS682+AT682+AU682+AV682</f>
        <v>127781</v>
      </c>
      <c r="AX682" s="9">
        <f t="shared" ref="AX682:AX683" si="1441">AR682+AV682</f>
        <v>127781</v>
      </c>
      <c r="AY682" s="11">
        <v>55895</v>
      </c>
      <c r="AZ682" s="11">
        <v>55895</v>
      </c>
      <c r="BA682" s="92">
        <f t="shared" si="1310"/>
        <v>43.742809963922646</v>
      </c>
      <c r="BB682" s="92">
        <f t="shared" si="1312"/>
        <v>43.742809963922646</v>
      </c>
    </row>
    <row r="683" spans="1:54" ht="20.100000000000001" hidden="1" customHeight="1">
      <c r="A683" s="27" t="s">
        <v>23</v>
      </c>
      <c r="B683" s="25" t="s">
        <v>200</v>
      </c>
      <c r="C683" s="25" t="s">
        <v>7</v>
      </c>
      <c r="D683" s="25" t="s">
        <v>21</v>
      </c>
      <c r="E683" s="25" t="s">
        <v>606</v>
      </c>
      <c r="F683" s="25">
        <v>620</v>
      </c>
      <c r="G683" s="9"/>
      <c r="H683" s="9"/>
      <c r="I683" s="79"/>
      <c r="J683" s="79"/>
      <c r="K683" s="79"/>
      <c r="L683" s="79"/>
      <c r="M683" s="79"/>
      <c r="N683" s="79"/>
      <c r="O683" s="11"/>
      <c r="P683" s="11"/>
      <c r="Q683" s="11"/>
      <c r="R683" s="11">
        <v>9812</v>
      </c>
      <c r="S683" s="9">
        <f t="shared" si="1430"/>
        <v>9812</v>
      </c>
      <c r="T683" s="9">
        <f t="shared" si="1431"/>
        <v>9812</v>
      </c>
      <c r="U683" s="11"/>
      <c r="V683" s="11"/>
      <c r="W683" s="11"/>
      <c r="X683" s="11"/>
      <c r="Y683" s="9">
        <f t="shared" si="1432"/>
        <v>9812</v>
      </c>
      <c r="Z683" s="9">
        <f t="shared" si="1433"/>
        <v>9812</v>
      </c>
      <c r="AA683" s="11"/>
      <c r="AB683" s="11"/>
      <c r="AC683" s="11"/>
      <c r="AD683" s="11">
        <v>47540</v>
      </c>
      <c r="AE683" s="9">
        <f t="shared" si="1434"/>
        <v>57352</v>
      </c>
      <c r="AF683" s="9">
        <f t="shared" si="1435"/>
        <v>57352</v>
      </c>
      <c r="AG683" s="11"/>
      <c r="AH683" s="11"/>
      <c r="AI683" s="11"/>
      <c r="AJ683" s="11"/>
      <c r="AK683" s="9">
        <f t="shared" si="1436"/>
        <v>57352</v>
      </c>
      <c r="AL683" s="9">
        <f t="shared" si="1437"/>
        <v>57352</v>
      </c>
      <c r="AM683" s="11"/>
      <c r="AN683" s="11"/>
      <c r="AO683" s="11"/>
      <c r="AP683" s="11"/>
      <c r="AQ683" s="9">
        <f t="shared" si="1438"/>
        <v>57352</v>
      </c>
      <c r="AR683" s="9">
        <f t="shared" si="1439"/>
        <v>57352</v>
      </c>
      <c r="AS683" s="11"/>
      <c r="AT683" s="11"/>
      <c r="AU683" s="11"/>
      <c r="AV683" s="11"/>
      <c r="AW683" s="9">
        <f t="shared" si="1440"/>
        <v>57352</v>
      </c>
      <c r="AX683" s="9">
        <f t="shared" si="1441"/>
        <v>57352</v>
      </c>
      <c r="AY683" s="90">
        <v>24613</v>
      </c>
      <c r="AZ683" s="90">
        <v>24613</v>
      </c>
      <c r="BA683" s="92">
        <f t="shared" si="1310"/>
        <v>42.915678616264472</v>
      </c>
      <c r="BB683" s="92">
        <f t="shared" si="1312"/>
        <v>42.915678616264472</v>
      </c>
    </row>
    <row r="684" spans="1:54" ht="33" hidden="1">
      <c r="A684" s="36" t="s">
        <v>397</v>
      </c>
      <c r="B684" s="25">
        <v>913</v>
      </c>
      <c r="C684" s="25" t="s">
        <v>7</v>
      </c>
      <c r="D684" s="25" t="s">
        <v>21</v>
      </c>
      <c r="E684" s="29" t="s">
        <v>617</v>
      </c>
      <c r="F684" s="30"/>
      <c r="G684" s="9">
        <f t="shared" ref="G684:H686" si="1442">G685</f>
        <v>0</v>
      </c>
      <c r="H684" s="9">
        <f t="shared" si="1442"/>
        <v>0</v>
      </c>
      <c r="I684" s="79"/>
      <c r="J684" s="79"/>
      <c r="K684" s="79"/>
      <c r="L684" s="79"/>
      <c r="M684" s="79"/>
      <c r="N684" s="79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>
        <f>AS685</f>
        <v>0</v>
      </c>
      <c r="AT684" s="80">
        <f t="shared" ref="AT684:AZ686" si="1443">AT685</f>
        <v>0</v>
      </c>
      <c r="AU684" s="80">
        <f t="shared" si="1443"/>
        <v>0</v>
      </c>
      <c r="AV684" s="11">
        <f t="shared" si="1443"/>
        <v>91620</v>
      </c>
      <c r="AW684" s="11">
        <f t="shared" si="1443"/>
        <v>91620</v>
      </c>
      <c r="AX684" s="11">
        <f t="shared" si="1443"/>
        <v>91620</v>
      </c>
      <c r="AY684" s="11">
        <f t="shared" si="1443"/>
        <v>0</v>
      </c>
      <c r="AZ684" s="11">
        <f t="shared" si="1443"/>
        <v>0</v>
      </c>
      <c r="BA684" s="92">
        <f t="shared" si="1310"/>
        <v>0</v>
      </c>
      <c r="BB684" s="92">
        <f t="shared" si="1312"/>
        <v>0</v>
      </c>
    </row>
    <row r="685" spans="1:54" ht="33" hidden="1">
      <c r="A685" s="36" t="s">
        <v>398</v>
      </c>
      <c r="B685" s="25">
        <v>913</v>
      </c>
      <c r="C685" s="25" t="s">
        <v>7</v>
      </c>
      <c r="D685" s="25" t="s">
        <v>21</v>
      </c>
      <c r="E685" s="29" t="s">
        <v>618</v>
      </c>
      <c r="F685" s="30"/>
      <c r="G685" s="9">
        <f t="shared" si="1442"/>
        <v>0</v>
      </c>
      <c r="H685" s="9">
        <f t="shared" si="1442"/>
        <v>0</v>
      </c>
      <c r="I685" s="79"/>
      <c r="J685" s="79"/>
      <c r="K685" s="79"/>
      <c r="L685" s="79"/>
      <c r="M685" s="79"/>
      <c r="N685" s="79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>
        <f>AS686</f>
        <v>0</v>
      </c>
      <c r="AT685" s="80">
        <f t="shared" si="1443"/>
        <v>0</v>
      </c>
      <c r="AU685" s="80">
        <f t="shared" si="1443"/>
        <v>0</v>
      </c>
      <c r="AV685" s="11">
        <f t="shared" si="1443"/>
        <v>91620</v>
      </c>
      <c r="AW685" s="11">
        <f t="shared" si="1443"/>
        <v>91620</v>
      </c>
      <c r="AX685" s="11">
        <f t="shared" si="1443"/>
        <v>91620</v>
      </c>
      <c r="AY685" s="11">
        <f t="shared" si="1443"/>
        <v>0</v>
      </c>
      <c r="AZ685" s="11">
        <f t="shared" si="1443"/>
        <v>0</v>
      </c>
      <c r="BA685" s="92">
        <f t="shared" si="1310"/>
        <v>0</v>
      </c>
      <c r="BB685" s="92">
        <f t="shared" si="1312"/>
        <v>0</v>
      </c>
    </row>
    <row r="686" spans="1:54" ht="33" hidden="1">
      <c r="A686" s="24" t="s">
        <v>11</v>
      </c>
      <c r="B686" s="25">
        <v>913</v>
      </c>
      <c r="C686" s="25" t="s">
        <v>7</v>
      </c>
      <c r="D686" s="25" t="s">
        <v>21</v>
      </c>
      <c r="E686" s="29" t="s">
        <v>618</v>
      </c>
      <c r="F686" s="30">
        <v>600</v>
      </c>
      <c r="G686" s="9">
        <f t="shared" si="1442"/>
        <v>0</v>
      </c>
      <c r="H686" s="9">
        <f t="shared" si="1442"/>
        <v>0</v>
      </c>
      <c r="I686" s="79"/>
      <c r="J686" s="79"/>
      <c r="K686" s="79"/>
      <c r="L686" s="79"/>
      <c r="M686" s="79"/>
      <c r="N686" s="79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>
        <f>AS687</f>
        <v>0</v>
      </c>
      <c r="AT686" s="80">
        <f t="shared" si="1443"/>
        <v>0</v>
      </c>
      <c r="AU686" s="80">
        <f t="shared" si="1443"/>
        <v>0</v>
      </c>
      <c r="AV686" s="11">
        <f t="shared" si="1443"/>
        <v>91620</v>
      </c>
      <c r="AW686" s="11">
        <f t="shared" si="1443"/>
        <v>91620</v>
      </c>
      <c r="AX686" s="11">
        <f t="shared" si="1443"/>
        <v>91620</v>
      </c>
      <c r="AY686" s="11">
        <f t="shared" si="1443"/>
        <v>0</v>
      </c>
      <c r="AZ686" s="11">
        <f t="shared" si="1443"/>
        <v>0</v>
      </c>
      <c r="BA686" s="92">
        <f t="shared" si="1310"/>
        <v>0</v>
      </c>
      <c r="BB686" s="92">
        <f t="shared" si="1312"/>
        <v>0</v>
      </c>
    </row>
    <row r="687" spans="1:54" ht="33" hidden="1">
      <c r="A687" s="24" t="s">
        <v>240</v>
      </c>
      <c r="B687" s="25">
        <v>913</v>
      </c>
      <c r="C687" s="25" t="s">
        <v>7</v>
      </c>
      <c r="D687" s="25" t="s">
        <v>21</v>
      </c>
      <c r="E687" s="29" t="s">
        <v>618</v>
      </c>
      <c r="F687" s="9">
        <v>630</v>
      </c>
      <c r="G687" s="9"/>
      <c r="H687" s="9"/>
      <c r="I687" s="79"/>
      <c r="J687" s="79"/>
      <c r="K687" s="79"/>
      <c r="L687" s="79"/>
      <c r="M687" s="79"/>
      <c r="N687" s="79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11">
        <f>90037+1583</f>
        <v>91620</v>
      </c>
      <c r="AW687" s="9">
        <f t="shared" ref="AW687" si="1444">AQ687+AS687+AT687+AU687+AV687</f>
        <v>91620</v>
      </c>
      <c r="AX687" s="9">
        <f t="shared" ref="AX687" si="1445">AR687+AV687</f>
        <v>91620</v>
      </c>
      <c r="AY687" s="79"/>
      <c r="AZ687" s="79"/>
      <c r="BA687" s="92">
        <f t="shared" si="1310"/>
        <v>0</v>
      </c>
      <c r="BB687" s="92">
        <f t="shared" si="1312"/>
        <v>0</v>
      </c>
    </row>
    <row r="688" spans="1:54" ht="33" hidden="1">
      <c r="A688" s="24" t="s">
        <v>323</v>
      </c>
      <c r="B688" s="25">
        <v>913</v>
      </c>
      <c r="C688" s="25" t="s">
        <v>7</v>
      </c>
      <c r="D688" s="25" t="s">
        <v>21</v>
      </c>
      <c r="E688" s="44" t="s">
        <v>393</v>
      </c>
      <c r="F688" s="25"/>
      <c r="G688" s="11">
        <f t="shared" ref="G688:V691" si="1446">G689</f>
        <v>210</v>
      </c>
      <c r="H688" s="11">
        <f t="shared" si="1446"/>
        <v>0</v>
      </c>
      <c r="I688" s="11">
        <f t="shared" si="1446"/>
        <v>0</v>
      </c>
      <c r="J688" s="11">
        <f t="shared" si="1446"/>
        <v>0</v>
      </c>
      <c r="K688" s="11">
        <f t="shared" si="1446"/>
        <v>0</v>
      </c>
      <c r="L688" s="11">
        <f t="shared" si="1446"/>
        <v>0</v>
      </c>
      <c r="M688" s="11">
        <f t="shared" si="1446"/>
        <v>210</v>
      </c>
      <c r="N688" s="11">
        <f t="shared" si="1446"/>
        <v>0</v>
      </c>
      <c r="O688" s="11">
        <f t="shared" si="1446"/>
        <v>0</v>
      </c>
      <c r="P688" s="11">
        <f t="shared" si="1446"/>
        <v>0</v>
      </c>
      <c r="Q688" s="11">
        <f t="shared" si="1446"/>
        <v>0</v>
      </c>
      <c r="R688" s="11">
        <f t="shared" si="1446"/>
        <v>0</v>
      </c>
      <c r="S688" s="11">
        <f t="shared" si="1446"/>
        <v>210</v>
      </c>
      <c r="T688" s="11">
        <f t="shared" si="1446"/>
        <v>0</v>
      </c>
      <c r="U688" s="11">
        <f t="shared" si="1446"/>
        <v>0</v>
      </c>
      <c r="V688" s="11">
        <f t="shared" si="1446"/>
        <v>0</v>
      </c>
      <c r="W688" s="11">
        <f t="shared" ref="U688:AJ691" si="1447">W689</f>
        <v>0</v>
      </c>
      <c r="X688" s="11">
        <f t="shared" si="1447"/>
        <v>0</v>
      </c>
      <c r="Y688" s="11">
        <f t="shared" si="1447"/>
        <v>210</v>
      </c>
      <c r="Z688" s="11">
        <f t="shared" si="1447"/>
        <v>0</v>
      </c>
      <c r="AA688" s="11">
        <f t="shared" si="1447"/>
        <v>0</v>
      </c>
      <c r="AB688" s="11">
        <f t="shared" si="1447"/>
        <v>0</v>
      </c>
      <c r="AC688" s="11">
        <f t="shared" si="1447"/>
        <v>0</v>
      </c>
      <c r="AD688" s="11">
        <f t="shared" si="1447"/>
        <v>0</v>
      </c>
      <c r="AE688" s="11">
        <f t="shared" si="1447"/>
        <v>210</v>
      </c>
      <c r="AF688" s="11">
        <f t="shared" si="1447"/>
        <v>0</v>
      </c>
      <c r="AG688" s="11">
        <f t="shared" si="1447"/>
        <v>0</v>
      </c>
      <c r="AH688" s="11">
        <f t="shared" si="1447"/>
        <v>0</v>
      </c>
      <c r="AI688" s="11">
        <f t="shared" si="1447"/>
        <v>0</v>
      </c>
      <c r="AJ688" s="11">
        <f t="shared" si="1447"/>
        <v>0</v>
      </c>
      <c r="AK688" s="11">
        <f t="shared" ref="AG688:AV691" si="1448">AK689</f>
        <v>210</v>
      </c>
      <c r="AL688" s="11">
        <f t="shared" si="1448"/>
        <v>0</v>
      </c>
      <c r="AM688" s="11">
        <f t="shared" si="1448"/>
        <v>0</v>
      </c>
      <c r="AN688" s="11">
        <f t="shared" si="1448"/>
        <v>0</v>
      </c>
      <c r="AO688" s="11">
        <f t="shared" si="1448"/>
        <v>0</v>
      </c>
      <c r="AP688" s="11">
        <f t="shared" si="1448"/>
        <v>0</v>
      </c>
      <c r="AQ688" s="11">
        <f t="shared" si="1448"/>
        <v>210</v>
      </c>
      <c r="AR688" s="11">
        <f t="shared" si="1448"/>
        <v>0</v>
      </c>
      <c r="AS688" s="11">
        <f t="shared" si="1448"/>
        <v>0</v>
      </c>
      <c r="AT688" s="11">
        <f t="shared" si="1448"/>
        <v>0</v>
      </c>
      <c r="AU688" s="11">
        <f t="shared" si="1448"/>
        <v>0</v>
      </c>
      <c r="AV688" s="11">
        <f t="shared" si="1448"/>
        <v>0</v>
      </c>
      <c r="AW688" s="11">
        <f t="shared" ref="AS688:AZ691" si="1449">AW689</f>
        <v>210</v>
      </c>
      <c r="AX688" s="11">
        <f t="shared" si="1449"/>
        <v>0</v>
      </c>
      <c r="AY688" s="11">
        <f t="shared" si="1449"/>
        <v>160</v>
      </c>
      <c r="AZ688" s="11">
        <f t="shared" si="1449"/>
        <v>0</v>
      </c>
      <c r="BA688" s="92">
        <f t="shared" si="1310"/>
        <v>76.19047619047619</v>
      </c>
      <c r="BB688" s="92"/>
    </row>
    <row r="689" spans="1:54" ht="20.100000000000001" hidden="1" customHeight="1">
      <c r="A689" s="27" t="s">
        <v>14</v>
      </c>
      <c r="B689" s="25">
        <v>913</v>
      </c>
      <c r="C689" s="25" t="s">
        <v>7</v>
      </c>
      <c r="D689" s="25" t="s">
        <v>21</v>
      </c>
      <c r="E689" s="25" t="s">
        <v>394</v>
      </c>
      <c r="F689" s="25"/>
      <c r="G689" s="9">
        <f t="shared" si="1446"/>
        <v>210</v>
      </c>
      <c r="H689" s="9">
        <f t="shared" si="1446"/>
        <v>0</v>
      </c>
      <c r="I689" s="9">
        <f t="shared" si="1446"/>
        <v>0</v>
      </c>
      <c r="J689" s="9">
        <f t="shared" si="1446"/>
        <v>0</v>
      </c>
      <c r="K689" s="9">
        <f t="shared" si="1446"/>
        <v>0</v>
      </c>
      <c r="L689" s="9">
        <f t="shared" si="1446"/>
        <v>0</v>
      </c>
      <c r="M689" s="9">
        <f t="shared" si="1446"/>
        <v>210</v>
      </c>
      <c r="N689" s="9">
        <f t="shared" si="1446"/>
        <v>0</v>
      </c>
      <c r="O689" s="9">
        <f t="shared" si="1446"/>
        <v>0</v>
      </c>
      <c r="P689" s="9">
        <f t="shared" si="1446"/>
        <v>0</v>
      </c>
      <c r="Q689" s="9">
        <f t="shared" si="1446"/>
        <v>0</v>
      </c>
      <c r="R689" s="9">
        <f t="shared" si="1446"/>
        <v>0</v>
      </c>
      <c r="S689" s="9">
        <f t="shared" si="1446"/>
        <v>210</v>
      </c>
      <c r="T689" s="9">
        <f t="shared" si="1446"/>
        <v>0</v>
      </c>
      <c r="U689" s="9">
        <f t="shared" si="1447"/>
        <v>0</v>
      </c>
      <c r="V689" s="9">
        <f t="shared" si="1447"/>
        <v>0</v>
      </c>
      <c r="W689" s="9">
        <f t="shared" si="1447"/>
        <v>0</v>
      </c>
      <c r="X689" s="9">
        <f t="shared" si="1447"/>
        <v>0</v>
      </c>
      <c r="Y689" s="9">
        <f t="shared" si="1447"/>
        <v>210</v>
      </c>
      <c r="Z689" s="9">
        <f t="shared" si="1447"/>
        <v>0</v>
      </c>
      <c r="AA689" s="9">
        <f t="shared" si="1447"/>
        <v>0</v>
      </c>
      <c r="AB689" s="9">
        <f t="shared" si="1447"/>
        <v>0</v>
      </c>
      <c r="AC689" s="9">
        <f t="shared" si="1447"/>
        <v>0</v>
      </c>
      <c r="AD689" s="9">
        <f t="shared" si="1447"/>
        <v>0</v>
      </c>
      <c r="AE689" s="9">
        <f t="shared" si="1447"/>
        <v>210</v>
      </c>
      <c r="AF689" s="9">
        <f t="shared" si="1447"/>
        <v>0</v>
      </c>
      <c r="AG689" s="9">
        <f t="shared" si="1448"/>
        <v>0</v>
      </c>
      <c r="AH689" s="9">
        <f t="shared" si="1448"/>
        <v>0</v>
      </c>
      <c r="AI689" s="9">
        <f t="shared" si="1448"/>
        <v>0</v>
      </c>
      <c r="AJ689" s="9">
        <f t="shared" si="1448"/>
        <v>0</v>
      </c>
      <c r="AK689" s="9">
        <f t="shared" si="1448"/>
        <v>210</v>
      </c>
      <c r="AL689" s="9">
        <f t="shared" si="1448"/>
        <v>0</v>
      </c>
      <c r="AM689" s="9">
        <f t="shared" si="1448"/>
        <v>0</v>
      </c>
      <c r="AN689" s="9">
        <f t="shared" si="1448"/>
        <v>0</v>
      </c>
      <c r="AO689" s="9">
        <f t="shared" si="1448"/>
        <v>0</v>
      </c>
      <c r="AP689" s="9">
        <f t="shared" si="1448"/>
        <v>0</v>
      </c>
      <c r="AQ689" s="9">
        <f t="shared" si="1448"/>
        <v>210</v>
      </c>
      <c r="AR689" s="9">
        <f t="shared" si="1448"/>
        <v>0</v>
      </c>
      <c r="AS689" s="9">
        <f t="shared" si="1449"/>
        <v>0</v>
      </c>
      <c r="AT689" s="9">
        <f t="shared" si="1449"/>
        <v>0</v>
      </c>
      <c r="AU689" s="9">
        <f t="shared" si="1449"/>
        <v>0</v>
      </c>
      <c r="AV689" s="9">
        <f t="shared" si="1449"/>
        <v>0</v>
      </c>
      <c r="AW689" s="9">
        <f t="shared" si="1449"/>
        <v>210</v>
      </c>
      <c r="AX689" s="9">
        <f t="shared" si="1449"/>
        <v>0</v>
      </c>
      <c r="AY689" s="9">
        <f t="shared" si="1449"/>
        <v>160</v>
      </c>
      <c r="AZ689" s="9">
        <f t="shared" si="1449"/>
        <v>0</v>
      </c>
      <c r="BA689" s="92">
        <f t="shared" si="1310"/>
        <v>76.19047619047619</v>
      </c>
      <c r="BB689" s="92"/>
    </row>
    <row r="690" spans="1:54" ht="20.100000000000001" hidden="1" customHeight="1">
      <c r="A690" s="27" t="s">
        <v>198</v>
      </c>
      <c r="B690" s="25">
        <v>913</v>
      </c>
      <c r="C690" s="25" t="s">
        <v>7</v>
      </c>
      <c r="D690" s="25" t="s">
        <v>21</v>
      </c>
      <c r="E690" s="25" t="s">
        <v>526</v>
      </c>
      <c r="F690" s="25"/>
      <c r="G690" s="9">
        <f t="shared" si="1446"/>
        <v>210</v>
      </c>
      <c r="H690" s="9">
        <f t="shared" si="1446"/>
        <v>0</v>
      </c>
      <c r="I690" s="9">
        <f t="shared" si="1446"/>
        <v>0</v>
      </c>
      <c r="J690" s="9">
        <f t="shared" si="1446"/>
        <v>0</v>
      </c>
      <c r="K690" s="9">
        <f t="shared" si="1446"/>
        <v>0</v>
      </c>
      <c r="L690" s="9">
        <f t="shared" si="1446"/>
        <v>0</v>
      </c>
      <c r="M690" s="9">
        <f t="shared" si="1446"/>
        <v>210</v>
      </c>
      <c r="N690" s="9">
        <f t="shared" si="1446"/>
        <v>0</v>
      </c>
      <c r="O690" s="9">
        <f t="shared" si="1446"/>
        <v>0</v>
      </c>
      <c r="P690" s="9">
        <f t="shared" si="1446"/>
        <v>0</v>
      </c>
      <c r="Q690" s="9">
        <f t="shared" si="1446"/>
        <v>0</v>
      </c>
      <c r="R690" s="9">
        <f t="shared" si="1446"/>
        <v>0</v>
      </c>
      <c r="S690" s="9">
        <f t="shared" si="1446"/>
        <v>210</v>
      </c>
      <c r="T690" s="9">
        <f t="shared" si="1446"/>
        <v>0</v>
      </c>
      <c r="U690" s="9">
        <f t="shared" si="1447"/>
        <v>0</v>
      </c>
      <c r="V690" s="9">
        <f t="shared" si="1447"/>
        <v>0</v>
      </c>
      <c r="W690" s="9">
        <f t="shared" si="1447"/>
        <v>0</v>
      </c>
      <c r="X690" s="9">
        <f t="shared" si="1447"/>
        <v>0</v>
      </c>
      <c r="Y690" s="9">
        <f t="shared" si="1447"/>
        <v>210</v>
      </c>
      <c r="Z690" s="9">
        <f t="shared" si="1447"/>
        <v>0</v>
      </c>
      <c r="AA690" s="9">
        <f t="shared" si="1447"/>
        <v>0</v>
      </c>
      <c r="AB690" s="9">
        <f t="shared" si="1447"/>
        <v>0</v>
      </c>
      <c r="AC690" s="9">
        <f t="shared" si="1447"/>
        <v>0</v>
      </c>
      <c r="AD690" s="9">
        <f t="shared" si="1447"/>
        <v>0</v>
      </c>
      <c r="AE690" s="9">
        <f t="shared" si="1447"/>
        <v>210</v>
      </c>
      <c r="AF690" s="9">
        <f t="shared" si="1447"/>
        <v>0</v>
      </c>
      <c r="AG690" s="9">
        <f t="shared" si="1448"/>
        <v>0</v>
      </c>
      <c r="AH690" s="9">
        <f t="shared" si="1448"/>
        <v>0</v>
      </c>
      <c r="AI690" s="9">
        <f t="shared" si="1448"/>
        <v>0</v>
      </c>
      <c r="AJ690" s="9">
        <f t="shared" si="1448"/>
        <v>0</v>
      </c>
      <c r="AK690" s="9">
        <f t="shared" si="1448"/>
        <v>210</v>
      </c>
      <c r="AL690" s="9">
        <f t="shared" si="1448"/>
        <v>0</v>
      </c>
      <c r="AM690" s="9">
        <f t="shared" si="1448"/>
        <v>0</v>
      </c>
      <c r="AN690" s="9">
        <f t="shared" si="1448"/>
        <v>0</v>
      </c>
      <c r="AO690" s="9">
        <f t="shared" si="1448"/>
        <v>0</v>
      </c>
      <c r="AP690" s="9">
        <f t="shared" si="1448"/>
        <v>0</v>
      </c>
      <c r="AQ690" s="9">
        <f t="shared" si="1448"/>
        <v>210</v>
      </c>
      <c r="AR690" s="9">
        <f t="shared" si="1448"/>
        <v>0</v>
      </c>
      <c r="AS690" s="9">
        <f t="shared" si="1449"/>
        <v>0</v>
      </c>
      <c r="AT690" s="9">
        <f t="shared" si="1449"/>
        <v>0</v>
      </c>
      <c r="AU690" s="9">
        <f t="shared" si="1449"/>
        <v>0</v>
      </c>
      <c r="AV690" s="9">
        <f t="shared" si="1449"/>
        <v>0</v>
      </c>
      <c r="AW690" s="9">
        <f t="shared" si="1449"/>
        <v>210</v>
      </c>
      <c r="AX690" s="9">
        <f t="shared" si="1449"/>
        <v>0</v>
      </c>
      <c r="AY690" s="9">
        <f t="shared" si="1449"/>
        <v>160</v>
      </c>
      <c r="AZ690" s="9">
        <f t="shared" si="1449"/>
        <v>0</v>
      </c>
      <c r="BA690" s="92">
        <f t="shared" si="1310"/>
        <v>76.19047619047619</v>
      </c>
      <c r="BB690" s="92"/>
    </row>
    <row r="691" spans="1:54" ht="33" hidden="1">
      <c r="A691" s="50" t="s">
        <v>11</v>
      </c>
      <c r="B691" s="25">
        <v>913</v>
      </c>
      <c r="C691" s="25" t="s">
        <v>7</v>
      </c>
      <c r="D691" s="25" t="s">
        <v>21</v>
      </c>
      <c r="E691" s="25" t="s">
        <v>526</v>
      </c>
      <c r="F691" s="25" t="s">
        <v>12</v>
      </c>
      <c r="G691" s="11">
        <f t="shared" si="1446"/>
        <v>210</v>
      </c>
      <c r="H691" s="11">
        <f t="shared" si="1446"/>
        <v>0</v>
      </c>
      <c r="I691" s="11">
        <f t="shared" si="1446"/>
        <v>0</v>
      </c>
      <c r="J691" s="11">
        <f t="shared" si="1446"/>
        <v>0</v>
      </c>
      <c r="K691" s="11">
        <f t="shared" si="1446"/>
        <v>0</v>
      </c>
      <c r="L691" s="11">
        <f t="shared" si="1446"/>
        <v>0</v>
      </c>
      <c r="M691" s="11">
        <f t="shared" si="1446"/>
        <v>210</v>
      </c>
      <c r="N691" s="11">
        <f t="shared" si="1446"/>
        <v>0</v>
      </c>
      <c r="O691" s="11">
        <f t="shared" si="1446"/>
        <v>0</v>
      </c>
      <c r="P691" s="11">
        <f t="shared" si="1446"/>
        <v>0</v>
      </c>
      <c r="Q691" s="11">
        <f t="shared" si="1446"/>
        <v>0</v>
      </c>
      <c r="R691" s="11">
        <f t="shared" si="1446"/>
        <v>0</v>
      </c>
      <c r="S691" s="11">
        <f t="shared" si="1446"/>
        <v>210</v>
      </c>
      <c r="T691" s="11">
        <f t="shared" si="1446"/>
        <v>0</v>
      </c>
      <c r="U691" s="11">
        <f t="shared" si="1447"/>
        <v>0</v>
      </c>
      <c r="V691" s="11">
        <f t="shared" si="1447"/>
        <v>0</v>
      </c>
      <c r="W691" s="11">
        <f t="shared" si="1447"/>
        <v>0</v>
      </c>
      <c r="X691" s="11">
        <f t="shared" si="1447"/>
        <v>0</v>
      </c>
      <c r="Y691" s="11">
        <f t="shared" si="1447"/>
        <v>210</v>
      </c>
      <c r="Z691" s="11">
        <f t="shared" si="1447"/>
        <v>0</v>
      </c>
      <c r="AA691" s="11">
        <f t="shared" si="1447"/>
        <v>0</v>
      </c>
      <c r="AB691" s="11">
        <f t="shared" si="1447"/>
        <v>0</v>
      </c>
      <c r="AC691" s="11">
        <f t="shared" si="1447"/>
        <v>0</v>
      </c>
      <c r="AD691" s="11">
        <f t="shared" si="1447"/>
        <v>0</v>
      </c>
      <c r="AE691" s="11">
        <f t="shared" si="1447"/>
        <v>210</v>
      </c>
      <c r="AF691" s="11">
        <f t="shared" si="1447"/>
        <v>0</v>
      </c>
      <c r="AG691" s="11">
        <f t="shared" si="1448"/>
        <v>0</v>
      </c>
      <c r="AH691" s="11">
        <f t="shared" si="1448"/>
        <v>0</v>
      </c>
      <c r="AI691" s="11">
        <f t="shared" si="1448"/>
        <v>0</v>
      </c>
      <c r="AJ691" s="11">
        <f t="shared" si="1448"/>
        <v>0</v>
      </c>
      <c r="AK691" s="11">
        <f t="shared" si="1448"/>
        <v>210</v>
      </c>
      <c r="AL691" s="11">
        <f t="shared" si="1448"/>
        <v>0</v>
      </c>
      <c r="AM691" s="11">
        <f t="shared" si="1448"/>
        <v>0</v>
      </c>
      <c r="AN691" s="11">
        <f t="shared" si="1448"/>
        <v>0</v>
      </c>
      <c r="AO691" s="11">
        <f t="shared" si="1448"/>
        <v>0</v>
      </c>
      <c r="AP691" s="11">
        <f t="shared" si="1448"/>
        <v>0</v>
      </c>
      <c r="AQ691" s="11">
        <f t="shared" si="1448"/>
        <v>210</v>
      </c>
      <c r="AR691" s="11">
        <f t="shared" si="1448"/>
        <v>0</v>
      </c>
      <c r="AS691" s="11">
        <f t="shared" si="1449"/>
        <v>0</v>
      </c>
      <c r="AT691" s="11">
        <f t="shared" si="1449"/>
        <v>0</v>
      </c>
      <c r="AU691" s="11">
        <f t="shared" si="1449"/>
        <v>0</v>
      </c>
      <c r="AV691" s="11">
        <f t="shared" si="1449"/>
        <v>0</v>
      </c>
      <c r="AW691" s="11">
        <f t="shared" si="1449"/>
        <v>210</v>
      </c>
      <c r="AX691" s="11">
        <f t="shared" si="1449"/>
        <v>0</v>
      </c>
      <c r="AY691" s="11">
        <f t="shared" si="1449"/>
        <v>160</v>
      </c>
      <c r="AZ691" s="11">
        <f t="shared" si="1449"/>
        <v>0</v>
      </c>
      <c r="BA691" s="92">
        <f t="shared" si="1310"/>
        <v>76.19047619047619</v>
      </c>
      <c r="BB691" s="92"/>
    </row>
    <row r="692" spans="1:54" ht="20.100000000000001" hidden="1" customHeight="1">
      <c r="A692" s="27" t="s">
        <v>13</v>
      </c>
      <c r="B692" s="25">
        <v>913</v>
      </c>
      <c r="C692" s="25" t="s">
        <v>7</v>
      </c>
      <c r="D692" s="25" t="s">
        <v>21</v>
      </c>
      <c r="E692" s="25" t="s">
        <v>526</v>
      </c>
      <c r="F692" s="25" t="s">
        <v>34</v>
      </c>
      <c r="G692" s="9">
        <v>210</v>
      </c>
      <c r="H692" s="9"/>
      <c r="I692" s="79"/>
      <c r="J692" s="79"/>
      <c r="K692" s="79"/>
      <c r="L692" s="79"/>
      <c r="M692" s="9">
        <f>G692+I692+J692+K692+L692</f>
        <v>210</v>
      </c>
      <c r="N692" s="9">
        <f>H692+L692</f>
        <v>0</v>
      </c>
      <c r="O692" s="80"/>
      <c r="P692" s="80"/>
      <c r="Q692" s="80"/>
      <c r="R692" s="80"/>
      <c r="S692" s="9">
        <f>M692+O692+P692+Q692+R692</f>
        <v>210</v>
      </c>
      <c r="T692" s="9">
        <f>N692+R692</f>
        <v>0</v>
      </c>
      <c r="U692" s="80"/>
      <c r="V692" s="80"/>
      <c r="W692" s="80"/>
      <c r="X692" s="80"/>
      <c r="Y692" s="9">
        <f>S692+U692+V692+W692+X692</f>
        <v>210</v>
      </c>
      <c r="Z692" s="9">
        <f>T692+X692</f>
        <v>0</v>
      </c>
      <c r="AA692" s="80"/>
      <c r="AB692" s="80"/>
      <c r="AC692" s="80"/>
      <c r="AD692" s="80"/>
      <c r="AE692" s="9">
        <f>Y692+AA692+AB692+AC692+AD692</f>
        <v>210</v>
      </c>
      <c r="AF692" s="9">
        <f>Z692+AD692</f>
        <v>0</v>
      </c>
      <c r="AG692" s="80"/>
      <c r="AH692" s="80"/>
      <c r="AI692" s="80"/>
      <c r="AJ692" s="80"/>
      <c r="AK692" s="9">
        <f>AE692+AG692+AH692+AI692+AJ692</f>
        <v>210</v>
      </c>
      <c r="AL692" s="9">
        <f>AF692+AJ692</f>
        <v>0</v>
      </c>
      <c r="AM692" s="80"/>
      <c r="AN692" s="80"/>
      <c r="AO692" s="80"/>
      <c r="AP692" s="80"/>
      <c r="AQ692" s="9">
        <f>AK692+AM692+AN692+AO692+AP692</f>
        <v>210</v>
      </c>
      <c r="AR692" s="9">
        <f>AL692+AP692</f>
        <v>0</v>
      </c>
      <c r="AS692" s="80"/>
      <c r="AT692" s="80"/>
      <c r="AU692" s="80"/>
      <c r="AV692" s="80"/>
      <c r="AW692" s="9">
        <f>AQ692+AS692+AT692+AU692+AV692</f>
        <v>210</v>
      </c>
      <c r="AX692" s="9">
        <f>AR692+AV692</f>
        <v>0</v>
      </c>
      <c r="AY692" s="90">
        <v>160</v>
      </c>
      <c r="AZ692" s="79"/>
      <c r="BA692" s="92">
        <f t="shared" si="1310"/>
        <v>76.19047619047619</v>
      </c>
      <c r="BB692" s="92"/>
    </row>
    <row r="693" spans="1:54" hidden="1">
      <c r="A693" s="50"/>
      <c r="B693" s="25"/>
      <c r="C693" s="25"/>
      <c r="D693" s="25"/>
      <c r="E693" s="25"/>
      <c r="F693" s="25"/>
      <c r="G693" s="9"/>
      <c r="H693" s="9"/>
      <c r="I693" s="79"/>
      <c r="J693" s="79"/>
      <c r="K693" s="79"/>
      <c r="L693" s="79"/>
      <c r="M693" s="79"/>
      <c r="N693" s="79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79"/>
      <c r="AZ693" s="79"/>
      <c r="BA693" s="92"/>
      <c r="BB693" s="92"/>
    </row>
    <row r="694" spans="1:54" ht="18.75" hidden="1">
      <c r="A694" s="22" t="s">
        <v>6</v>
      </c>
      <c r="B694" s="23" t="s">
        <v>200</v>
      </c>
      <c r="C694" s="23" t="s">
        <v>7</v>
      </c>
      <c r="D694" s="23" t="s">
        <v>8</v>
      </c>
      <c r="E694" s="23"/>
      <c r="F694" s="23"/>
      <c r="G694" s="7">
        <f t="shared" ref="G694" si="1450">G695+G725</f>
        <v>663498</v>
      </c>
      <c r="H694" s="7">
        <f t="shared" ref="H694:N694" si="1451">H695+H725</f>
        <v>0</v>
      </c>
      <c r="I694" s="7">
        <f t="shared" si="1451"/>
        <v>0</v>
      </c>
      <c r="J694" s="7">
        <f t="shared" si="1451"/>
        <v>0</v>
      </c>
      <c r="K694" s="7">
        <f t="shared" si="1451"/>
        <v>0</v>
      </c>
      <c r="L694" s="7">
        <f t="shared" si="1451"/>
        <v>0</v>
      </c>
      <c r="M694" s="7">
        <f t="shared" si="1451"/>
        <v>663498</v>
      </c>
      <c r="N694" s="7">
        <f t="shared" si="1451"/>
        <v>0</v>
      </c>
      <c r="O694" s="7">
        <f t="shared" ref="O694:T694" si="1452">O695+O725</f>
        <v>0</v>
      </c>
      <c r="P694" s="7">
        <f t="shared" si="1452"/>
        <v>0</v>
      </c>
      <c r="Q694" s="7">
        <f t="shared" si="1452"/>
        <v>0</v>
      </c>
      <c r="R694" s="7">
        <f t="shared" si="1452"/>
        <v>464729</v>
      </c>
      <c r="S694" s="7">
        <f t="shared" si="1452"/>
        <v>1128227</v>
      </c>
      <c r="T694" s="7">
        <f t="shared" si="1452"/>
        <v>464729</v>
      </c>
      <c r="U694" s="7">
        <f t="shared" ref="U694:Z694" si="1453">U695+U725</f>
        <v>0</v>
      </c>
      <c r="V694" s="7">
        <f t="shared" si="1453"/>
        <v>0</v>
      </c>
      <c r="W694" s="7">
        <f t="shared" si="1453"/>
        <v>0</v>
      </c>
      <c r="X694" s="7">
        <f t="shared" si="1453"/>
        <v>25225</v>
      </c>
      <c r="Y694" s="7">
        <f t="shared" si="1453"/>
        <v>1153452</v>
      </c>
      <c r="Z694" s="7">
        <f t="shared" si="1453"/>
        <v>489954</v>
      </c>
      <c r="AA694" s="7">
        <f t="shared" ref="AA694:AF694" si="1454">AA695+AA725</f>
        <v>0</v>
      </c>
      <c r="AB694" s="7">
        <f t="shared" si="1454"/>
        <v>1068</v>
      </c>
      <c r="AC694" s="7">
        <f t="shared" si="1454"/>
        <v>0</v>
      </c>
      <c r="AD694" s="7">
        <f t="shared" si="1454"/>
        <v>1881894</v>
      </c>
      <c r="AE694" s="7">
        <f t="shared" si="1454"/>
        <v>3036414</v>
      </c>
      <c r="AF694" s="7">
        <f t="shared" si="1454"/>
        <v>2371848</v>
      </c>
      <c r="AG694" s="7">
        <f t="shared" ref="AG694:AL694" si="1455">AG695+AG725</f>
        <v>0</v>
      </c>
      <c r="AH694" s="7">
        <f t="shared" si="1455"/>
        <v>0</v>
      </c>
      <c r="AI694" s="7">
        <f t="shared" si="1455"/>
        <v>0</v>
      </c>
      <c r="AJ694" s="7">
        <f t="shared" si="1455"/>
        <v>0</v>
      </c>
      <c r="AK694" s="7">
        <f t="shared" si="1455"/>
        <v>3036414</v>
      </c>
      <c r="AL694" s="7">
        <f t="shared" si="1455"/>
        <v>2371848</v>
      </c>
      <c r="AM694" s="7">
        <f t="shared" ref="AM694:AR694" si="1456">AM695+AM725</f>
        <v>0</v>
      </c>
      <c r="AN694" s="7">
        <f t="shared" si="1456"/>
        <v>0</v>
      </c>
      <c r="AO694" s="7">
        <f t="shared" si="1456"/>
        <v>0</v>
      </c>
      <c r="AP694" s="7">
        <f t="shared" si="1456"/>
        <v>0</v>
      </c>
      <c r="AQ694" s="7">
        <f t="shared" si="1456"/>
        <v>3036414</v>
      </c>
      <c r="AR694" s="7">
        <f t="shared" si="1456"/>
        <v>2371848</v>
      </c>
      <c r="AS694" s="7">
        <f t="shared" ref="AS694:AW694" si="1457">AS695+AS725</f>
        <v>-179</v>
      </c>
      <c r="AT694" s="7">
        <f t="shared" si="1457"/>
        <v>0</v>
      </c>
      <c r="AU694" s="7">
        <f t="shared" si="1457"/>
        <v>0</v>
      </c>
      <c r="AV694" s="7">
        <f t="shared" si="1457"/>
        <v>12296</v>
      </c>
      <c r="AW694" s="7">
        <f t="shared" si="1457"/>
        <v>3048531</v>
      </c>
      <c r="AX694" s="7">
        <f>AX695+AX725</f>
        <v>2384144</v>
      </c>
      <c r="AY694" s="7">
        <f t="shared" ref="AY694:AZ694" si="1458">AY695+AY725</f>
        <v>1683358</v>
      </c>
      <c r="AZ694" s="7">
        <f t="shared" si="1458"/>
        <v>1268980</v>
      </c>
      <c r="BA694" s="93">
        <f t="shared" si="1310"/>
        <v>55.21866105347133</v>
      </c>
      <c r="BB694" s="93">
        <f t="shared" si="1312"/>
        <v>53.225811863712934</v>
      </c>
    </row>
    <row r="695" spans="1:54" ht="33" hidden="1">
      <c r="A695" s="27" t="s">
        <v>568</v>
      </c>
      <c r="B695" s="25">
        <v>913</v>
      </c>
      <c r="C695" s="25" t="s">
        <v>7</v>
      </c>
      <c r="D695" s="25" t="s">
        <v>8</v>
      </c>
      <c r="E695" s="25" t="s">
        <v>184</v>
      </c>
      <c r="F695" s="25"/>
      <c r="G695" s="9">
        <f t="shared" ref="G695" si="1459">G696+G700+G704+G708+G722</f>
        <v>661943</v>
      </c>
      <c r="H695" s="9">
        <f t="shared" ref="H695:N695" si="1460">H696+H700+H704+H708+H722</f>
        <v>0</v>
      </c>
      <c r="I695" s="9">
        <f t="shared" si="1460"/>
        <v>0</v>
      </c>
      <c r="J695" s="9">
        <f t="shared" si="1460"/>
        <v>0</v>
      </c>
      <c r="K695" s="9">
        <f t="shared" si="1460"/>
        <v>0</v>
      </c>
      <c r="L695" s="9">
        <f t="shared" si="1460"/>
        <v>0</v>
      </c>
      <c r="M695" s="9">
        <f t="shared" si="1460"/>
        <v>661943</v>
      </c>
      <c r="N695" s="9">
        <f t="shared" si="1460"/>
        <v>0</v>
      </c>
      <c r="O695" s="9">
        <f t="shared" ref="O695:T695" si="1461">O696+O700+O704+O708+O722</f>
        <v>0</v>
      </c>
      <c r="P695" s="9">
        <f t="shared" si="1461"/>
        <v>0</v>
      </c>
      <c r="Q695" s="9">
        <f t="shared" si="1461"/>
        <v>0</v>
      </c>
      <c r="R695" s="9">
        <f t="shared" si="1461"/>
        <v>464729</v>
      </c>
      <c r="S695" s="9">
        <f t="shared" si="1461"/>
        <v>1126672</v>
      </c>
      <c r="T695" s="9">
        <f t="shared" si="1461"/>
        <v>464729</v>
      </c>
      <c r="U695" s="9">
        <f t="shared" ref="U695:Z695" si="1462">U696+U700+U704+U708+U722</f>
        <v>0</v>
      </c>
      <c r="V695" s="9">
        <f t="shared" si="1462"/>
        <v>0</v>
      </c>
      <c r="W695" s="9">
        <f t="shared" si="1462"/>
        <v>0</v>
      </c>
      <c r="X695" s="9">
        <f t="shared" si="1462"/>
        <v>25225</v>
      </c>
      <c r="Y695" s="9">
        <f t="shared" si="1462"/>
        <v>1151897</v>
      </c>
      <c r="Z695" s="9">
        <f t="shared" si="1462"/>
        <v>489954</v>
      </c>
      <c r="AA695" s="9">
        <f t="shared" ref="AA695:AF695" si="1463">AA696+AA700+AA704+AA708+AA722</f>
        <v>0</v>
      </c>
      <c r="AB695" s="9">
        <f t="shared" si="1463"/>
        <v>0</v>
      </c>
      <c r="AC695" s="9">
        <f t="shared" si="1463"/>
        <v>0</v>
      </c>
      <c r="AD695" s="9">
        <f t="shared" si="1463"/>
        <v>1878110</v>
      </c>
      <c r="AE695" s="9">
        <f t="shared" si="1463"/>
        <v>3030007</v>
      </c>
      <c r="AF695" s="9">
        <f t="shared" si="1463"/>
        <v>2368064</v>
      </c>
      <c r="AG695" s="9">
        <f t="shared" ref="AG695:AL695" si="1464">AG696+AG700+AG704+AG708+AG722</f>
        <v>0</v>
      </c>
      <c r="AH695" s="9">
        <f t="shared" si="1464"/>
        <v>0</v>
      </c>
      <c r="AI695" s="9">
        <f t="shared" si="1464"/>
        <v>0</v>
      </c>
      <c r="AJ695" s="9">
        <f t="shared" si="1464"/>
        <v>0</v>
      </c>
      <c r="AK695" s="9">
        <f t="shared" si="1464"/>
        <v>3030007</v>
      </c>
      <c r="AL695" s="9">
        <f t="shared" si="1464"/>
        <v>2368064</v>
      </c>
      <c r="AM695" s="9">
        <f t="shared" ref="AM695:AR695" si="1465">AM696+AM700+AM704+AM708+AM722</f>
        <v>0</v>
      </c>
      <c r="AN695" s="9">
        <f t="shared" si="1465"/>
        <v>0</v>
      </c>
      <c r="AO695" s="9">
        <f t="shared" si="1465"/>
        <v>0</v>
      </c>
      <c r="AP695" s="9">
        <f t="shared" si="1465"/>
        <v>0</v>
      </c>
      <c r="AQ695" s="9">
        <f t="shared" si="1465"/>
        <v>3030007</v>
      </c>
      <c r="AR695" s="9">
        <f t="shared" si="1465"/>
        <v>2368064</v>
      </c>
      <c r="AS695" s="9">
        <f t="shared" ref="AS695:AW695" si="1466">AS696+AS700+AS704+AS708+AS722</f>
        <v>-179</v>
      </c>
      <c r="AT695" s="9">
        <f t="shared" si="1466"/>
        <v>0</v>
      </c>
      <c r="AU695" s="9">
        <f t="shared" si="1466"/>
        <v>0</v>
      </c>
      <c r="AV695" s="9">
        <f t="shared" si="1466"/>
        <v>12296</v>
      </c>
      <c r="AW695" s="9">
        <f t="shared" si="1466"/>
        <v>3042124</v>
      </c>
      <c r="AX695" s="9">
        <f>AX696+AX700+AX704+AX708+AX722</f>
        <v>2380360</v>
      </c>
      <c r="AY695" s="9">
        <f t="shared" ref="AY695:AZ695" si="1467">AY696+AY700+AY704+AY708+AY722</f>
        <v>1682271</v>
      </c>
      <c r="AZ695" s="9">
        <f t="shared" si="1467"/>
        <v>1268980</v>
      </c>
      <c r="BA695" s="92">
        <f t="shared" si="1310"/>
        <v>55.299225146640964</v>
      </c>
      <c r="BB695" s="92">
        <f t="shared" si="1312"/>
        <v>53.310423633399992</v>
      </c>
    </row>
    <row r="696" spans="1:54" ht="33" hidden="1">
      <c r="A696" s="24" t="s">
        <v>9</v>
      </c>
      <c r="B696" s="25">
        <f>B695</f>
        <v>913</v>
      </c>
      <c r="C696" s="25" t="s">
        <v>7</v>
      </c>
      <c r="D696" s="25" t="s">
        <v>8</v>
      </c>
      <c r="E696" s="25" t="s">
        <v>195</v>
      </c>
      <c r="F696" s="25"/>
      <c r="G696" s="11">
        <f t="shared" ref="G696:V698" si="1468">G697</f>
        <v>606424</v>
      </c>
      <c r="H696" s="11">
        <f t="shared" si="1468"/>
        <v>0</v>
      </c>
      <c r="I696" s="11">
        <f t="shared" si="1468"/>
        <v>0</v>
      </c>
      <c r="J696" s="11">
        <f t="shared" si="1468"/>
        <v>0</v>
      </c>
      <c r="K696" s="11">
        <f t="shared" si="1468"/>
        <v>0</v>
      </c>
      <c r="L696" s="11">
        <f t="shared" si="1468"/>
        <v>0</v>
      </c>
      <c r="M696" s="11">
        <f t="shared" si="1468"/>
        <v>606424</v>
      </c>
      <c r="N696" s="11">
        <f t="shared" si="1468"/>
        <v>0</v>
      </c>
      <c r="O696" s="11">
        <f t="shared" si="1468"/>
        <v>0</v>
      </c>
      <c r="P696" s="11">
        <f t="shared" si="1468"/>
        <v>0</v>
      </c>
      <c r="Q696" s="11">
        <f t="shared" si="1468"/>
        <v>0</v>
      </c>
      <c r="R696" s="11">
        <f t="shared" si="1468"/>
        <v>0</v>
      </c>
      <c r="S696" s="11">
        <f t="shared" si="1468"/>
        <v>606424</v>
      </c>
      <c r="T696" s="11">
        <f t="shared" si="1468"/>
        <v>0</v>
      </c>
      <c r="U696" s="11">
        <f t="shared" si="1468"/>
        <v>0</v>
      </c>
      <c r="V696" s="11">
        <f t="shared" si="1468"/>
        <v>0</v>
      </c>
      <c r="W696" s="11">
        <f t="shared" ref="U696:AJ698" si="1469">W697</f>
        <v>0</v>
      </c>
      <c r="X696" s="11">
        <f t="shared" si="1469"/>
        <v>0</v>
      </c>
      <c r="Y696" s="11">
        <f t="shared" si="1469"/>
        <v>606424</v>
      </c>
      <c r="Z696" s="11">
        <f t="shared" si="1469"/>
        <v>0</v>
      </c>
      <c r="AA696" s="11">
        <f t="shared" si="1469"/>
        <v>0</v>
      </c>
      <c r="AB696" s="11">
        <f t="shared" si="1469"/>
        <v>0</v>
      </c>
      <c r="AC696" s="11">
        <f t="shared" si="1469"/>
        <v>0</v>
      </c>
      <c r="AD696" s="11">
        <f t="shared" si="1469"/>
        <v>0</v>
      </c>
      <c r="AE696" s="11">
        <f t="shared" si="1469"/>
        <v>606424</v>
      </c>
      <c r="AF696" s="11">
        <f t="shared" si="1469"/>
        <v>0</v>
      </c>
      <c r="AG696" s="11">
        <f t="shared" si="1469"/>
        <v>0</v>
      </c>
      <c r="AH696" s="11">
        <f t="shared" si="1469"/>
        <v>0</v>
      </c>
      <c r="AI696" s="11">
        <f t="shared" si="1469"/>
        <v>0</v>
      </c>
      <c r="AJ696" s="11">
        <f t="shared" si="1469"/>
        <v>0</v>
      </c>
      <c r="AK696" s="11">
        <f t="shared" ref="AG696:AV698" si="1470">AK697</f>
        <v>606424</v>
      </c>
      <c r="AL696" s="11">
        <f t="shared" si="1470"/>
        <v>0</v>
      </c>
      <c r="AM696" s="11">
        <f t="shared" si="1470"/>
        <v>0</v>
      </c>
      <c r="AN696" s="11">
        <f t="shared" si="1470"/>
        <v>0</v>
      </c>
      <c r="AO696" s="11">
        <f t="shared" si="1470"/>
        <v>0</v>
      </c>
      <c r="AP696" s="11">
        <f t="shared" si="1470"/>
        <v>0</v>
      </c>
      <c r="AQ696" s="11">
        <f t="shared" si="1470"/>
        <v>606424</v>
      </c>
      <c r="AR696" s="11">
        <f t="shared" si="1470"/>
        <v>0</v>
      </c>
      <c r="AS696" s="11">
        <f t="shared" si="1470"/>
        <v>0</v>
      </c>
      <c r="AT696" s="11">
        <f t="shared" si="1470"/>
        <v>0</v>
      </c>
      <c r="AU696" s="11">
        <f t="shared" si="1470"/>
        <v>0</v>
      </c>
      <c r="AV696" s="11">
        <f t="shared" si="1470"/>
        <v>0</v>
      </c>
      <c r="AW696" s="11">
        <f t="shared" ref="AS696:AW698" si="1471">AW697</f>
        <v>606424</v>
      </c>
      <c r="AX696" s="11">
        <f>AX697</f>
        <v>0</v>
      </c>
      <c r="AY696" s="11">
        <f t="shared" ref="AY696:AZ698" si="1472">AY697</f>
        <v>391958</v>
      </c>
      <c r="AZ696" s="11">
        <f t="shared" si="1472"/>
        <v>0</v>
      </c>
      <c r="BA696" s="92">
        <f t="shared" si="1310"/>
        <v>64.634315264567363</v>
      </c>
      <c r="BB696" s="92"/>
    </row>
    <row r="697" spans="1:54" ht="20.100000000000001" hidden="1" customHeight="1">
      <c r="A697" s="27" t="s">
        <v>204</v>
      </c>
      <c r="B697" s="25">
        <f>B696</f>
        <v>913</v>
      </c>
      <c r="C697" s="25" t="s">
        <v>7</v>
      </c>
      <c r="D697" s="25" t="s">
        <v>8</v>
      </c>
      <c r="E697" s="25" t="s">
        <v>205</v>
      </c>
      <c r="F697" s="25"/>
      <c r="G697" s="9">
        <f t="shared" si="1468"/>
        <v>606424</v>
      </c>
      <c r="H697" s="9">
        <f t="shared" si="1468"/>
        <v>0</v>
      </c>
      <c r="I697" s="9">
        <f t="shared" si="1468"/>
        <v>0</v>
      </c>
      <c r="J697" s="9">
        <f t="shared" si="1468"/>
        <v>0</v>
      </c>
      <c r="K697" s="9">
        <f t="shared" si="1468"/>
        <v>0</v>
      </c>
      <c r="L697" s="9">
        <f t="shared" si="1468"/>
        <v>0</v>
      </c>
      <c r="M697" s="9">
        <f t="shared" si="1468"/>
        <v>606424</v>
      </c>
      <c r="N697" s="9">
        <f t="shared" si="1468"/>
        <v>0</v>
      </c>
      <c r="O697" s="9">
        <f t="shared" si="1468"/>
        <v>0</v>
      </c>
      <c r="P697" s="9">
        <f t="shared" si="1468"/>
        <v>0</v>
      </c>
      <c r="Q697" s="9">
        <f t="shared" si="1468"/>
        <v>0</v>
      </c>
      <c r="R697" s="9">
        <f t="shared" si="1468"/>
        <v>0</v>
      </c>
      <c r="S697" s="9">
        <f t="shared" si="1468"/>
        <v>606424</v>
      </c>
      <c r="T697" s="9">
        <f t="shared" si="1468"/>
        <v>0</v>
      </c>
      <c r="U697" s="9">
        <f t="shared" si="1469"/>
        <v>0</v>
      </c>
      <c r="V697" s="9">
        <f t="shared" si="1469"/>
        <v>0</v>
      </c>
      <c r="W697" s="9">
        <f t="shared" si="1469"/>
        <v>0</v>
      </c>
      <c r="X697" s="9">
        <f t="shared" si="1469"/>
        <v>0</v>
      </c>
      <c r="Y697" s="9">
        <f t="shared" si="1469"/>
        <v>606424</v>
      </c>
      <c r="Z697" s="9">
        <f t="shared" si="1469"/>
        <v>0</v>
      </c>
      <c r="AA697" s="9">
        <f t="shared" si="1469"/>
        <v>0</v>
      </c>
      <c r="AB697" s="9">
        <f t="shared" si="1469"/>
        <v>0</v>
      </c>
      <c r="AC697" s="9">
        <f t="shared" si="1469"/>
        <v>0</v>
      </c>
      <c r="AD697" s="9">
        <f t="shared" si="1469"/>
        <v>0</v>
      </c>
      <c r="AE697" s="9">
        <f t="shared" si="1469"/>
        <v>606424</v>
      </c>
      <c r="AF697" s="9">
        <f t="shared" si="1469"/>
        <v>0</v>
      </c>
      <c r="AG697" s="9">
        <f t="shared" si="1470"/>
        <v>0</v>
      </c>
      <c r="AH697" s="9">
        <f t="shared" si="1470"/>
        <v>0</v>
      </c>
      <c r="AI697" s="9">
        <f t="shared" si="1470"/>
        <v>0</v>
      </c>
      <c r="AJ697" s="9">
        <f t="shared" si="1470"/>
        <v>0</v>
      </c>
      <c r="AK697" s="9">
        <f t="shared" si="1470"/>
        <v>606424</v>
      </c>
      <c r="AL697" s="9">
        <f t="shared" si="1470"/>
        <v>0</v>
      </c>
      <c r="AM697" s="9">
        <f t="shared" si="1470"/>
        <v>0</v>
      </c>
      <c r="AN697" s="9">
        <f t="shared" si="1470"/>
        <v>0</v>
      </c>
      <c r="AO697" s="9">
        <f t="shared" si="1470"/>
        <v>0</v>
      </c>
      <c r="AP697" s="9">
        <f t="shared" si="1470"/>
        <v>0</v>
      </c>
      <c r="AQ697" s="9">
        <f t="shared" si="1470"/>
        <v>606424</v>
      </c>
      <c r="AR697" s="9">
        <f t="shared" si="1470"/>
        <v>0</v>
      </c>
      <c r="AS697" s="9">
        <f t="shared" si="1471"/>
        <v>0</v>
      </c>
      <c r="AT697" s="9">
        <f t="shared" si="1471"/>
        <v>0</v>
      </c>
      <c r="AU697" s="9">
        <f t="shared" si="1471"/>
        <v>0</v>
      </c>
      <c r="AV697" s="9">
        <f t="shared" si="1471"/>
        <v>0</v>
      </c>
      <c r="AW697" s="9">
        <f t="shared" si="1471"/>
        <v>606424</v>
      </c>
      <c r="AX697" s="9">
        <f>AX698</f>
        <v>0</v>
      </c>
      <c r="AY697" s="9">
        <f t="shared" si="1472"/>
        <v>391958</v>
      </c>
      <c r="AZ697" s="9">
        <f t="shared" si="1472"/>
        <v>0</v>
      </c>
      <c r="BA697" s="92">
        <f t="shared" si="1310"/>
        <v>64.634315264567363</v>
      </c>
      <c r="BB697" s="92"/>
    </row>
    <row r="698" spans="1:54" ht="33" hidden="1">
      <c r="A698" s="24" t="s">
        <v>11</v>
      </c>
      <c r="B698" s="25">
        <f>B697</f>
        <v>913</v>
      </c>
      <c r="C698" s="25" t="s">
        <v>7</v>
      </c>
      <c r="D698" s="25" t="s">
        <v>8</v>
      </c>
      <c r="E698" s="25" t="s">
        <v>205</v>
      </c>
      <c r="F698" s="25" t="s">
        <v>12</v>
      </c>
      <c r="G698" s="8">
        <f t="shared" si="1468"/>
        <v>606424</v>
      </c>
      <c r="H698" s="8">
        <f t="shared" si="1468"/>
        <v>0</v>
      </c>
      <c r="I698" s="8">
        <f t="shared" si="1468"/>
        <v>0</v>
      </c>
      <c r="J698" s="8">
        <f t="shared" si="1468"/>
        <v>0</v>
      </c>
      <c r="K698" s="8">
        <f t="shared" si="1468"/>
        <v>0</v>
      </c>
      <c r="L698" s="8">
        <f t="shared" si="1468"/>
        <v>0</v>
      </c>
      <c r="M698" s="8">
        <f t="shared" si="1468"/>
        <v>606424</v>
      </c>
      <c r="N698" s="8">
        <f t="shared" si="1468"/>
        <v>0</v>
      </c>
      <c r="O698" s="8">
        <f t="shared" si="1468"/>
        <v>0</v>
      </c>
      <c r="P698" s="8">
        <f t="shared" si="1468"/>
        <v>0</v>
      </c>
      <c r="Q698" s="8">
        <f t="shared" si="1468"/>
        <v>0</v>
      </c>
      <c r="R698" s="8">
        <f t="shared" si="1468"/>
        <v>0</v>
      </c>
      <c r="S698" s="8">
        <f t="shared" si="1468"/>
        <v>606424</v>
      </c>
      <c r="T698" s="8">
        <f t="shared" si="1468"/>
        <v>0</v>
      </c>
      <c r="U698" s="8">
        <f t="shared" si="1469"/>
        <v>0</v>
      </c>
      <c r="V698" s="8">
        <f t="shared" si="1469"/>
        <v>0</v>
      </c>
      <c r="W698" s="8">
        <f t="shared" si="1469"/>
        <v>0</v>
      </c>
      <c r="X698" s="8">
        <f t="shared" si="1469"/>
        <v>0</v>
      </c>
      <c r="Y698" s="8">
        <f t="shared" si="1469"/>
        <v>606424</v>
      </c>
      <c r="Z698" s="8">
        <f t="shared" si="1469"/>
        <v>0</v>
      </c>
      <c r="AA698" s="8">
        <f t="shared" si="1469"/>
        <v>0</v>
      </c>
      <c r="AB698" s="8">
        <f t="shared" si="1469"/>
        <v>0</v>
      </c>
      <c r="AC698" s="8">
        <f t="shared" si="1469"/>
        <v>0</v>
      </c>
      <c r="AD698" s="8">
        <f t="shared" si="1469"/>
        <v>0</v>
      </c>
      <c r="AE698" s="8">
        <f t="shared" si="1469"/>
        <v>606424</v>
      </c>
      <c r="AF698" s="8">
        <f t="shared" si="1469"/>
        <v>0</v>
      </c>
      <c r="AG698" s="8">
        <f t="shared" si="1470"/>
        <v>0</v>
      </c>
      <c r="AH698" s="8">
        <f t="shared" si="1470"/>
        <v>0</v>
      </c>
      <c r="AI698" s="8">
        <f t="shared" si="1470"/>
        <v>0</v>
      </c>
      <c r="AJ698" s="8">
        <f t="shared" si="1470"/>
        <v>0</v>
      </c>
      <c r="AK698" s="8">
        <f t="shared" si="1470"/>
        <v>606424</v>
      </c>
      <c r="AL698" s="8">
        <f t="shared" si="1470"/>
        <v>0</v>
      </c>
      <c r="AM698" s="8">
        <f t="shared" si="1470"/>
        <v>0</v>
      </c>
      <c r="AN698" s="8">
        <f t="shared" si="1470"/>
        <v>0</v>
      </c>
      <c r="AO698" s="8">
        <f t="shared" si="1470"/>
        <v>0</v>
      </c>
      <c r="AP698" s="8">
        <f t="shared" si="1470"/>
        <v>0</v>
      </c>
      <c r="AQ698" s="8">
        <f t="shared" si="1470"/>
        <v>606424</v>
      </c>
      <c r="AR698" s="8">
        <f t="shared" si="1470"/>
        <v>0</v>
      </c>
      <c r="AS698" s="8">
        <f t="shared" si="1471"/>
        <v>0</v>
      </c>
      <c r="AT698" s="8">
        <f t="shared" si="1471"/>
        <v>0</v>
      </c>
      <c r="AU698" s="8">
        <f t="shared" si="1471"/>
        <v>0</v>
      </c>
      <c r="AV698" s="8">
        <f t="shared" si="1471"/>
        <v>0</v>
      </c>
      <c r="AW698" s="8">
        <f t="shared" si="1471"/>
        <v>606424</v>
      </c>
      <c r="AX698" s="8">
        <f>AX699</f>
        <v>0</v>
      </c>
      <c r="AY698" s="8">
        <f t="shared" si="1472"/>
        <v>391958</v>
      </c>
      <c r="AZ698" s="8">
        <f t="shared" si="1472"/>
        <v>0</v>
      </c>
      <c r="BA698" s="92">
        <f t="shared" si="1310"/>
        <v>64.634315264567363</v>
      </c>
      <c r="BB698" s="92"/>
    </row>
    <row r="699" spans="1:54" ht="20.100000000000001" hidden="1" customHeight="1">
      <c r="A699" s="27" t="s">
        <v>13</v>
      </c>
      <c r="B699" s="25">
        <f>B698</f>
        <v>913</v>
      </c>
      <c r="C699" s="25" t="s">
        <v>7</v>
      </c>
      <c r="D699" s="25" t="s">
        <v>8</v>
      </c>
      <c r="E699" s="25" t="s">
        <v>205</v>
      </c>
      <c r="F699" s="25">
        <v>610</v>
      </c>
      <c r="G699" s="9">
        <f>606292+132</f>
        <v>606424</v>
      </c>
      <c r="H699" s="9"/>
      <c r="I699" s="79"/>
      <c r="J699" s="79"/>
      <c r="K699" s="79"/>
      <c r="L699" s="79"/>
      <c r="M699" s="9">
        <f>G699+I699+J699+K699+L699</f>
        <v>606424</v>
      </c>
      <c r="N699" s="9">
        <f>H699+L699</f>
        <v>0</v>
      </c>
      <c r="O699" s="80"/>
      <c r="P699" s="80"/>
      <c r="Q699" s="80"/>
      <c r="R699" s="80"/>
      <c r="S699" s="9">
        <f>M699+O699+P699+Q699+R699</f>
        <v>606424</v>
      </c>
      <c r="T699" s="9">
        <f>N699+R699</f>
        <v>0</v>
      </c>
      <c r="U699" s="80"/>
      <c r="V699" s="80"/>
      <c r="W699" s="80"/>
      <c r="X699" s="80"/>
      <c r="Y699" s="9">
        <f>S699+U699+V699+W699+X699</f>
        <v>606424</v>
      </c>
      <c r="Z699" s="9">
        <f>T699+X699</f>
        <v>0</v>
      </c>
      <c r="AA699" s="80"/>
      <c r="AB699" s="80"/>
      <c r="AC699" s="80"/>
      <c r="AD699" s="80"/>
      <c r="AE699" s="9">
        <f>Y699+AA699+AB699+AC699+AD699</f>
        <v>606424</v>
      </c>
      <c r="AF699" s="9">
        <f>Z699+AD699</f>
        <v>0</v>
      </c>
      <c r="AG699" s="80"/>
      <c r="AH699" s="80"/>
      <c r="AI699" s="80"/>
      <c r="AJ699" s="80"/>
      <c r="AK699" s="9">
        <f>AE699+AG699+AH699+AI699+AJ699</f>
        <v>606424</v>
      </c>
      <c r="AL699" s="9">
        <f>AF699+AJ699</f>
        <v>0</v>
      </c>
      <c r="AM699" s="80"/>
      <c r="AN699" s="80"/>
      <c r="AO699" s="80"/>
      <c r="AP699" s="80"/>
      <c r="AQ699" s="9">
        <f>AK699+AM699+AN699+AO699+AP699</f>
        <v>606424</v>
      </c>
      <c r="AR699" s="9">
        <f>AL699+AP699</f>
        <v>0</v>
      </c>
      <c r="AS699" s="80"/>
      <c r="AT699" s="80"/>
      <c r="AU699" s="80"/>
      <c r="AV699" s="80"/>
      <c r="AW699" s="9">
        <f>AQ699+AS699+AT699+AU699+AV699</f>
        <v>606424</v>
      </c>
      <c r="AX699" s="9">
        <f>AR699+AV699</f>
        <v>0</v>
      </c>
      <c r="AY699" s="109">
        <v>391958</v>
      </c>
      <c r="AZ699" s="79"/>
      <c r="BA699" s="92">
        <f t="shared" si="1310"/>
        <v>64.634315264567363</v>
      </c>
      <c r="BB699" s="92"/>
    </row>
    <row r="700" spans="1:54" ht="20.100000000000001" hidden="1" customHeight="1">
      <c r="A700" s="27" t="s">
        <v>14</v>
      </c>
      <c r="B700" s="25">
        <v>913</v>
      </c>
      <c r="C700" s="25" t="s">
        <v>7</v>
      </c>
      <c r="D700" s="25" t="s">
        <v>8</v>
      </c>
      <c r="E700" s="25" t="s">
        <v>185</v>
      </c>
      <c r="F700" s="25"/>
      <c r="G700" s="9">
        <f t="shared" ref="G700:V702" si="1473">G701</f>
        <v>32602</v>
      </c>
      <c r="H700" s="9">
        <f t="shared" si="1473"/>
        <v>0</v>
      </c>
      <c r="I700" s="9">
        <f t="shared" si="1473"/>
        <v>0</v>
      </c>
      <c r="J700" s="9">
        <f t="shared" si="1473"/>
        <v>0</v>
      </c>
      <c r="K700" s="9">
        <f t="shared" si="1473"/>
        <v>0</v>
      </c>
      <c r="L700" s="9">
        <f t="shared" si="1473"/>
        <v>0</v>
      </c>
      <c r="M700" s="9">
        <f t="shared" si="1473"/>
        <v>32602</v>
      </c>
      <c r="N700" s="9">
        <f t="shared" si="1473"/>
        <v>0</v>
      </c>
      <c r="O700" s="9">
        <f t="shared" si="1473"/>
        <v>0</v>
      </c>
      <c r="P700" s="9">
        <f t="shared" si="1473"/>
        <v>0</v>
      </c>
      <c r="Q700" s="9">
        <f t="shared" si="1473"/>
        <v>0</v>
      </c>
      <c r="R700" s="9">
        <f t="shared" si="1473"/>
        <v>0</v>
      </c>
      <c r="S700" s="9">
        <f t="shared" si="1473"/>
        <v>32602</v>
      </c>
      <c r="T700" s="9">
        <f t="shared" si="1473"/>
        <v>0</v>
      </c>
      <c r="U700" s="9">
        <f t="shared" si="1473"/>
        <v>-4452</v>
      </c>
      <c r="V700" s="9">
        <f t="shared" si="1473"/>
        <v>0</v>
      </c>
      <c r="W700" s="9">
        <f t="shared" ref="U700:AJ702" si="1474">W701</f>
        <v>0</v>
      </c>
      <c r="X700" s="9">
        <f t="shared" si="1474"/>
        <v>0</v>
      </c>
      <c r="Y700" s="9">
        <f t="shared" si="1474"/>
        <v>28150</v>
      </c>
      <c r="Z700" s="9">
        <f t="shared" si="1474"/>
        <v>0</v>
      </c>
      <c r="AA700" s="9">
        <f t="shared" si="1474"/>
        <v>0</v>
      </c>
      <c r="AB700" s="9">
        <f t="shared" si="1474"/>
        <v>0</v>
      </c>
      <c r="AC700" s="9">
        <f t="shared" si="1474"/>
        <v>0</v>
      </c>
      <c r="AD700" s="9">
        <f t="shared" si="1474"/>
        <v>0</v>
      </c>
      <c r="AE700" s="9">
        <f t="shared" si="1474"/>
        <v>28150</v>
      </c>
      <c r="AF700" s="9">
        <f t="shared" si="1474"/>
        <v>0</v>
      </c>
      <c r="AG700" s="9">
        <f t="shared" si="1474"/>
        <v>0</v>
      </c>
      <c r="AH700" s="9">
        <f t="shared" si="1474"/>
        <v>0</v>
      </c>
      <c r="AI700" s="9">
        <f t="shared" si="1474"/>
        <v>0</v>
      </c>
      <c r="AJ700" s="9">
        <f t="shared" si="1474"/>
        <v>0</v>
      </c>
      <c r="AK700" s="9">
        <f t="shared" ref="AG700:AV702" si="1475">AK701</f>
        <v>28150</v>
      </c>
      <c r="AL700" s="9">
        <f t="shared" si="1475"/>
        <v>0</v>
      </c>
      <c r="AM700" s="9">
        <f t="shared" si="1475"/>
        <v>0</v>
      </c>
      <c r="AN700" s="9">
        <f t="shared" si="1475"/>
        <v>0</v>
      </c>
      <c r="AO700" s="9">
        <f t="shared" si="1475"/>
        <v>0</v>
      </c>
      <c r="AP700" s="9">
        <f t="shared" si="1475"/>
        <v>0</v>
      </c>
      <c r="AQ700" s="9">
        <f t="shared" si="1475"/>
        <v>28150</v>
      </c>
      <c r="AR700" s="9">
        <f t="shared" si="1475"/>
        <v>0</v>
      </c>
      <c r="AS700" s="9">
        <f t="shared" si="1475"/>
        <v>-179</v>
      </c>
      <c r="AT700" s="9">
        <f t="shared" si="1475"/>
        <v>0</v>
      </c>
      <c r="AU700" s="9">
        <f t="shared" si="1475"/>
        <v>0</v>
      </c>
      <c r="AV700" s="9">
        <f t="shared" si="1475"/>
        <v>0</v>
      </c>
      <c r="AW700" s="9">
        <f t="shared" ref="AS700:AZ702" si="1476">AW701</f>
        <v>27971</v>
      </c>
      <c r="AX700" s="9">
        <f t="shared" si="1476"/>
        <v>0</v>
      </c>
      <c r="AY700" s="9">
        <f t="shared" si="1476"/>
        <v>9077</v>
      </c>
      <c r="AZ700" s="9">
        <f t="shared" si="1476"/>
        <v>0</v>
      </c>
      <c r="BA700" s="92">
        <f t="shared" si="1310"/>
        <v>32.451467591433989</v>
      </c>
      <c r="BB700" s="92"/>
    </row>
    <row r="701" spans="1:54" ht="20.100000000000001" hidden="1" customHeight="1">
      <c r="A701" s="27" t="s">
        <v>207</v>
      </c>
      <c r="B701" s="25">
        <v>913</v>
      </c>
      <c r="C701" s="25" t="s">
        <v>7</v>
      </c>
      <c r="D701" s="25" t="s">
        <v>8</v>
      </c>
      <c r="E701" s="25" t="s">
        <v>208</v>
      </c>
      <c r="F701" s="25"/>
      <c r="G701" s="9">
        <f t="shared" si="1473"/>
        <v>32602</v>
      </c>
      <c r="H701" s="9">
        <f t="shared" si="1473"/>
        <v>0</v>
      </c>
      <c r="I701" s="9">
        <f t="shared" si="1473"/>
        <v>0</v>
      </c>
      <c r="J701" s="9">
        <f t="shared" si="1473"/>
        <v>0</v>
      </c>
      <c r="K701" s="9">
        <f t="shared" si="1473"/>
        <v>0</v>
      </c>
      <c r="L701" s="9">
        <f t="shared" si="1473"/>
        <v>0</v>
      </c>
      <c r="M701" s="9">
        <f t="shared" si="1473"/>
        <v>32602</v>
      </c>
      <c r="N701" s="9">
        <f t="shared" si="1473"/>
        <v>0</v>
      </c>
      <c r="O701" s="9">
        <f t="shared" si="1473"/>
        <v>0</v>
      </c>
      <c r="P701" s="9">
        <f t="shared" si="1473"/>
        <v>0</v>
      </c>
      <c r="Q701" s="9">
        <f t="shared" si="1473"/>
        <v>0</v>
      </c>
      <c r="R701" s="9">
        <f t="shared" si="1473"/>
        <v>0</v>
      </c>
      <c r="S701" s="9">
        <f t="shared" si="1473"/>
        <v>32602</v>
      </c>
      <c r="T701" s="9">
        <f t="shared" si="1473"/>
        <v>0</v>
      </c>
      <c r="U701" s="9">
        <f t="shared" si="1474"/>
        <v>-4452</v>
      </c>
      <c r="V701" s="9">
        <f t="shared" si="1474"/>
        <v>0</v>
      </c>
      <c r="W701" s="9">
        <f t="shared" si="1474"/>
        <v>0</v>
      </c>
      <c r="X701" s="9">
        <f t="shared" si="1474"/>
        <v>0</v>
      </c>
      <c r="Y701" s="9">
        <f t="shared" si="1474"/>
        <v>28150</v>
      </c>
      <c r="Z701" s="9">
        <f t="shared" si="1474"/>
        <v>0</v>
      </c>
      <c r="AA701" s="9">
        <f t="shared" si="1474"/>
        <v>0</v>
      </c>
      <c r="AB701" s="9">
        <f t="shared" si="1474"/>
        <v>0</v>
      </c>
      <c r="AC701" s="9">
        <f t="shared" si="1474"/>
        <v>0</v>
      </c>
      <c r="AD701" s="9">
        <f t="shared" si="1474"/>
        <v>0</v>
      </c>
      <c r="AE701" s="9">
        <f t="shared" si="1474"/>
        <v>28150</v>
      </c>
      <c r="AF701" s="9">
        <f t="shared" si="1474"/>
        <v>0</v>
      </c>
      <c r="AG701" s="9">
        <f t="shared" si="1475"/>
        <v>0</v>
      </c>
      <c r="AH701" s="9">
        <f t="shared" si="1475"/>
        <v>0</v>
      </c>
      <c r="AI701" s="9">
        <f t="shared" si="1475"/>
        <v>0</v>
      </c>
      <c r="AJ701" s="9">
        <f t="shared" si="1475"/>
        <v>0</v>
      </c>
      <c r="AK701" s="9">
        <f t="shared" si="1475"/>
        <v>28150</v>
      </c>
      <c r="AL701" s="9">
        <f t="shared" si="1475"/>
        <v>0</v>
      </c>
      <c r="AM701" s="9">
        <f t="shared" si="1475"/>
        <v>0</v>
      </c>
      <c r="AN701" s="9">
        <f t="shared" si="1475"/>
        <v>0</v>
      </c>
      <c r="AO701" s="9">
        <f t="shared" si="1475"/>
        <v>0</v>
      </c>
      <c r="AP701" s="9">
        <f t="shared" si="1475"/>
        <v>0</v>
      </c>
      <c r="AQ701" s="9">
        <f t="shared" si="1475"/>
        <v>28150</v>
      </c>
      <c r="AR701" s="9">
        <f t="shared" si="1475"/>
        <v>0</v>
      </c>
      <c r="AS701" s="9">
        <f t="shared" si="1476"/>
        <v>-179</v>
      </c>
      <c r="AT701" s="9">
        <f t="shared" si="1476"/>
        <v>0</v>
      </c>
      <c r="AU701" s="9">
        <f t="shared" si="1476"/>
        <v>0</v>
      </c>
      <c r="AV701" s="9">
        <f t="shared" si="1476"/>
        <v>0</v>
      </c>
      <c r="AW701" s="9">
        <f t="shared" si="1476"/>
        <v>27971</v>
      </c>
      <c r="AX701" s="9">
        <f t="shared" si="1476"/>
        <v>0</v>
      </c>
      <c r="AY701" s="9">
        <f t="shared" si="1476"/>
        <v>9077</v>
      </c>
      <c r="AZ701" s="9">
        <f t="shared" si="1476"/>
        <v>0</v>
      </c>
      <c r="BA701" s="92">
        <f t="shared" si="1310"/>
        <v>32.451467591433989</v>
      </c>
      <c r="BB701" s="92"/>
    </row>
    <row r="702" spans="1:54" ht="33" hidden="1">
      <c r="A702" s="24" t="s">
        <v>11</v>
      </c>
      <c r="B702" s="25">
        <v>913</v>
      </c>
      <c r="C702" s="25" t="s">
        <v>7</v>
      </c>
      <c r="D702" s="25" t="s">
        <v>8</v>
      </c>
      <c r="E702" s="25" t="s">
        <v>208</v>
      </c>
      <c r="F702" s="25" t="s">
        <v>12</v>
      </c>
      <c r="G702" s="8">
        <f t="shared" si="1473"/>
        <v>32602</v>
      </c>
      <c r="H702" s="8">
        <f t="shared" si="1473"/>
        <v>0</v>
      </c>
      <c r="I702" s="8">
        <f t="shared" si="1473"/>
        <v>0</v>
      </c>
      <c r="J702" s="8">
        <f t="shared" si="1473"/>
        <v>0</v>
      </c>
      <c r="K702" s="8">
        <f t="shared" si="1473"/>
        <v>0</v>
      </c>
      <c r="L702" s="8">
        <f t="shared" si="1473"/>
        <v>0</v>
      </c>
      <c r="M702" s="8">
        <f t="shared" si="1473"/>
        <v>32602</v>
      </c>
      <c r="N702" s="8">
        <f t="shared" si="1473"/>
        <v>0</v>
      </c>
      <c r="O702" s="8">
        <f t="shared" si="1473"/>
        <v>0</v>
      </c>
      <c r="P702" s="8">
        <f t="shared" si="1473"/>
        <v>0</v>
      </c>
      <c r="Q702" s="8">
        <f t="shared" si="1473"/>
        <v>0</v>
      </c>
      <c r="R702" s="8">
        <f t="shared" si="1473"/>
        <v>0</v>
      </c>
      <c r="S702" s="8">
        <f t="shared" si="1473"/>
        <v>32602</v>
      </c>
      <c r="T702" s="8">
        <f t="shared" si="1473"/>
        <v>0</v>
      </c>
      <c r="U702" s="8">
        <f t="shared" si="1474"/>
        <v>-4452</v>
      </c>
      <c r="V702" s="8">
        <f t="shared" si="1474"/>
        <v>0</v>
      </c>
      <c r="W702" s="8">
        <f t="shared" si="1474"/>
        <v>0</v>
      </c>
      <c r="X702" s="8">
        <f t="shared" si="1474"/>
        <v>0</v>
      </c>
      <c r="Y702" s="8">
        <f t="shared" si="1474"/>
        <v>28150</v>
      </c>
      <c r="Z702" s="8">
        <f t="shared" si="1474"/>
        <v>0</v>
      </c>
      <c r="AA702" s="8">
        <f t="shared" si="1474"/>
        <v>0</v>
      </c>
      <c r="AB702" s="8">
        <f t="shared" si="1474"/>
        <v>0</v>
      </c>
      <c r="AC702" s="8">
        <f t="shared" si="1474"/>
        <v>0</v>
      </c>
      <c r="AD702" s="8">
        <f t="shared" si="1474"/>
        <v>0</v>
      </c>
      <c r="AE702" s="8">
        <f t="shared" si="1474"/>
        <v>28150</v>
      </c>
      <c r="AF702" s="8">
        <f t="shared" si="1474"/>
        <v>0</v>
      </c>
      <c r="AG702" s="8">
        <f t="shared" si="1475"/>
        <v>0</v>
      </c>
      <c r="AH702" s="8">
        <f t="shared" si="1475"/>
        <v>0</v>
      </c>
      <c r="AI702" s="8">
        <f t="shared" si="1475"/>
        <v>0</v>
      </c>
      <c r="AJ702" s="8">
        <f t="shared" si="1475"/>
        <v>0</v>
      </c>
      <c r="AK702" s="8">
        <f t="shared" si="1475"/>
        <v>28150</v>
      </c>
      <c r="AL702" s="8">
        <f t="shared" si="1475"/>
        <v>0</v>
      </c>
      <c r="AM702" s="8">
        <f t="shared" si="1475"/>
        <v>0</v>
      </c>
      <c r="AN702" s="8">
        <f t="shared" si="1475"/>
        <v>0</v>
      </c>
      <c r="AO702" s="8">
        <f t="shared" si="1475"/>
        <v>0</v>
      </c>
      <c r="AP702" s="8">
        <f t="shared" si="1475"/>
        <v>0</v>
      </c>
      <c r="AQ702" s="8">
        <f t="shared" si="1475"/>
        <v>28150</v>
      </c>
      <c r="AR702" s="8">
        <f t="shared" si="1475"/>
        <v>0</v>
      </c>
      <c r="AS702" s="8">
        <f t="shared" si="1476"/>
        <v>-179</v>
      </c>
      <c r="AT702" s="8">
        <f t="shared" si="1476"/>
        <v>0</v>
      </c>
      <c r="AU702" s="8">
        <f t="shared" si="1476"/>
        <v>0</v>
      </c>
      <c r="AV702" s="8">
        <f t="shared" si="1476"/>
        <v>0</v>
      </c>
      <c r="AW702" s="8">
        <f t="shared" si="1476"/>
        <v>27971</v>
      </c>
      <c r="AX702" s="8">
        <f t="shared" si="1476"/>
        <v>0</v>
      </c>
      <c r="AY702" s="8">
        <f t="shared" si="1476"/>
        <v>9077</v>
      </c>
      <c r="AZ702" s="8">
        <f t="shared" si="1476"/>
        <v>0</v>
      </c>
      <c r="BA702" s="92">
        <f t="shared" si="1310"/>
        <v>32.451467591433989</v>
      </c>
      <c r="BB702" s="92"/>
    </row>
    <row r="703" spans="1:54" ht="20.100000000000001" hidden="1" customHeight="1">
      <c r="A703" s="27" t="s">
        <v>13</v>
      </c>
      <c r="B703" s="25">
        <v>913</v>
      </c>
      <c r="C703" s="25" t="s">
        <v>7</v>
      </c>
      <c r="D703" s="25" t="s">
        <v>8</v>
      </c>
      <c r="E703" s="25" t="s">
        <v>208</v>
      </c>
      <c r="F703" s="25">
        <v>610</v>
      </c>
      <c r="G703" s="9">
        <f>24011+8591</f>
        <v>32602</v>
      </c>
      <c r="H703" s="9"/>
      <c r="I703" s="79"/>
      <c r="J703" s="79"/>
      <c r="K703" s="79"/>
      <c r="L703" s="79"/>
      <c r="M703" s="9">
        <f>G703+I703+J703+K703+L703</f>
        <v>32602</v>
      </c>
      <c r="N703" s="9">
        <f>H703+L703</f>
        <v>0</v>
      </c>
      <c r="O703" s="80"/>
      <c r="P703" s="80"/>
      <c r="Q703" s="80"/>
      <c r="R703" s="80"/>
      <c r="S703" s="9">
        <f>M703+O703+P703+Q703+R703</f>
        <v>32602</v>
      </c>
      <c r="T703" s="9">
        <f>N703+R703</f>
        <v>0</v>
      </c>
      <c r="U703" s="8">
        <v>-4452</v>
      </c>
      <c r="V703" s="80"/>
      <c r="W703" s="80"/>
      <c r="X703" s="80"/>
      <c r="Y703" s="9">
        <f>S703+U703+V703+W703+X703</f>
        <v>28150</v>
      </c>
      <c r="Z703" s="9">
        <f>T703+X703</f>
        <v>0</v>
      </c>
      <c r="AA703" s="8"/>
      <c r="AB703" s="80"/>
      <c r="AC703" s="80"/>
      <c r="AD703" s="80"/>
      <c r="AE703" s="9">
        <f>Y703+AA703+AB703+AC703+AD703</f>
        <v>28150</v>
      </c>
      <c r="AF703" s="9">
        <f>Z703+AD703</f>
        <v>0</v>
      </c>
      <c r="AG703" s="8"/>
      <c r="AH703" s="80"/>
      <c r="AI703" s="80"/>
      <c r="AJ703" s="80"/>
      <c r="AK703" s="9">
        <f>AE703+AG703+AH703+AI703+AJ703</f>
        <v>28150</v>
      </c>
      <c r="AL703" s="9">
        <f>AF703+AJ703</f>
        <v>0</v>
      </c>
      <c r="AM703" s="8"/>
      <c r="AN703" s="80"/>
      <c r="AO703" s="80"/>
      <c r="AP703" s="80"/>
      <c r="AQ703" s="9">
        <f>AK703+AM703+AN703+AO703+AP703</f>
        <v>28150</v>
      </c>
      <c r="AR703" s="9">
        <f>AL703+AP703</f>
        <v>0</v>
      </c>
      <c r="AS703" s="8">
        <v>-179</v>
      </c>
      <c r="AT703" s="80"/>
      <c r="AU703" s="80"/>
      <c r="AV703" s="80"/>
      <c r="AW703" s="9">
        <f>AQ703+AS703+AT703+AU703+AV703</f>
        <v>27971</v>
      </c>
      <c r="AX703" s="9">
        <f>AR703+AV703</f>
        <v>0</v>
      </c>
      <c r="AY703" s="125">
        <v>9077</v>
      </c>
      <c r="AZ703" s="79"/>
      <c r="BA703" s="92">
        <f t="shared" si="1310"/>
        <v>32.451467591433989</v>
      </c>
      <c r="BB703" s="92"/>
    </row>
    <row r="704" spans="1:54" ht="49.5" hidden="1">
      <c r="A704" s="24" t="s">
        <v>210</v>
      </c>
      <c r="B704" s="25">
        <v>913</v>
      </c>
      <c r="C704" s="25" t="s">
        <v>7</v>
      </c>
      <c r="D704" s="25" t="s">
        <v>8</v>
      </c>
      <c r="E704" s="25" t="s">
        <v>211</v>
      </c>
      <c r="F704" s="25"/>
      <c r="G704" s="8">
        <f t="shared" ref="G704:V706" si="1477">G705</f>
        <v>22917</v>
      </c>
      <c r="H704" s="8">
        <f t="shared" si="1477"/>
        <v>0</v>
      </c>
      <c r="I704" s="8">
        <f t="shared" si="1477"/>
        <v>0</v>
      </c>
      <c r="J704" s="8">
        <f t="shared" si="1477"/>
        <v>0</v>
      </c>
      <c r="K704" s="8">
        <f t="shared" si="1477"/>
        <v>0</v>
      </c>
      <c r="L704" s="8">
        <f t="shared" si="1477"/>
        <v>0</v>
      </c>
      <c r="M704" s="8">
        <f t="shared" si="1477"/>
        <v>22917</v>
      </c>
      <c r="N704" s="8">
        <f t="shared" si="1477"/>
        <v>0</v>
      </c>
      <c r="O704" s="8">
        <f t="shared" si="1477"/>
        <v>0</v>
      </c>
      <c r="P704" s="8">
        <f t="shared" si="1477"/>
        <v>0</v>
      </c>
      <c r="Q704" s="8">
        <f t="shared" si="1477"/>
        <v>0</v>
      </c>
      <c r="R704" s="8">
        <f t="shared" si="1477"/>
        <v>0</v>
      </c>
      <c r="S704" s="8">
        <f t="shared" si="1477"/>
        <v>22917</v>
      </c>
      <c r="T704" s="8">
        <f t="shared" si="1477"/>
        <v>0</v>
      </c>
      <c r="U704" s="8">
        <f t="shared" si="1477"/>
        <v>0</v>
      </c>
      <c r="V704" s="8">
        <f t="shared" si="1477"/>
        <v>0</v>
      </c>
      <c r="W704" s="8">
        <f t="shared" ref="U704:AJ706" si="1478">W705</f>
        <v>0</v>
      </c>
      <c r="X704" s="8">
        <f t="shared" si="1478"/>
        <v>0</v>
      </c>
      <c r="Y704" s="8">
        <f t="shared" si="1478"/>
        <v>22917</v>
      </c>
      <c r="Z704" s="8">
        <f t="shared" si="1478"/>
        <v>0</v>
      </c>
      <c r="AA704" s="8">
        <f t="shared" si="1478"/>
        <v>0</v>
      </c>
      <c r="AB704" s="8">
        <f t="shared" si="1478"/>
        <v>0</v>
      </c>
      <c r="AC704" s="8">
        <f t="shared" si="1478"/>
        <v>0</v>
      </c>
      <c r="AD704" s="8">
        <f t="shared" si="1478"/>
        <v>0</v>
      </c>
      <c r="AE704" s="8">
        <f t="shared" si="1478"/>
        <v>22917</v>
      </c>
      <c r="AF704" s="8">
        <f t="shared" si="1478"/>
        <v>0</v>
      </c>
      <c r="AG704" s="8">
        <f t="shared" si="1478"/>
        <v>0</v>
      </c>
      <c r="AH704" s="8">
        <f t="shared" si="1478"/>
        <v>0</v>
      </c>
      <c r="AI704" s="8">
        <f t="shared" si="1478"/>
        <v>0</v>
      </c>
      <c r="AJ704" s="8">
        <f t="shared" si="1478"/>
        <v>0</v>
      </c>
      <c r="AK704" s="8">
        <f t="shared" ref="AG704:AV706" si="1479">AK705</f>
        <v>22917</v>
      </c>
      <c r="AL704" s="8">
        <f t="shared" si="1479"/>
        <v>0</v>
      </c>
      <c r="AM704" s="8">
        <f t="shared" si="1479"/>
        <v>0</v>
      </c>
      <c r="AN704" s="8">
        <f t="shared" si="1479"/>
        <v>0</v>
      </c>
      <c r="AO704" s="8">
        <f t="shared" si="1479"/>
        <v>0</v>
      </c>
      <c r="AP704" s="8">
        <f t="shared" si="1479"/>
        <v>0</v>
      </c>
      <c r="AQ704" s="8">
        <f t="shared" si="1479"/>
        <v>22917</v>
      </c>
      <c r="AR704" s="8">
        <f t="shared" si="1479"/>
        <v>0</v>
      </c>
      <c r="AS704" s="8">
        <f t="shared" si="1479"/>
        <v>0</v>
      </c>
      <c r="AT704" s="8">
        <f t="shared" si="1479"/>
        <v>0</v>
      </c>
      <c r="AU704" s="8">
        <f t="shared" si="1479"/>
        <v>0</v>
      </c>
      <c r="AV704" s="8">
        <f t="shared" si="1479"/>
        <v>0</v>
      </c>
      <c r="AW704" s="8">
        <f t="shared" ref="AS704:AZ706" si="1480">AW705</f>
        <v>22917</v>
      </c>
      <c r="AX704" s="8">
        <f t="shared" si="1480"/>
        <v>0</v>
      </c>
      <c r="AY704" s="8">
        <f t="shared" si="1480"/>
        <v>12256</v>
      </c>
      <c r="AZ704" s="8">
        <f t="shared" si="1480"/>
        <v>0</v>
      </c>
      <c r="BA704" s="92">
        <f t="shared" si="1310"/>
        <v>53.479949382554437</v>
      </c>
      <c r="BB704" s="92"/>
    </row>
    <row r="705" spans="1:54" ht="20.100000000000001" hidden="1" customHeight="1">
      <c r="A705" s="27" t="s">
        <v>212</v>
      </c>
      <c r="B705" s="25">
        <v>913</v>
      </c>
      <c r="C705" s="25" t="s">
        <v>7</v>
      </c>
      <c r="D705" s="25" t="s">
        <v>8</v>
      </c>
      <c r="E705" s="25" t="s">
        <v>213</v>
      </c>
      <c r="F705" s="25"/>
      <c r="G705" s="9">
        <f t="shared" si="1477"/>
        <v>22917</v>
      </c>
      <c r="H705" s="9">
        <f t="shared" si="1477"/>
        <v>0</v>
      </c>
      <c r="I705" s="9">
        <f t="shared" si="1477"/>
        <v>0</v>
      </c>
      <c r="J705" s="9">
        <f t="shared" si="1477"/>
        <v>0</v>
      </c>
      <c r="K705" s="9">
        <f t="shared" si="1477"/>
        <v>0</v>
      </c>
      <c r="L705" s="9">
        <f t="shared" si="1477"/>
        <v>0</v>
      </c>
      <c r="M705" s="9">
        <f t="shared" si="1477"/>
        <v>22917</v>
      </c>
      <c r="N705" s="9">
        <f t="shared" si="1477"/>
        <v>0</v>
      </c>
      <c r="O705" s="9">
        <f t="shared" si="1477"/>
        <v>0</v>
      </c>
      <c r="P705" s="9">
        <f t="shared" si="1477"/>
        <v>0</v>
      </c>
      <c r="Q705" s="9">
        <f t="shared" si="1477"/>
        <v>0</v>
      </c>
      <c r="R705" s="9">
        <f t="shared" si="1477"/>
        <v>0</v>
      </c>
      <c r="S705" s="9">
        <f t="shared" si="1477"/>
        <v>22917</v>
      </c>
      <c r="T705" s="9">
        <f t="shared" si="1477"/>
        <v>0</v>
      </c>
      <c r="U705" s="9">
        <f t="shared" si="1478"/>
        <v>0</v>
      </c>
      <c r="V705" s="9">
        <f t="shared" si="1478"/>
        <v>0</v>
      </c>
      <c r="W705" s="9">
        <f t="shared" si="1478"/>
        <v>0</v>
      </c>
      <c r="X705" s="9">
        <f t="shared" si="1478"/>
        <v>0</v>
      </c>
      <c r="Y705" s="9">
        <f t="shared" si="1478"/>
        <v>22917</v>
      </c>
      <c r="Z705" s="9">
        <f t="shared" si="1478"/>
        <v>0</v>
      </c>
      <c r="AA705" s="9">
        <f t="shared" si="1478"/>
        <v>0</v>
      </c>
      <c r="AB705" s="9">
        <f t="shared" si="1478"/>
        <v>0</v>
      </c>
      <c r="AC705" s="9">
        <f t="shared" si="1478"/>
        <v>0</v>
      </c>
      <c r="AD705" s="9">
        <f t="shared" si="1478"/>
        <v>0</v>
      </c>
      <c r="AE705" s="9">
        <f t="shared" si="1478"/>
        <v>22917</v>
      </c>
      <c r="AF705" s="9">
        <f t="shared" si="1478"/>
        <v>0</v>
      </c>
      <c r="AG705" s="9">
        <f t="shared" si="1479"/>
        <v>0</v>
      </c>
      <c r="AH705" s="9">
        <f t="shared" si="1479"/>
        <v>0</v>
      </c>
      <c r="AI705" s="9">
        <f t="shared" si="1479"/>
        <v>0</v>
      </c>
      <c r="AJ705" s="9">
        <f t="shared" si="1479"/>
        <v>0</v>
      </c>
      <c r="AK705" s="9">
        <f t="shared" si="1479"/>
        <v>22917</v>
      </c>
      <c r="AL705" s="9">
        <f t="shared" si="1479"/>
        <v>0</v>
      </c>
      <c r="AM705" s="9">
        <f t="shared" si="1479"/>
        <v>0</v>
      </c>
      <c r="AN705" s="9">
        <f t="shared" si="1479"/>
        <v>0</v>
      </c>
      <c r="AO705" s="9">
        <f t="shared" si="1479"/>
        <v>0</v>
      </c>
      <c r="AP705" s="9">
        <f t="shared" si="1479"/>
        <v>0</v>
      </c>
      <c r="AQ705" s="9">
        <f t="shared" si="1479"/>
        <v>22917</v>
      </c>
      <c r="AR705" s="9">
        <f t="shared" si="1479"/>
        <v>0</v>
      </c>
      <c r="AS705" s="9">
        <f t="shared" si="1480"/>
        <v>0</v>
      </c>
      <c r="AT705" s="9">
        <f t="shared" si="1480"/>
        <v>0</v>
      </c>
      <c r="AU705" s="9">
        <f t="shared" si="1480"/>
        <v>0</v>
      </c>
      <c r="AV705" s="9">
        <f t="shared" si="1480"/>
        <v>0</v>
      </c>
      <c r="AW705" s="9">
        <f t="shared" si="1480"/>
        <v>22917</v>
      </c>
      <c r="AX705" s="9">
        <f t="shared" si="1480"/>
        <v>0</v>
      </c>
      <c r="AY705" s="9">
        <f t="shared" si="1480"/>
        <v>12256</v>
      </c>
      <c r="AZ705" s="9">
        <f t="shared" si="1480"/>
        <v>0</v>
      </c>
      <c r="BA705" s="92">
        <f t="shared" si="1310"/>
        <v>53.479949382554437</v>
      </c>
      <c r="BB705" s="92"/>
    </row>
    <row r="706" spans="1:54" ht="20.100000000000001" hidden="1" customHeight="1">
      <c r="A706" s="27" t="s">
        <v>65</v>
      </c>
      <c r="B706" s="25">
        <v>913</v>
      </c>
      <c r="C706" s="25" t="s">
        <v>7</v>
      </c>
      <c r="D706" s="25" t="s">
        <v>8</v>
      </c>
      <c r="E706" s="25" t="s">
        <v>213</v>
      </c>
      <c r="F706" s="25" t="s">
        <v>66</v>
      </c>
      <c r="G706" s="9">
        <f t="shared" si="1477"/>
        <v>22917</v>
      </c>
      <c r="H706" s="9">
        <f t="shared" si="1477"/>
        <v>0</v>
      </c>
      <c r="I706" s="9">
        <f t="shared" si="1477"/>
        <v>0</v>
      </c>
      <c r="J706" s="9">
        <f t="shared" si="1477"/>
        <v>0</v>
      </c>
      <c r="K706" s="9">
        <f t="shared" si="1477"/>
        <v>0</v>
      </c>
      <c r="L706" s="9">
        <f t="shared" si="1477"/>
        <v>0</v>
      </c>
      <c r="M706" s="9">
        <f t="shared" si="1477"/>
        <v>22917</v>
      </c>
      <c r="N706" s="9">
        <f t="shared" si="1477"/>
        <v>0</v>
      </c>
      <c r="O706" s="9">
        <f t="shared" si="1477"/>
        <v>0</v>
      </c>
      <c r="P706" s="9">
        <f t="shared" si="1477"/>
        <v>0</v>
      </c>
      <c r="Q706" s="9">
        <f t="shared" si="1477"/>
        <v>0</v>
      </c>
      <c r="R706" s="9">
        <f t="shared" si="1477"/>
        <v>0</v>
      </c>
      <c r="S706" s="9">
        <f t="shared" si="1477"/>
        <v>22917</v>
      </c>
      <c r="T706" s="9">
        <f t="shared" si="1477"/>
        <v>0</v>
      </c>
      <c r="U706" s="9">
        <f t="shared" si="1478"/>
        <v>0</v>
      </c>
      <c r="V706" s="9">
        <f t="shared" si="1478"/>
        <v>0</v>
      </c>
      <c r="W706" s="9">
        <f t="shared" si="1478"/>
        <v>0</v>
      </c>
      <c r="X706" s="9">
        <f t="shared" si="1478"/>
        <v>0</v>
      </c>
      <c r="Y706" s="9">
        <f t="shared" si="1478"/>
        <v>22917</v>
      </c>
      <c r="Z706" s="9">
        <f t="shared" si="1478"/>
        <v>0</v>
      </c>
      <c r="AA706" s="9">
        <f t="shared" si="1478"/>
        <v>0</v>
      </c>
      <c r="AB706" s="9">
        <f t="shared" si="1478"/>
        <v>0</v>
      </c>
      <c r="AC706" s="9">
        <f t="shared" si="1478"/>
        <v>0</v>
      </c>
      <c r="AD706" s="9">
        <f t="shared" si="1478"/>
        <v>0</v>
      </c>
      <c r="AE706" s="9">
        <f t="shared" si="1478"/>
        <v>22917</v>
      </c>
      <c r="AF706" s="9">
        <f t="shared" si="1478"/>
        <v>0</v>
      </c>
      <c r="AG706" s="9">
        <f t="shared" si="1479"/>
        <v>0</v>
      </c>
      <c r="AH706" s="9">
        <f t="shared" si="1479"/>
        <v>0</v>
      </c>
      <c r="AI706" s="9">
        <f t="shared" si="1479"/>
        <v>0</v>
      </c>
      <c r="AJ706" s="9">
        <f t="shared" si="1479"/>
        <v>0</v>
      </c>
      <c r="AK706" s="9">
        <f t="shared" si="1479"/>
        <v>22917</v>
      </c>
      <c r="AL706" s="9">
        <f t="shared" si="1479"/>
        <v>0</v>
      </c>
      <c r="AM706" s="9">
        <f t="shared" si="1479"/>
        <v>0</v>
      </c>
      <c r="AN706" s="9">
        <f t="shared" si="1479"/>
        <v>0</v>
      </c>
      <c r="AO706" s="9">
        <f t="shared" si="1479"/>
        <v>0</v>
      </c>
      <c r="AP706" s="9">
        <f t="shared" si="1479"/>
        <v>0</v>
      </c>
      <c r="AQ706" s="9">
        <f t="shared" si="1479"/>
        <v>22917</v>
      </c>
      <c r="AR706" s="9">
        <f t="shared" si="1479"/>
        <v>0</v>
      </c>
      <c r="AS706" s="9">
        <f t="shared" si="1480"/>
        <v>0</v>
      </c>
      <c r="AT706" s="9">
        <f t="shared" si="1480"/>
        <v>0</v>
      </c>
      <c r="AU706" s="9">
        <f t="shared" si="1480"/>
        <v>0</v>
      </c>
      <c r="AV706" s="9">
        <f t="shared" si="1480"/>
        <v>0</v>
      </c>
      <c r="AW706" s="9">
        <f t="shared" si="1480"/>
        <v>22917</v>
      </c>
      <c r="AX706" s="9">
        <f t="shared" si="1480"/>
        <v>0</v>
      </c>
      <c r="AY706" s="9">
        <f t="shared" si="1480"/>
        <v>12256</v>
      </c>
      <c r="AZ706" s="9">
        <f t="shared" si="1480"/>
        <v>0</v>
      </c>
      <c r="BA706" s="92">
        <f t="shared" si="1310"/>
        <v>53.479949382554437</v>
      </c>
      <c r="BB706" s="92"/>
    </row>
    <row r="707" spans="1:54" ht="49.5" hidden="1">
      <c r="A707" s="24" t="s">
        <v>406</v>
      </c>
      <c r="B707" s="25">
        <f>B705</f>
        <v>913</v>
      </c>
      <c r="C707" s="25" t="s">
        <v>7</v>
      </c>
      <c r="D707" s="25" t="s">
        <v>8</v>
      </c>
      <c r="E707" s="25" t="s">
        <v>213</v>
      </c>
      <c r="F707" s="9">
        <v>810</v>
      </c>
      <c r="G707" s="9">
        <v>22917</v>
      </c>
      <c r="H707" s="9"/>
      <c r="I707" s="79"/>
      <c r="J707" s="79"/>
      <c r="K707" s="79"/>
      <c r="L707" s="79"/>
      <c r="M707" s="9">
        <f>G707+I707+J707+K707+L707</f>
        <v>22917</v>
      </c>
      <c r="N707" s="9">
        <f>H707+L707</f>
        <v>0</v>
      </c>
      <c r="O707" s="80"/>
      <c r="P707" s="80"/>
      <c r="Q707" s="80"/>
      <c r="R707" s="80"/>
      <c r="S707" s="9">
        <f>M707+O707+P707+Q707+R707</f>
        <v>22917</v>
      </c>
      <c r="T707" s="9">
        <f>N707+R707</f>
        <v>0</v>
      </c>
      <c r="U707" s="80"/>
      <c r="V707" s="80"/>
      <c r="W707" s="80"/>
      <c r="X707" s="80"/>
      <c r="Y707" s="9">
        <f>S707+U707+V707+W707+X707</f>
        <v>22917</v>
      </c>
      <c r="Z707" s="9">
        <f>T707+X707</f>
        <v>0</v>
      </c>
      <c r="AA707" s="80"/>
      <c r="AB707" s="80"/>
      <c r="AC707" s="80"/>
      <c r="AD707" s="80"/>
      <c r="AE707" s="9">
        <f>Y707+AA707+AB707+AC707+AD707</f>
        <v>22917</v>
      </c>
      <c r="AF707" s="9">
        <f>Z707+AD707</f>
        <v>0</v>
      </c>
      <c r="AG707" s="80"/>
      <c r="AH707" s="80"/>
      <c r="AI707" s="80"/>
      <c r="AJ707" s="80"/>
      <c r="AK707" s="9">
        <f>AE707+AG707+AH707+AI707+AJ707</f>
        <v>22917</v>
      </c>
      <c r="AL707" s="9">
        <f>AF707+AJ707</f>
        <v>0</v>
      </c>
      <c r="AM707" s="80"/>
      <c r="AN707" s="80"/>
      <c r="AO707" s="80"/>
      <c r="AP707" s="80"/>
      <c r="AQ707" s="9">
        <f>AK707+AM707+AN707+AO707+AP707</f>
        <v>22917</v>
      </c>
      <c r="AR707" s="9">
        <f>AL707+AP707</f>
        <v>0</v>
      </c>
      <c r="AS707" s="80"/>
      <c r="AT707" s="80"/>
      <c r="AU707" s="80"/>
      <c r="AV707" s="80"/>
      <c r="AW707" s="9">
        <f>AQ707+AS707+AT707+AU707+AV707</f>
        <v>22917</v>
      </c>
      <c r="AX707" s="9">
        <f>AR707+AV707</f>
        <v>0</v>
      </c>
      <c r="AY707" s="8">
        <v>12256</v>
      </c>
      <c r="AZ707" s="79"/>
      <c r="BA707" s="92">
        <f t="shared" si="1310"/>
        <v>53.479949382554437</v>
      </c>
      <c r="BB707" s="92"/>
    </row>
    <row r="708" spans="1:54" ht="20.100000000000001" hidden="1" customHeight="1">
      <c r="A708" s="27" t="s">
        <v>569</v>
      </c>
      <c r="B708" s="25">
        <v>913</v>
      </c>
      <c r="C708" s="25" t="s">
        <v>7</v>
      </c>
      <c r="D708" s="25" t="s">
        <v>8</v>
      </c>
      <c r="E708" s="25" t="s">
        <v>602</v>
      </c>
      <c r="F708" s="25"/>
      <c r="G708" s="9">
        <f t="shared" ref="G708:H708" si="1481">G709+G712+G716+G719</f>
        <v>0</v>
      </c>
      <c r="H708" s="9">
        <f t="shared" si="1481"/>
        <v>0</v>
      </c>
      <c r="I708" s="79"/>
      <c r="J708" s="79"/>
      <c r="K708" s="79"/>
      <c r="L708" s="79"/>
      <c r="M708" s="79"/>
      <c r="N708" s="79"/>
      <c r="O708" s="11">
        <f>O709+O712+O716+O719</f>
        <v>0</v>
      </c>
      <c r="P708" s="11">
        <f t="shared" ref="P708:T708" si="1482">P709+P712+P716+P719</f>
        <v>0</v>
      </c>
      <c r="Q708" s="11">
        <f t="shared" si="1482"/>
        <v>0</v>
      </c>
      <c r="R708" s="11">
        <f t="shared" si="1482"/>
        <v>464729</v>
      </c>
      <c r="S708" s="11">
        <f t="shared" si="1482"/>
        <v>464729</v>
      </c>
      <c r="T708" s="11">
        <f t="shared" si="1482"/>
        <v>464729</v>
      </c>
      <c r="U708" s="11">
        <f>U709+U712+U716+U719</f>
        <v>0</v>
      </c>
      <c r="V708" s="11">
        <f t="shared" ref="V708:Z708" si="1483">V709+V712+V716+V719</f>
        <v>0</v>
      </c>
      <c r="W708" s="11">
        <f t="shared" si="1483"/>
        <v>0</v>
      </c>
      <c r="X708" s="11">
        <f t="shared" si="1483"/>
        <v>0</v>
      </c>
      <c r="Y708" s="11">
        <f t="shared" si="1483"/>
        <v>464729</v>
      </c>
      <c r="Z708" s="11">
        <f t="shared" si="1483"/>
        <v>464729</v>
      </c>
      <c r="AA708" s="11">
        <f>AA709+AA712+AA716+AA719</f>
        <v>0</v>
      </c>
      <c r="AB708" s="11">
        <f t="shared" ref="AB708:AF708" si="1484">AB709+AB712+AB716+AB719</f>
        <v>0</v>
      </c>
      <c r="AC708" s="11">
        <f t="shared" si="1484"/>
        <v>0</v>
      </c>
      <c r="AD708" s="11">
        <f t="shared" si="1484"/>
        <v>1875204</v>
      </c>
      <c r="AE708" s="11">
        <f t="shared" si="1484"/>
        <v>2339933</v>
      </c>
      <c r="AF708" s="11">
        <f t="shared" si="1484"/>
        <v>2339933</v>
      </c>
      <c r="AG708" s="11">
        <f>AG709+AG712+AG716+AG719</f>
        <v>0</v>
      </c>
      <c r="AH708" s="11">
        <f t="shared" ref="AH708:AL708" si="1485">AH709+AH712+AH716+AH719</f>
        <v>0</v>
      </c>
      <c r="AI708" s="11">
        <f t="shared" si="1485"/>
        <v>0</v>
      </c>
      <c r="AJ708" s="11">
        <f t="shared" si="1485"/>
        <v>0</v>
      </c>
      <c r="AK708" s="11">
        <f t="shared" si="1485"/>
        <v>2339933</v>
      </c>
      <c r="AL708" s="11">
        <f t="shared" si="1485"/>
        <v>2339933</v>
      </c>
      <c r="AM708" s="11">
        <f>AM709+AM712+AM716+AM719</f>
        <v>0</v>
      </c>
      <c r="AN708" s="11">
        <f t="shared" ref="AN708:AR708" si="1486">AN709+AN712+AN716+AN719</f>
        <v>0</v>
      </c>
      <c r="AO708" s="11">
        <f t="shared" si="1486"/>
        <v>0</v>
      </c>
      <c r="AP708" s="11">
        <f t="shared" si="1486"/>
        <v>0</v>
      </c>
      <c r="AQ708" s="11">
        <f t="shared" si="1486"/>
        <v>2339933</v>
      </c>
      <c r="AR708" s="11">
        <f t="shared" si="1486"/>
        <v>2339933</v>
      </c>
      <c r="AS708" s="11">
        <f>AS709+AS712+AS716+AS719</f>
        <v>0</v>
      </c>
      <c r="AT708" s="11">
        <f t="shared" ref="AT708:AX708" si="1487">AT709+AT712+AT716+AT719</f>
        <v>0</v>
      </c>
      <c r="AU708" s="11">
        <f t="shared" si="1487"/>
        <v>0</v>
      </c>
      <c r="AV708" s="11">
        <f t="shared" si="1487"/>
        <v>12296</v>
      </c>
      <c r="AW708" s="11">
        <f t="shared" si="1487"/>
        <v>2352229</v>
      </c>
      <c r="AX708" s="11">
        <f t="shared" si="1487"/>
        <v>2352229</v>
      </c>
      <c r="AY708" s="11">
        <f t="shared" ref="AY708:AZ708" si="1488">AY709+AY712+AY716+AY719</f>
        <v>1268980</v>
      </c>
      <c r="AZ708" s="11">
        <f t="shared" si="1488"/>
        <v>1268980</v>
      </c>
      <c r="BA708" s="92">
        <f t="shared" si="1310"/>
        <v>53.947978704454371</v>
      </c>
      <c r="BB708" s="92">
        <f t="shared" si="1312"/>
        <v>53.947978704454371</v>
      </c>
    </row>
    <row r="709" spans="1:54" ht="66" hidden="1">
      <c r="A709" s="36" t="s">
        <v>638</v>
      </c>
      <c r="B709" s="40">
        <v>913</v>
      </c>
      <c r="C709" s="25" t="s">
        <v>7</v>
      </c>
      <c r="D709" s="25" t="s">
        <v>8</v>
      </c>
      <c r="E709" s="25" t="s">
        <v>637</v>
      </c>
      <c r="F709" s="9"/>
      <c r="G709" s="9">
        <f t="shared" ref="G709" si="1489">G710</f>
        <v>0</v>
      </c>
      <c r="H709" s="9">
        <f t="shared" ref="G709:H710" si="1490">H710</f>
        <v>0</v>
      </c>
      <c r="I709" s="79"/>
      <c r="J709" s="79"/>
      <c r="K709" s="79"/>
      <c r="L709" s="79"/>
      <c r="M709" s="79"/>
      <c r="N709" s="79"/>
      <c r="O709" s="11">
        <f>O710</f>
        <v>0</v>
      </c>
      <c r="P709" s="11">
        <f t="shared" ref="P709:AE710" si="1491">P710</f>
        <v>0</v>
      </c>
      <c r="Q709" s="11">
        <f t="shared" si="1491"/>
        <v>0</v>
      </c>
      <c r="R709" s="11">
        <f t="shared" si="1491"/>
        <v>4877</v>
      </c>
      <c r="S709" s="11">
        <f t="shared" si="1491"/>
        <v>4877</v>
      </c>
      <c r="T709" s="11">
        <f t="shared" si="1491"/>
        <v>4877</v>
      </c>
      <c r="U709" s="11">
        <f>U710</f>
        <v>0</v>
      </c>
      <c r="V709" s="11">
        <f t="shared" si="1491"/>
        <v>0</v>
      </c>
      <c r="W709" s="11">
        <f t="shared" si="1491"/>
        <v>0</v>
      </c>
      <c r="X709" s="11">
        <f t="shared" si="1491"/>
        <v>0</v>
      </c>
      <c r="Y709" s="11">
        <f t="shared" si="1491"/>
        <v>4877</v>
      </c>
      <c r="Z709" s="11">
        <f t="shared" si="1491"/>
        <v>4877</v>
      </c>
      <c r="AA709" s="11">
        <f>AA710</f>
        <v>0</v>
      </c>
      <c r="AB709" s="11">
        <f t="shared" si="1491"/>
        <v>0</v>
      </c>
      <c r="AC709" s="11">
        <f t="shared" si="1491"/>
        <v>0</v>
      </c>
      <c r="AD709" s="11">
        <f t="shared" si="1491"/>
        <v>0</v>
      </c>
      <c r="AE709" s="11">
        <f t="shared" si="1491"/>
        <v>4877</v>
      </c>
      <c r="AF709" s="11">
        <f t="shared" ref="AB709:AF710" si="1492">AF710</f>
        <v>4877</v>
      </c>
      <c r="AG709" s="11">
        <f>AG710</f>
        <v>0</v>
      </c>
      <c r="AH709" s="11">
        <f t="shared" ref="AH709:AW710" si="1493">AH710</f>
        <v>0</v>
      </c>
      <c r="AI709" s="11">
        <f t="shared" si="1493"/>
        <v>0</v>
      </c>
      <c r="AJ709" s="11">
        <f t="shared" si="1493"/>
        <v>0</v>
      </c>
      <c r="AK709" s="11">
        <f t="shared" si="1493"/>
        <v>4877</v>
      </c>
      <c r="AL709" s="11">
        <f t="shared" si="1493"/>
        <v>4877</v>
      </c>
      <c r="AM709" s="11">
        <f>AM710</f>
        <v>0</v>
      </c>
      <c r="AN709" s="11">
        <f t="shared" si="1493"/>
        <v>0</v>
      </c>
      <c r="AO709" s="11">
        <f t="shared" si="1493"/>
        <v>0</v>
      </c>
      <c r="AP709" s="11">
        <f t="shared" si="1493"/>
        <v>0</v>
      </c>
      <c r="AQ709" s="11">
        <f t="shared" si="1493"/>
        <v>4877</v>
      </c>
      <c r="AR709" s="11">
        <f t="shared" si="1493"/>
        <v>4877</v>
      </c>
      <c r="AS709" s="11">
        <f>AS710</f>
        <v>0</v>
      </c>
      <c r="AT709" s="11">
        <f t="shared" si="1493"/>
        <v>0</v>
      </c>
      <c r="AU709" s="11">
        <f t="shared" si="1493"/>
        <v>0</v>
      </c>
      <c r="AV709" s="11">
        <f t="shared" si="1493"/>
        <v>12296</v>
      </c>
      <c r="AW709" s="11">
        <f t="shared" si="1493"/>
        <v>17173</v>
      </c>
      <c r="AX709" s="11">
        <f t="shared" ref="AT709:AZ710" si="1494">AX710</f>
        <v>17173</v>
      </c>
      <c r="AY709" s="11">
        <f t="shared" si="1494"/>
        <v>6992</v>
      </c>
      <c r="AZ709" s="11">
        <f t="shared" si="1494"/>
        <v>6992</v>
      </c>
      <c r="BA709" s="92">
        <f t="shared" si="1310"/>
        <v>40.715075991381823</v>
      </c>
      <c r="BB709" s="92">
        <f t="shared" si="1312"/>
        <v>40.715075991381823</v>
      </c>
    </row>
    <row r="710" spans="1:54" ht="33" hidden="1">
      <c r="A710" s="24" t="s">
        <v>11</v>
      </c>
      <c r="B710" s="40">
        <v>913</v>
      </c>
      <c r="C710" s="25" t="s">
        <v>7</v>
      </c>
      <c r="D710" s="25" t="s">
        <v>8</v>
      </c>
      <c r="E710" s="25" t="s">
        <v>637</v>
      </c>
      <c r="F710" s="25" t="s">
        <v>12</v>
      </c>
      <c r="G710" s="9">
        <f t="shared" si="1490"/>
        <v>0</v>
      </c>
      <c r="H710" s="9">
        <f t="shared" si="1490"/>
        <v>0</v>
      </c>
      <c r="I710" s="79"/>
      <c r="J710" s="79"/>
      <c r="K710" s="79"/>
      <c r="L710" s="79"/>
      <c r="M710" s="79"/>
      <c r="N710" s="79"/>
      <c r="O710" s="11">
        <f>O711</f>
        <v>0</v>
      </c>
      <c r="P710" s="11">
        <f t="shared" si="1491"/>
        <v>0</v>
      </c>
      <c r="Q710" s="11">
        <f t="shared" si="1491"/>
        <v>0</v>
      </c>
      <c r="R710" s="11">
        <f t="shared" si="1491"/>
        <v>4877</v>
      </c>
      <c r="S710" s="11">
        <f t="shared" si="1491"/>
        <v>4877</v>
      </c>
      <c r="T710" s="11">
        <f t="shared" si="1491"/>
        <v>4877</v>
      </c>
      <c r="U710" s="11">
        <f>U711</f>
        <v>0</v>
      </c>
      <c r="V710" s="11">
        <f t="shared" si="1491"/>
        <v>0</v>
      </c>
      <c r="W710" s="11">
        <f t="shared" si="1491"/>
        <v>0</v>
      </c>
      <c r="X710" s="11">
        <f t="shared" si="1491"/>
        <v>0</v>
      </c>
      <c r="Y710" s="11">
        <f t="shared" si="1491"/>
        <v>4877</v>
      </c>
      <c r="Z710" s="11">
        <f t="shared" si="1491"/>
        <v>4877</v>
      </c>
      <c r="AA710" s="11">
        <f>AA711</f>
        <v>0</v>
      </c>
      <c r="AB710" s="11">
        <f t="shared" si="1492"/>
        <v>0</v>
      </c>
      <c r="AC710" s="11">
        <f t="shared" si="1492"/>
        <v>0</v>
      </c>
      <c r="AD710" s="11">
        <f t="shared" si="1492"/>
        <v>0</v>
      </c>
      <c r="AE710" s="11">
        <f t="shared" si="1492"/>
        <v>4877</v>
      </c>
      <c r="AF710" s="11">
        <f t="shared" si="1492"/>
        <v>4877</v>
      </c>
      <c r="AG710" s="11">
        <f>AG711</f>
        <v>0</v>
      </c>
      <c r="AH710" s="11">
        <f t="shared" si="1493"/>
        <v>0</v>
      </c>
      <c r="AI710" s="11">
        <f t="shared" si="1493"/>
        <v>0</v>
      </c>
      <c r="AJ710" s="11">
        <f t="shared" si="1493"/>
        <v>0</v>
      </c>
      <c r="AK710" s="11">
        <f t="shared" si="1493"/>
        <v>4877</v>
      </c>
      <c r="AL710" s="11">
        <f t="shared" si="1493"/>
        <v>4877</v>
      </c>
      <c r="AM710" s="11">
        <f>AM711</f>
        <v>0</v>
      </c>
      <c r="AN710" s="11">
        <f t="shared" si="1493"/>
        <v>0</v>
      </c>
      <c r="AO710" s="11">
        <f t="shared" si="1493"/>
        <v>0</v>
      </c>
      <c r="AP710" s="11">
        <f t="shared" si="1493"/>
        <v>0</v>
      </c>
      <c r="AQ710" s="11">
        <f t="shared" si="1493"/>
        <v>4877</v>
      </c>
      <c r="AR710" s="11">
        <f t="shared" si="1493"/>
        <v>4877</v>
      </c>
      <c r="AS710" s="11">
        <f>AS711</f>
        <v>0</v>
      </c>
      <c r="AT710" s="11">
        <f t="shared" si="1494"/>
        <v>0</v>
      </c>
      <c r="AU710" s="11">
        <f t="shared" si="1494"/>
        <v>0</v>
      </c>
      <c r="AV710" s="11">
        <f t="shared" si="1494"/>
        <v>12296</v>
      </c>
      <c r="AW710" s="11">
        <f t="shared" si="1494"/>
        <v>17173</v>
      </c>
      <c r="AX710" s="11">
        <f t="shared" si="1494"/>
        <v>17173</v>
      </c>
      <c r="AY710" s="11">
        <f t="shared" si="1494"/>
        <v>6992</v>
      </c>
      <c r="AZ710" s="11">
        <f t="shared" si="1494"/>
        <v>6992</v>
      </c>
      <c r="BA710" s="92">
        <f t="shared" si="1310"/>
        <v>40.715075991381823</v>
      </c>
      <c r="BB710" s="92">
        <f t="shared" si="1312"/>
        <v>40.715075991381823</v>
      </c>
    </row>
    <row r="711" spans="1:54" ht="20.100000000000001" hidden="1" customHeight="1">
      <c r="A711" s="27" t="s">
        <v>13</v>
      </c>
      <c r="B711" s="25">
        <v>913</v>
      </c>
      <c r="C711" s="25" t="s">
        <v>7</v>
      </c>
      <c r="D711" s="25" t="s">
        <v>8</v>
      </c>
      <c r="E711" s="25" t="s">
        <v>637</v>
      </c>
      <c r="F711" s="25" t="s">
        <v>34</v>
      </c>
      <c r="G711" s="9"/>
      <c r="H711" s="9"/>
      <c r="I711" s="79"/>
      <c r="J711" s="79"/>
      <c r="K711" s="79"/>
      <c r="L711" s="79"/>
      <c r="M711" s="79"/>
      <c r="N711" s="79"/>
      <c r="O711" s="11"/>
      <c r="P711" s="11"/>
      <c r="Q711" s="11"/>
      <c r="R711" s="11">
        <v>4877</v>
      </c>
      <c r="S711" s="9">
        <f>M711+O711+P711+Q711+R711</f>
        <v>4877</v>
      </c>
      <c r="T711" s="9">
        <f>N711+R711</f>
        <v>4877</v>
      </c>
      <c r="U711" s="11"/>
      <c r="V711" s="11"/>
      <c r="W711" s="11"/>
      <c r="X711" s="11"/>
      <c r="Y711" s="9">
        <f>S711+U711+V711+W711+X711</f>
        <v>4877</v>
      </c>
      <c r="Z711" s="9">
        <f>T711+X711</f>
        <v>4877</v>
      </c>
      <c r="AA711" s="11"/>
      <c r="AB711" s="11"/>
      <c r="AC711" s="11"/>
      <c r="AD711" s="11"/>
      <c r="AE711" s="9">
        <f>Y711+AA711+AB711+AC711+AD711</f>
        <v>4877</v>
      </c>
      <c r="AF711" s="9">
        <f>Z711+AD711</f>
        <v>4877</v>
      </c>
      <c r="AG711" s="11"/>
      <c r="AH711" s="11"/>
      <c r="AI711" s="11"/>
      <c r="AJ711" s="11"/>
      <c r="AK711" s="9">
        <f>AE711+AG711+AH711+AI711+AJ711</f>
        <v>4877</v>
      </c>
      <c r="AL711" s="9">
        <f>AF711+AJ711</f>
        <v>4877</v>
      </c>
      <c r="AM711" s="11"/>
      <c r="AN711" s="11"/>
      <c r="AO711" s="11"/>
      <c r="AP711" s="11"/>
      <c r="AQ711" s="9">
        <f>AK711+AM711+AN711+AO711+AP711</f>
        <v>4877</v>
      </c>
      <c r="AR711" s="9">
        <f>AL711+AP711</f>
        <v>4877</v>
      </c>
      <c r="AS711" s="11"/>
      <c r="AT711" s="11"/>
      <c r="AU711" s="11"/>
      <c r="AV711" s="11">
        <v>12296</v>
      </c>
      <c r="AW711" s="9">
        <f>AQ711+AS711+AT711+AU711+AV711</f>
        <v>17173</v>
      </c>
      <c r="AX711" s="9">
        <f>AR711+AV711</f>
        <v>17173</v>
      </c>
      <c r="AY711" s="11">
        <v>6992</v>
      </c>
      <c r="AZ711" s="11">
        <v>6992</v>
      </c>
      <c r="BA711" s="92">
        <f t="shared" si="1310"/>
        <v>40.715075991381823</v>
      </c>
      <c r="BB711" s="92">
        <f t="shared" si="1312"/>
        <v>40.715075991381823</v>
      </c>
    </row>
    <row r="712" spans="1:54" ht="66" hidden="1">
      <c r="A712" s="81" t="s">
        <v>628</v>
      </c>
      <c r="B712" s="40">
        <v>913</v>
      </c>
      <c r="C712" s="25" t="s">
        <v>7</v>
      </c>
      <c r="D712" s="25" t="s">
        <v>8</v>
      </c>
      <c r="E712" s="25" t="s">
        <v>627</v>
      </c>
      <c r="F712" s="9"/>
      <c r="G712" s="9">
        <f t="shared" ref="G712:H712" si="1495">G713</f>
        <v>0</v>
      </c>
      <c r="H712" s="9">
        <f t="shared" si="1495"/>
        <v>0</v>
      </c>
      <c r="I712" s="79"/>
      <c r="J712" s="79"/>
      <c r="K712" s="79"/>
      <c r="L712" s="79"/>
      <c r="M712" s="79"/>
      <c r="N712" s="79"/>
      <c r="O712" s="11">
        <f>O713</f>
        <v>0</v>
      </c>
      <c r="P712" s="11">
        <f t="shared" ref="P712:AZ712" si="1496">P713</f>
        <v>0</v>
      </c>
      <c r="Q712" s="11">
        <f t="shared" si="1496"/>
        <v>0</v>
      </c>
      <c r="R712" s="11">
        <f t="shared" si="1496"/>
        <v>4581</v>
      </c>
      <c r="S712" s="11">
        <f t="shared" si="1496"/>
        <v>4581</v>
      </c>
      <c r="T712" s="11">
        <f t="shared" si="1496"/>
        <v>4581</v>
      </c>
      <c r="U712" s="11">
        <f>U713</f>
        <v>0</v>
      </c>
      <c r="V712" s="11">
        <f t="shared" si="1496"/>
        <v>0</v>
      </c>
      <c r="W712" s="11">
        <f t="shared" si="1496"/>
        <v>0</v>
      </c>
      <c r="X712" s="11">
        <f t="shared" si="1496"/>
        <v>0</v>
      </c>
      <c r="Y712" s="11">
        <f t="shared" si="1496"/>
        <v>4581</v>
      </c>
      <c r="Z712" s="11">
        <f t="shared" si="1496"/>
        <v>4581</v>
      </c>
      <c r="AA712" s="11">
        <f>AA713</f>
        <v>0</v>
      </c>
      <c r="AB712" s="11">
        <f t="shared" si="1496"/>
        <v>0</v>
      </c>
      <c r="AC712" s="11">
        <f t="shared" si="1496"/>
        <v>0</v>
      </c>
      <c r="AD712" s="11">
        <f t="shared" si="1496"/>
        <v>17329</v>
      </c>
      <c r="AE712" s="11">
        <f t="shared" si="1496"/>
        <v>21910</v>
      </c>
      <c r="AF712" s="11">
        <f t="shared" si="1496"/>
        <v>21910</v>
      </c>
      <c r="AG712" s="11">
        <f>AG713</f>
        <v>0</v>
      </c>
      <c r="AH712" s="11">
        <f t="shared" si="1496"/>
        <v>0</v>
      </c>
      <c r="AI712" s="11">
        <f t="shared" si="1496"/>
        <v>0</v>
      </c>
      <c r="AJ712" s="11">
        <f t="shared" si="1496"/>
        <v>0</v>
      </c>
      <c r="AK712" s="11">
        <f t="shared" si="1496"/>
        <v>21910</v>
      </c>
      <c r="AL712" s="11">
        <f t="shared" si="1496"/>
        <v>21910</v>
      </c>
      <c r="AM712" s="11">
        <f>AM713</f>
        <v>0</v>
      </c>
      <c r="AN712" s="11">
        <f t="shared" si="1496"/>
        <v>0</v>
      </c>
      <c r="AO712" s="11">
        <f t="shared" si="1496"/>
        <v>0</v>
      </c>
      <c r="AP712" s="11">
        <f t="shared" si="1496"/>
        <v>0</v>
      </c>
      <c r="AQ712" s="11">
        <f t="shared" si="1496"/>
        <v>21910</v>
      </c>
      <c r="AR712" s="11">
        <f t="shared" si="1496"/>
        <v>21910</v>
      </c>
      <c r="AS712" s="11">
        <f>AS713</f>
        <v>0</v>
      </c>
      <c r="AT712" s="11">
        <f t="shared" si="1496"/>
        <v>0</v>
      </c>
      <c r="AU712" s="11">
        <f t="shared" si="1496"/>
        <v>0</v>
      </c>
      <c r="AV712" s="11">
        <f t="shared" si="1496"/>
        <v>0</v>
      </c>
      <c r="AW712" s="11">
        <f t="shared" si="1496"/>
        <v>21910</v>
      </c>
      <c r="AX712" s="11">
        <f t="shared" si="1496"/>
        <v>21910</v>
      </c>
      <c r="AY712" s="11">
        <f t="shared" si="1496"/>
        <v>9848</v>
      </c>
      <c r="AZ712" s="11">
        <f t="shared" si="1496"/>
        <v>9848</v>
      </c>
      <c r="BA712" s="92">
        <f t="shared" si="1310"/>
        <v>44.947512551346421</v>
      </c>
      <c r="BB712" s="92">
        <f t="shared" si="1312"/>
        <v>44.947512551346421</v>
      </c>
    </row>
    <row r="713" spans="1:54" ht="33" hidden="1">
      <c r="A713" s="24" t="s">
        <v>11</v>
      </c>
      <c r="B713" s="40">
        <v>913</v>
      </c>
      <c r="C713" s="25" t="s">
        <v>7</v>
      </c>
      <c r="D713" s="25" t="s">
        <v>8</v>
      </c>
      <c r="E713" s="25" t="s">
        <v>627</v>
      </c>
      <c r="F713" s="25" t="s">
        <v>12</v>
      </c>
      <c r="G713" s="9">
        <f t="shared" ref="G713:H713" si="1497">G714+G715</f>
        <v>0</v>
      </c>
      <c r="H713" s="9">
        <f t="shared" si="1497"/>
        <v>0</v>
      </c>
      <c r="I713" s="79"/>
      <c r="J713" s="79"/>
      <c r="K713" s="79"/>
      <c r="L713" s="79"/>
      <c r="M713" s="79"/>
      <c r="N713" s="79"/>
      <c r="O713" s="11">
        <f>O714+O715</f>
        <v>0</v>
      </c>
      <c r="P713" s="11">
        <f t="shared" ref="P713:T713" si="1498">P714+P715</f>
        <v>0</v>
      </c>
      <c r="Q713" s="11">
        <f t="shared" si="1498"/>
        <v>0</v>
      </c>
      <c r="R713" s="11">
        <f t="shared" si="1498"/>
        <v>4581</v>
      </c>
      <c r="S713" s="11">
        <f t="shared" si="1498"/>
        <v>4581</v>
      </c>
      <c r="T713" s="11">
        <f t="shared" si="1498"/>
        <v>4581</v>
      </c>
      <c r="U713" s="11">
        <f>U714+U715</f>
        <v>0</v>
      </c>
      <c r="V713" s="11">
        <f t="shared" ref="V713:Z713" si="1499">V714+V715</f>
        <v>0</v>
      </c>
      <c r="W713" s="11">
        <f t="shared" si="1499"/>
        <v>0</v>
      </c>
      <c r="X713" s="11">
        <f t="shared" si="1499"/>
        <v>0</v>
      </c>
      <c r="Y713" s="11">
        <f t="shared" si="1499"/>
        <v>4581</v>
      </c>
      <c r="Z713" s="11">
        <f t="shared" si="1499"/>
        <v>4581</v>
      </c>
      <c r="AA713" s="11">
        <f>AA714+AA715</f>
        <v>0</v>
      </c>
      <c r="AB713" s="11">
        <f t="shared" ref="AB713:AF713" si="1500">AB714+AB715</f>
        <v>0</v>
      </c>
      <c r="AC713" s="11">
        <f t="shared" si="1500"/>
        <v>0</v>
      </c>
      <c r="AD713" s="11">
        <f t="shared" si="1500"/>
        <v>17329</v>
      </c>
      <c r="AE713" s="11">
        <f t="shared" si="1500"/>
        <v>21910</v>
      </c>
      <c r="AF713" s="11">
        <f t="shared" si="1500"/>
        <v>21910</v>
      </c>
      <c r="AG713" s="11">
        <f>AG714+AG715</f>
        <v>0</v>
      </c>
      <c r="AH713" s="11">
        <f t="shared" ref="AH713:AL713" si="1501">AH714+AH715</f>
        <v>0</v>
      </c>
      <c r="AI713" s="11">
        <f t="shared" si="1501"/>
        <v>0</v>
      </c>
      <c r="AJ713" s="11">
        <f t="shared" si="1501"/>
        <v>0</v>
      </c>
      <c r="AK713" s="11">
        <f t="shared" si="1501"/>
        <v>21910</v>
      </c>
      <c r="AL713" s="11">
        <f t="shared" si="1501"/>
        <v>21910</v>
      </c>
      <c r="AM713" s="11">
        <f>AM714+AM715</f>
        <v>0</v>
      </c>
      <c r="AN713" s="11">
        <f t="shared" ref="AN713:AR713" si="1502">AN714+AN715</f>
        <v>0</v>
      </c>
      <c r="AO713" s="11">
        <f t="shared" si="1502"/>
        <v>0</v>
      </c>
      <c r="AP713" s="11">
        <f t="shared" si="1502"/>
        <v>0</v>
      </c>
      <c r="AQ713" s="11">
        <f t="shared" si="1502"/>
        <v>21910</v>
      </c>
      <c r="AR713" s="11">
        <f t="shared" si="1502"/>
        <v>21910</v>
      </c>
      <c r="AS713" s="11">
        <f>AS714+AS715</f>
        <v>0</v>
      </c>
      <c r="AT713" s="11">
        <f t="shared" ref="AT713:AX713" si="1503">AT714+AT715</f>
        <v>0</v>
      </c>
      <c r="AU713" s="11">
        <f t="shared" si="1503"/>
        <v>0</v>
      </c>
      <c r="AV713" s="11">
        <f t="shared" si="1503"/>
        <v>0</v>
      </c>
      <c r="AW713" s="11">
        <f t="shared" si="1503"/>
        <v>21910</v>
      </c>
      <c r="AX713" s="11">
        <f t="shared" si="1503"/>
        <v>21910</v>
      </c>
      <c r="AY713" s="11">
        <f t="shared" ref="AY713:AZ713" si="1504">AY714+AY715</f>
        <v>9848</v>
      </c>
      <c r="AZ713" s="11">
        <f t="shared" si="1504"/>
        <v>9848</v>
      </c>
      <c r="BA713" s="92">
        <f t="shared" si="1310"/>
        <v>44.947512551346421</v>
      </c>
      <c r="BB713" s="92">
        <f t="shared" si="1312"/>
        <v>44.947512551346421</v>
      </c>
    </row>
    <row r="714" spans="1:54" ht="20.100000000000001" hidden="1" customHeight="1">
      <c r="A714" s="27" t="s">
        <v>13</v>
      </c>
      <c r="B714" s="25">
        <v>913</v>
      </c>
      <c r="C714" s="25" t="s">
        <v>7</v>
      </c>
      <c r="D714" s="25" t="s">
        <v>8</v>
      </c>
      <c r="E714" s="25" t="s">
        <v>627</v>
      </c>
      <c r="F714" s="25" t="s">
        <v>34</v>
      </c>
      <c r="G714" s="9"/>
      <c r="H714" s="9"/>
      <c r="I714" s="79"/>
      <c r="J714" s="79"/>
      <c r="K714" s="79"/>
      <c r="L714" s="79"/>
      <c r="M714" s="79"/>
      <c r="N714" s="79"/>
      <c r="O714" s="11"/>
      <c r="P714" s="11"/>
      <c r="Q714" s="11"/>
      <c r="R714" s="11">
        <v>4282</v>
      </c>
      <c r="S714" s="9">
        <f>M714+O714+P714+Q714+R714</f>
        <v>4282</v>
      </c>
      <c r="T714" s="9">
        <f>N714+R714</f>
        <v>4282</v>
      </c>
      <c r="U714" s="11"/>
      <c r="V714" s="11"/>
      <c r="W714" s="11"/>
      <c r="X714" s="11"/>
      <c r="Y714" s="9">
        <f>S714+U714+V714+W714+X714</f>
        <v>4282</v>
      </c>
      <c r="Z714" s="9">
        <f>T714+X714</f>
        <v>4282</v>
      </c>
      <c r="AA714" s="11"/>
      <c r="AB714" s="11"/>
      <c r="AC714" s="11"/>
      <c r="AD714" s="11">
        <v>16459</v>
      </c>
      <c r="AE714" s="9">
        <f>Y714+AA714+AB714+AC714+AD714</f>
        <v>20741</v>
      </c>
      <c r="AF714" s="9">
        <f>Z714+AD714</f>
        <v>20741</v>
      </c>
      <c r="AG714" s="11"/>
      <c r="AH714" s="11"/>
      <c r="AI714" s="11"/>
      <c r="AJ714" s="11"/>
      <c r="AK714" s="9">
        <f>AE714+AG714+AH714+AI714+AJ714</f>
        <v>20741</v>
      </c>
      <c r="AL714" s="9">
        <f>AF714+AJ714</f>
        <v>20741</v>
      </c>
      <c r="AM714" s="11"/>
      <c r="AN714" s="11"/>
      <c r="AO714" s="11"/>
      <c r="AP714" s="11"/>
      <c r="AQ714" s="9">
        <f>AK714+AM714+AN714+AO714+AP714</f>
        <v>20741</v>
      </c>
      <c r="AR714" s="9">
        <f>AL714+AP714</f>
        <v>20741</v>
      </c>
      <c r="AS714" s="11"/>
      <c r="AT714" s="11"/>
      <c r="AU714" s="11"/>
      <c r="AV714" s="11"/>
      <c r="AW714" s="9">
        <f>AQ714+AS714+AT714+AU714+AV714</f>
        <v>20741</v>
      </c>
      <c r="AX714" s="9">
        <f>AR714+AV714</f>
        <v>20741</v>
      </c>
      <c r="AY714" s="11">
        <v>9379</v>
      </c>
      <c r="AZ714" s="11">
        <v>9379</v>
      </c>
      <c r="BA714" s="92">
        <f t="shared" si="1310"/>
        <v>45.219613326261992</v>
      </c>
      <c r="BB714" s="92">
        <f t="shared" si="1312"/>
        <v>45.219613326261992</v>
      </c>
    </row>
    <row r="715" spans="1:54" ht="20.100000000000001" hidden="1" customHeight="1">
      <c r="A715" s="27" t="s">
        <v>23</v>
      </c>
      <c r="B715" s="25">
        <v>913</v>
      </c>
      <c r="C715" s="25" t="s">
        <v>7</v>
      </c>
      <c r="D715" s="25" t="s">
        <v>8</v>
      </c>
      <c r="E715" s="25" t="s">
        <v>627</v>
      </c>
      <c r="F715" s="25">
        <v>620</v>
      </c>
      <c r="G715" s="9"/>
      <c r="H715" s="9"/>
      <c r="I715" s="79"/>
      <c r="J715" s="79"/>
      <c r="K715" s="79"/>
      <c r="L715" s="79"/>
      <c r="M715" s="79"/>
      <c r="N715" s="79"/>
      <c r="O715" s="11"/>
      <c r="P715" s="11"/>
      <c r="Q715" s="11"/>
      <c r="R715" s="11">
        <v>299</v>
      </c>
      <c r="S715" s="9">
        <f>M715+O715+P715+Q715+R715</f>
        <v>299</v>
      </c>
      <c r="T715" s="9">
        <f>N715+R715</f>
        <v>299</v>
      </c>
      <c r="U715" s="11"/>
      <c r="V715" s="11"/>
      <c r="W715" s="11"/>
      <c r="X715" s="11"/>
      <c r="Y715" s="9">
        <f>S715+U715+V715+W715+X715</f>
        <v>299</v>
      </c>
      <c r="Z715" s="9">
        <f>T715+X715</f>
        <v>299</v>
      </c>
      <c r="AA715" s="11"/>
      <c r="AB715" s="11"/>
      <c r="AC715" s="11"/>
      <c r="AD715" s="11">
        <v>870</v>
      </c>
      <c r="AE715" s="9">
        <f>Y715+AA715+AB715+AC715+AD715</f>
        <v>1169</v>
      </c>
      <c r="AF715" s="9">
        <f>Z715+AD715</f>
        <v>1169</v>
      </c>
      <c r="AG715" s="11"/>
      <c r="AH715" s="11"/>
      <c r="AI715" s="11"/>
      <c r="AJ715" s="11"/>
      <c r="AK715" s="9">
        <f>AE715+AG715+AH715+AI715+AJ715</f>
        <v>1169</v>
      </c>
      <c r="AL715" s="9">
        <f>AF715+AJ715</f>
        <v>1169</v>
      </c>
      <c r="AM715" s="11"/>
      <c r="AN715" s="11"/>
      <c r="AO715" s="11"/>
      <c r="AP715" s="11"/>
      <c r="AQ715" s="9">
        <f>AK715+AM715+AN715+AO715+AP715</f>
        <v>1169</v>
      </c>
      <c r="AR715" s="9">
        <f>AL715+AP715</f>
        <v>1169</v>
      </c>
      <c r="AS715" s="11"/>
      <c r="AT715" s="11"/>
      <c r="AU715" s="11"/>
      <c r="AV715" s="11"/>
      <c r="AW715" s="9">
        <f>AQ715+AS715+AT715+AU715+AV715</f>
        <v>1169</v>
      </c>
      <c r="AX715" s="9">
        <f>AR715+AV715</f>
        <v>1169</v>
      </c>
      <c r="AY715" s="11">
        <v>469</v>
      </c>
      <c r="AZ715" s="11">
        <v>469</v>
      </c>
      <c r="BA715" s="92">
        <f t="shared" si="1310"/>
        <v>40.119760479041915</v>
      </c>
      <c r="BB715" s="92">
        <f t="shared" si="1312"/>
        <v>40.119760479041915</v>
      </c>
    </row>
    <row r="716" spans="1:54" ht="49.5" hidden="1">
      <c r="A716" s="36" t="s">
        <v>607</v>
      </c>
      <c r="B716" s="40">
        <v>913</v>
      </c>
      <c r="C716" s="25" t="s">
        <v>7</v>
      </c>
      <c r="D716" s="25" t="s">
        <v>8</v>
      </c>
      <c r="E716" s="25" t="s">
        <v>608</v>
      </c>
      <c r="F716" s="25"/>
      <c r="G716" s="9">
        <f t="shared" ref="G716:H717" si="1505">G717</f>
        <v>0</v>
      </c>
      <c r="H716" s="9">
        <f t="shared" si="1505"/>
        <v>0</v>
      </c>
      <c r="I716" s="79"/>
      <c r="J716" s="79"/>
      <c r="K716" s="79"/>
      <c r="L716" s="79"/>
      <c r="M716" s="79"/>
      <c r="N716" s="79"/>
      <c r="O716" s="11">
        <f>O717</f>
        <v>0</v>
      </c>
      <c r="P716" s="11">
        <f t="shared" ref="P716:AE717" si="1506">P717</f>
        <v>0</v>
      </c>
      <c r="Q716" s="11">
        <f t="shared" si="1506"/>
        <v>0</v>
      </c>
      <c r="R716" s="11">
        <f t="shared" si="1506"/>
        <v>15600</v>
      </c>
      <c r="S716" s="11">
        <f t="shared" si="1506"/>
        <v>15600</v>
      </c>
      <c r="T716" s="11">
        <f t="shared" si="1506"/>
        <v>15600</v>
      </c>
      <c r="U716" s="11">
        <f>U717</f>
        <v>0</v>
      </c>
      <c r="V716" s="11">
        <f t="shared" si="1506"/>
        <v>0</v>
      </c>
      <c r="W716" s="11">
        <f t="shared" si="1506"/>
        <v>0</v>
      </c>
      <c r="X716" s="11">
        <f t="shared" si="1506"/>
        <v>0</v>
      </c>
      <c r="Y716" s="11">
        <f t="shared" si="1506"/>
        <v>15600</v>
      </c>
      <c r="Z716" s="11">
        <f t="shared" si="1506"/>
        <v>15600</v>
      </c>
      <c r="AA716" s="11">
        <f>AA717</f>
        <v>0</v>
      </c>
      <c r="AB716" s="11">
        <f t="shared" si="1506"/>
        <v>0</v>
      </c>
      <c r="AC716" s="11">
        <f t="shared" si="1506"/>
        <v>0</v>
      </c>
      <c r="AD716" s="11">
        <f t="shared" si="1506"/>
        <v>69646</v>
      </c>
      <c r="AE716" s="11">
        <f t="shared" si="1506"/>
        <v>85246</v>
      </c>
      <c r="AF716" s="11">
        <f t="shared" ref="AB716:AF717" si="1507">AF717</f>
        <v>85246</v>
      </c>
      <c r="AG716" s="11">
        <f>AG717</f>
        <v>0</v>
      </c>
      <c r="AH716" s="11">
        <f t="shared" ref="AH716:AW717" si="1508">AH717</f>
        <v>0</v>
      </c>
      <c r="AI716" s="11">
        <f t="shared" si="1508"/>
        <v>0</v>
      </c>
      <c r="AJ716" s="11">
        <f t="shared" si="1508"/>
        <v>0</v>
      </c>
      <c r="AK716" s="11">
        <f t="shared" si="1508"/>
        <v>85246</v>
      </c>
      <c r="AL716" s="11">
        <f t="shared" si="1508"/>
        <v>85246</v>
      </c>
      <c r="AM716" s="11">
        <f>AM717</f>
        <v>0</v>
      </c>
      <c r="AN716" s="11">
        <f t="shared" si="1508"/>
        <v>0</v>
      </c>
      <c r="AO716" s="11">
        <f t="shared" si="1508"/>
        <v>0</v>
      </c>
      <c r="AP716" s="11">
        <f t="shared" si="1508"/>
        <v>0</v>
      </c>
      <c r="AQ716" s="11">
        <f t="shared" si="1508"/>
        <v>85246</v>
      </c>
      <c r="AR716" s="11">
        <f t="shared" si="1508"/>
        <v>85246</v>
      </c>
      <c r="AS716" s="11">
        <f>AS717</f>
        <v>0</v>
      </c>
      <c r="AT716" s="11">
        <f t="shared" si="1508"/>
        <v>0</v>
      </c>
      <c r="AU716" s="11">
        <f t="shared" si="1508"/>
        <v>0</v>
      </c>
      <c r="AV716" s="11">
        <f t="shared" si="1508"/>
        <v>0</v>
      </c>
      <c r="AW716" s="11">
        <f t="shared" si="1508"/>
        <v>85246</v>
      </c>
      <c r="AX716" s="11">
        <f t="shared" ref="AT716:AZ717" si="1509">AX717</f>
        <v>85246</v>
      </c>
      <c r="AY716" s="11">
        <f t="shared" si="1509"/>
        <v>43491</v>
      </c>
      <c r="AZ716" s="11">
        <f t="shared" si="1509"/>
        <v>43491</v>
      </c>
      <c r="BA716" s="92">
        <f t="shared" si="1310"/>
        <v>51.018229594350473</v>
      </c>
      <c r="BB716" s="92">
        <f t="shared" si="1312"/>
        <v>51.018229594350473</v>
      </c>
    </row>
    <row r="717" spans="1:54" ht="33" hidden="1">
      <c r="A717" s="24" t="s">
        <v>11</v>
      </c>
      <c r="B717" s="40">
        <v>913</v>
      </c>
      <c r="C717" s="25" t="s">
        <v>7</v>
      </c>
      <c r="D717" s="25" t="s">
        <v>8</v>
      </c>
      <c r="E717" s="25" t="s">
        <v>608</v>
      </c>
      <c r="F717" s="25" t="s">
        <v>12</v>
      </c>
      <c r="G717" s="9">
        <f t="shared" si="1505"/>
        <v>0</v>
      </c>
      <c r="H717" s="9">
        <f t="shared" si="1505"/>
        <v>0</v>
      </c>
      <c r="I717" s="79"/>
      <c r="J717" s="79"/>
      <c r="K717" s="79"/>
      <c r="L717" s="79"/>
      <c r="M717" s="79"/>
      <c r="N717" s="79"/>
      <c r="O717" s="11">
        <f>O718</f>
        <v>0</v>
      </c>
      <c r="P717" s="11">
        <f t="shared" si="1506"/>
        <v>0</v>
      </c>
      <c r="Q717" s="11">
        <f t="shared" si="1506"/>
        <v>0</v>
      </c>
      <c r="R717" s="11">
        <f t="shared" si="1506"/>
        <v>15600</v>
      </c>
      <c r="S717" s="11">
        <f t="shared" si="1506"/>
        <v>15600</v>
      </c>
      <c r="T717" s="11">
        <f t="shared" si="1506"/>
        <v>15600</v>
      </c>
      <c r="U717" s="11">
        <f>U718</f>
        <v>0</v>
      </c>
      <c r="V717" s="11">
        <f t="shared" si="1506"/>
        <v>0</v>
      </c>
      <c r="W717" s="11">
        <f t="shared" si="1506"/>
        <v>0</v>
      </c>
      <c r="X717" s="11">
        <f t="shared" si="1506"/>
        <v>0</v>
      </c>
      <c r="Y717" s="11">
        <f t="shared" si="1506"/>
        <v>15600</v>
      </c>
      <c r="Z717" s="11">
        <f t="shared" si="1506"/>
        <v>15600</v>
      </c>
      <c r="AA717" s="11">
        <f>AA718</f>
        <v>0</v>
      </c>
      <c r="AB717" s="11">
        <f t="shared" si="1507"/>
        <v>0</v>
      </c>
      <c r="AC717" s="11">
        <f t="shared" si="1507"/>
        <v>0</v>
      </c>
      <c r="AD717" s="11">
        <f t="shared" si="1507"/>
        <v>69646</v>
      </c>
      <c r="AE717" s="11">
        <f t="shared" si="1507"/>
        <v>85246</v>
      </c>
      <c r="AF717" s="11">
        <f t="shared" si="1507"/>
        <v>85246</v>
      </c>
      <c r="AG717" s="11">
        <f>AG718</f>
        <v>0</v>
      </c>
      <c r="AH717" s="11">
        <f t="shared" si="1508"/>
        <v>0</v>
      </c>
      <c r="AI717" s="11">
        <f t="shared" si="1508"/>
        <v>0</v>
      </c>
      <c r="AJ717" s="11">
        <f t="shared" si="1508"/>
        <v>0</v>
      </c>
      <c r="AK717" s="11">
        <f t="shared" si="1508"/>
        <v>85246</v>
      </c>
      <c r="AL717" s="11">
        <f t="shared" si="1508"/>
        <v>85246</v>
      </c>
      <c r="AM717" s="11">
        <f>AM718</f>
        <v>0</v>
      </c>
      <c r="AN717" s="11">
        <f t="shared" si="1508"/>
        <v>0</v>
      </c>
      <c r="AO717" s="11">
        <f t="shared" si="1508"/>
        <v>0</v>
      </c>
      <c r="AP717" s="11">
        <f t="shared" si="1508"/>
        <v>0</v>
      </c>
      <c r="AQ717" s="11">
        <f t="shared" si="1508"/>
        <v>85246</v>
      </c>
      <c r="AR717" s="11">
        <f t="shared" si="1508"/>
        <v>85246</v>
      </c>
      <c r="AS717" s="11">
        <f>AS718</f>
        <v>0</v>
      </c>
      <c r="AT717" s="11">
        <f t="shared" si="1509"/>
        <v>0</v>
      </c>
      <c r="AU717" s="11">
        <f t="shared" si="1509"/>
        <v>0</v>
      </c>
      <c r="AV717" s="11">
        <f t="shared" si="1509"/>
        <v>0</v>
      </c>
      <c r="AW717" s="11">
        <f t="shared" si="1509"/>
        <v>85246</v>
      </c>
      <c r="AX717" s="11">
        <f t="shared" si="1509"/>
        <v>85246</v>
      </c>
      <c r="AY717" s="11">
        <f t="shared" si="1509"/>
        <v>43491</v>
      </c>
      <c r="AZ717" s="11">
        <f t="shared" si="1509"/>
        <v>43491</v>
      </c>
      <c r="BA717" s="92">
        <f t="shared" si="1310"/>
        <v>51.018229594350473</v>
      </c>
      <c r="BB717" s="92">
        <f t="shared" si="1312"/>
        <v>51.018229594350473</v>
      </c>
    </row>
    <row r="718" spans="1:54" ht="20.100000000000001" hidden="1" customHeight="1">
      <c r="A718" s="27" t="s">
        <v>13</v>
      </c>
      <c r="B718" s="25">
        <v>913</v>
      </c>
      <c r="C718" s="25" t="s">
        <v>7</v>
      </c>
      <c r="D718" s="25" t="s">
        <v>8</v>
      </c>
      <c r="E718" s="25" t="s">
        <v>608</v>
      </c>
      <c r="F718" s="25" t="s">
        <v>34</v>
      </c>
      <c r="G718" s="9"/>
      <c r="H718" s="9"/>
      <c r="I718" s="79"/>
      <c r="J718" s="79"/>
      <c r="K718" s="79"/>
      <c r="L718" s="79"/>
      <c r="M718" s="79"/>
      <c r="N718" s="79"/>
      <c r="O718" s="11"/>
      <c r="P718" s="11"/>
      <c r="Q718" s="11"/>
      <c r="R718" s="11">
        <v>15600</v>
      </c>
      <c r="S718" s="9">
        <f>M718+O718+P718+Q718+R718</f>
        <v>15600</v>
      </c>
      <c r="T718" s="9">
        <f>N718+R718</f>
        <v>15600</v>
      </c>
      <c r="U718" s="11"/>
      <c r="V718" s="11"/>
      <c r="W718" s="11"/>
      <c r="X718" s="11"/>
      <c r="Y718" s="9">
        <f>S718+U718+V718+W718+X718</f>
        <v>15600</v>
      </c>
      <c r="Z718" s="9">
        <f>T718+X718</f>
        <v>15600</v>
      </c>
      <c r="AA718" s="11"/>
      <c r="AB718" s="11"/>
      <c r="AC718" s="11"/>
      <c r="AD718" s="11">
        <v>69646</v>
      </c>
      <c r="AE718" s="9">
        <f>Y718+AA718+AB718+AC718+AD718</f>
        <v>85246</v>
      </c>
      <c r="AF718" s="9">
        <f>Z718+AD718</f>
        <v>85246</v>
      </c>
      <c r="AG718" s="11"/>
      <c r="AH718" s="11"/>
      <c r="AI718" s="11"/>
      <c r="AJ718" s="11"/>
      <c r="AK718" s="9">
        <f>AE718+AG718+AH718+AI718+AJ718</f>
        <v>85246</v>
      </c>
      <c r="AL718" s="9">
        <f>AF718+AJ718</f>
        <v>85246</v>
      </c>
      <c r="AM718" s="11"/>
      <c r="AN718" s="11"/>
      <c r="AO718" s="11"/>
      <c r="AP718" s="11"/>
      <c r="AQ718" s="9">
        <f>AK718+AM718+AN718+AO718+AP718</f>
        <v>85246</v>
      </c>
      <c r="AR718" s="9">
        <f>AL718+AP718</f>
        <v>85246</v>
      </c>
      <c r="AS718" s="11"/>
      <c r="AT718" s="11"/>
      <c r="AU718" s="11"/>
      <c r="AV718" s="11"/>
      <c r="AW718" s="9">
        <f>AQ718+AS718+AT718+AU718+AV718</f>
        <v>85246</v>
      </c>
      <c r="AX718" s="9">
        <f>AR718+AV718</f>
        <v>85246</v>
      </c>
      <c r="AY718" s="90">
        <v>43491</v>
      </c>
      <c r="AZ718" s="123">
        <v>43491</v>
      </c>
      <c r="BA718" s="92">
        <f t="shared" si="1310"/>
        <v>51.018229594350473</v>
      </c>
      <c r="BB718" s="92">
        <f t="shared" si="1312"/>
        <v>51.018229594350473</v>
      </c>
    </row>
    <row r="719" spans="1:54" ht="49.5" hidden="1">
      <c r="A719" s="36" t="s">
        <v>610</v>
      </c>
      <c r="B719" s="40">
        <v>913</v>
      </c>
      <c r="C719" s="25" t="s">
        <v>7</v>
      </c>
      <c r="D719" s="25" t="s">
        <v>8</v>
      </c>
      <c r="E719" s="25" t="s">
        <v>609</v>
      </c>
      <c r="F719" s="25"/>
      <c r="G719" s="9">
        <f t="shared" ref="G719:H720" si="1510">G720</f>
        <v>0</v>
      </c>
      <c r="H719" s="9">
        <f t="shared" si="1510"/>
        <v>0</v>
      </c>
      <c r="I719" s="79"/>
      <c r="J719" s="79"/>
      <c r="K719" s="79"/>
      <c r="L719" s="79"/>
      <c r="M719" s="79"/>
      <c r="N719" s="79"/>
      <c r="O719" s="11">
        <f>O720</f>
        <v>0</v>
      </c>
      <c r="P719" s="11">
        <f t="shared" ref="P719:AE720" si="1511">P720</f>
        <v>0</v>
      </c>
      <c r="Q719" s="11">
        <f t="shared" si="1511"/>
        <v>0</v>
      </c>
      <c r="R719" s="11">
        <f t="shared" si="1511"/>
        <v>439671</v>
      </c>
      <c r="S719" s="11">
        <f t="shared" si="1511"/>
        <v>439671</v>
      </c>
      <c r="T719" s="11">
        <f t="shared" si="1511"/>
        <v>439671</v>
      </c>
      <c r="U719" s="11">
        <f>U720</f>
        <v>0</v>
      </c>
      <c r="V719" s="11">
        <f t="shared" si="1511"/>
        <v>0</v>
      </c>
      <c r="W719" s="11">
        <f t="shared" si="1511"/>
        <v>0</v>
      </c>
      <c r="X719" s="11">
        <f t="shared" si="1511"/>
        <v>0</v>
      </c>
      <c r="Y719" s="11">
        <f t="shared" si="1511"/>
        <v>439671</v>
      </c>
      <c r="Z719" s="11">
        <f t="shared" si="1511"/>
        <v>439671</v>
      </c>
      <c r="AA719" s="11">
        <f>AA720</f>
        <v>0</v>
      </c>
      <c r="AB719" s="11">
        <f t="shared" si="1511"/>
        <v>0</v>
      </c>
      <c r="AC719" s="11">
        <f t="shared" si="1511"/>
        <v>0</v>
      </c>
      <c r="AD719" s="11">
        <f t="shared" si="1511"/>
        <v>1788229</v>
      </c>
      <c r="AE719" s="11">
        <f t="shared" si="1511"/>
        <v>2227900</v>
      </c>
      <c r="AF719" s="11">
        <f t="shared" ref="AB719:AF720" si="1512">AF720</f>
        <v>2227900</v>
      </c>
      <c r="AG719" s="11">
        <f>AG720</f>
        <v>0</v>
      </c>
      <c r="AH719" s="11">
        <f t="shared" ref="AH719:AW720" si="1513">AH720</f>
        <v>0</v>
      </c>
      <c r="AI719" s="11">
        <f t="shared" si="1513"/>
        <v>0</v>
      </c>
      <c r="AJ719" s="11">
        <f t="shared" si="1513"/>
        <v>0</v>
      </c>
      <c r="AK719" s="11">
        <f t="shared" si="1513"/>
        <v>2227900</v>
      </c>
      <c r="AL719" s="11">
        <f t="shared" si="1513"/>
        <v>2227900</v>
      </c>
      <c r="AM719" s="11">
        <f>AM720</f>
        <v>0</v>
      </c>
      <c r="AN719" s="11">
        <f t="shared" si="1513"/>
        <v>0</v>
      </c>
      <c r="AO719" s="11">
        <f t="shared" si="1513"/>
        <v>0</v>
      </c>
      <c r="AP719" s="11">
        <f t="shared" si="1513"/>
        <v>0</v>
      </c>
      <c r="AQ719" s="11">
        <f t="shared" si="1513"/>
        <v>2227900</v>
      </c>
      <c r="AR719" s="11">
        <f t="shared" si="1513"/>
        <v>2227900</v>
      </c>
      <c r="AS719" s="11">
        <f>AS720</f>
        <v>0</v>
      </c>
      <c r="AT719" s="11">
        <f t="shared" si="1513"/>
        <v>0</v>
      </c>
      <c r="AU719" s="11">
        <f t="shared" si="1513"/>
        <v>0</v>
      </c>
      <c r="AV719" s="11">
        <f t="shared" si="1513"/>
        <v>0</v>
      </c>
      <c r="AW719" s="11">
        <f t="shared" si="1513"/>
        <v>2227900</v>
      </c>
      <c r="AX719" s="11">
        <f t="shared" ref="AT719:AZ720" si="1514">AX720</f>
        <v>2227900</v>
      </c>
      <c r="AY719" s="11">
        <f t="shared" si="1514"/>
        <v>1208649</v>
      </c>
      <c r="AZ719" s="11">
        <f t="shared" si="1514"/>
        <v>1208649</v>
      </c>
      <c r="BA719" s="92">
        <f t="shared" ref="BA719:BA782" si="1515">AY719/AW719*100</f>
        <v>54.250594730463661</v>
      </c>
      <c r="BB719" s="92">
        <f t="shared" ref="BB719:BB776" si="1516">AZ719/AX719*100</f>
        <v>54.250594730463661</v>
      </c>
    </row>
    <row r="720" spans="1:54" ht="33" hidden="1">
      <c r="A720" s="24" t="s">
        <v>11</v>
      </c>
      <c r="B720" s="40">
        <v>913</v>
      </c>
      <c r="C720" s="25" t="s">
        <v>7</v>
      </c>
      <c r="D720" s="25" t="s">
        <v>8</v>
      </c>
      <c r="E720" s="25" t="s">
        <v>609</v>
      </c>
      <c r="F720" s="25" t="s">
        <v>12</v>
      </c>
      <c r="G720" s="9">
        <f t="shared" si="1510"/>
        <v>0</v>
      </c>
      <c r="H720" s="9">
        <f t="shared" si="1510"/>
        <v>0</v>
      </c>
      <c r="I720" s="79"/>
      <c r="J720" s="79"/>
      <c r="K720" s="79"/>
      <c r="L720" s="79"/>
      <c r="M720" s="79"/>
      <c r="N720" s="79"/>
      <c r="O720" s="11">
        <f>O721</f>
        <v>0</v>
      </c>
      <c r="P720" s="11">
        <f t="shared" si="1511"/>
        <v>0</v>
      </c>
      <c r="Q720" s="11">
        <f t="shared" si="1511"/>
        <v>0</v>
      </c>
      <c r="R720" s="11">
        <f t="shared" si="1511"/>
        <v>439671</v>
      </c>
      <c r="S720" s="11">
        <f t="shared" si="1511"/>
        <v>439671</v>
      </c>
      <c r="T720" s="11">
        <f t="shared" si="1511"/>
        <v>439671</v>
      </c>
      <c r="U720" s="11">
        <f>U721</f>
        <v>0</v>
      </c>
      <c r="V720" s="11">
        <f t="shared" si="1511"/>
        <v>0</v>
      </c>
      <c r="W720" s="11">
        <f t="shared" si="1511"/>
        <v>0</v>
      </c>
      <c r="X720" s="11">
        <f t="shared" si="1511"/>
        <v>0</v>
      </c>
      <c r="Y720" s="11">
        <f t="shared" si="1511"/>
        <v>439671</v>
      </c>
      <c r="Z720" s="11">
        <f t="shared" si="1511"/>
        <v>439671</v>
      </c>
      <c r="AA720" s="11">
        <f>AA721</f>
        <v>0</v>
      </c>
      <c r="AB720" s="11">
        <f t="shared" si="1512"/>
        <v>0</v>
      </c>
      <c r="AC720" s="11">
        <f t="shared" si="1512"/>
        <v>0</v>
      </c>
      <c r="AD720" s="11">
        <f t="shared" si="1512"/>
        <v>1788229</v>
      </c>
      <c r="AE720" s="11">
        <f t="shared" si="1512"/>
        <v>2227900</v>
      </c>
      <c r="AF720" s="11">
        <f t="shared" si="1512"/>
        <v>2227900</v>
      </c>
      <c r="AG720" s="11">
        <f>AG721</f>
        <v>0</v>
      </c>
      <c r="AH720" s="11">
        <f t="shared" si="1513"/>
        <v>0</v>
      </c>
      <c r="AI720" s="11">
        <f t="shared" si="1513"/>
        <v>0</v>
      </c>
      <c r="AJ720" s="11">
        <f t="shared" si="1513"/>
        <v>0</v>
      </c>
      <c r="AK720" s="11">
        <f t="shared" si="1513"/>
        <v>2227900</v>
      </c>
      <c r="AL720" s="11">
        <f t="shared" si="1513"/>
        <v>2227900</v>
      </c>
      <c r="AM720" s="11">
        <f>AM721</f>
        <v>0</v>
      </c>
      <c r="AN720" s="11">
        <f t="shared" si="1513"/>
        <v>0</v>
      </c>
      <c r="AO720" s="11">
        <f t="shared" si="1513"/>
        <v>0</v>
      </c>
      <c r="AP720" s="11">
        <f t="shared" si="1513"/>
        <v>0</v>
      </c>
      <c r="AQ720" s="11">
        <f t="shared" si="1513"/>
        <v>2227900</v>
      </c>
      <c r="AR720" s="11">
        <f t="shared" si="1513"/>
        <v>2227900</v>
      </c>
      <c r="AS720" s="11">
        <f>AS721</f>
        <v>0</v>
      </c>
      <c r="AT720" s="11">
        <f t="shared" si="1514"/>
        <v>0</v>
      </c>
      <c r="AU720" s="11">
        <f t="shared" si="1514"/>
        <v>0</v>
      </c>
      <c r="AV720" s="11">
        <f t="shared" si="1514"/>
        <v>0</v>
      </c>
      <c r="AW720" s="11">
        <f t="shared" si="1514"/>
        <v>2227900</v>
      </c>
      <c r="AX720" s="11">
        <f t="shared" si="1514"/>
        <v>2227900</v>
      </c>
      <c r="AY720" s="11">
        <f t="shared" si="1514"/>
        <v>1208649</v>
      </c>
      <c r="AZ720" s="11">
        <f t="shared" si="1514"/>
        <v>1208649</v>
      </c>
      <c r="BA720" s="92">
        <f t="shared" si="1515"/>
        <v>54.250594730463661</v>
      </c>
      <c r="BB720" s="92">
        <f t="shared" si="1516"/>
        <v>54.250594730463661</v>
      </c>
    </row>
    <row r="721" spans="1:54" ht="20.100000000000001" hidden="1" customHeight="1">
      <c r="A721" s="27" t="s">
        <v>13</v>
      </c>
      <c r="B721" s="25">
        <v>913</v>
      </c>
      <c r="C721" s="25" t="s">
        <v>7</v>
      </c>
      <c r="D721" s="25" t="s">
        <v>8</v>
      </c>
      <c r="E721" s="25" t="s">
        <v>609</v>
      </c>
      <c r="F721" s="25" t="s">
        <v>34</v>
      </c>
      <c r="G721" s="9"/>
      <c r="H721" s="9"/>
      <c r="I721" s="79"/>
      <c r="J721" s="79"/>
      <c r="K721" s="79"/>
      <c r="L721" s="79"/>
      <c r="M721" s="79"/>
      <c r="N721" s="79"/>
      <c r="O721" s="11"/>
      <c r="P721" s="11"/>
      <c r="Q721" s="11"/>
      <c r="R721" s="11">
        <v>439671</v>
      </c>
      <c r="S721" s="9">
        <f>M721+O721+P721+Q721+R721</f>
        <v>439671</v>
      </c>
      <c r="T721" s="9">
        <f>N721+R721</f>
        <v>439671</v>
      </c>
      <c r="U721" s="11"/>
      <c r="V721" s="11"/>
      <c r="W721" s="11"/>
      <c r="X721" s="11"/>
      <c r="Y721" s="9">
        <f>S721+U721+V721+W721+X721</f>
        <v>439671</v>
      </c>
      <c r="Z721" s="9">
        <f>T721+X721</f>
        <v>439671</v>
      </c>
      <c r="AA721" s="11"/>
      <c r="AB721" s="11"/>
      <c r="AC721" s="11"/>
      <c r="AD721" s="11">
        <v>1788229</v>
      </c>
      <c r="AE721" s="9">
        <f>Y721+AA721+AB721+AC721+AD721</f>
        <v>2227900</v>
      </c>
      <c r="AF721" s="9">
        <f>Z721+AD721</f>
        <v>2227900</v>
      </c>
      <c r="AG721" s="11"/>
      <c r="AH721" s="11"/>
      <c r="AI721" s="11"/>
      <c r="AJ721" s="11"/>
      <c r="AK721" s="9">
        <f>AE721+AG721+AH721+AI721+AJ721</f>
        <v>2227900</v>
      </c>
      <c r="AL721" s="9">
        <f>AF721+AJ721</f>
        <v>2227900</v>
      </c>
      <c r="AM721" s="11"/>
      <c r="AN721" s="11"/>
      <c r="AO721" s="11"/>
      <c r="AP721" s="11"/>
      <c r="AQ721" s="9">
        <f>AK721+AM721+AN721+AO721+AP721</f>
        <v>2227900</v>
      </c>
      <c r="AR721" s="9">
        <f>AL721+AP721</f>
        <v>2227900</v>
      </c>
      <c r="AS721" s="11"/>
      <c r="AT721" s="11"/>
      <c r="AU721" s="11"/>
      <c r="AV721" s="11"/>
      <c r="AW721" s="9">
        <f>AQ721+AS721+AT721+AU721+AV721</f>
        <v>2227900</v>
      </c>
      <c r="AX721" s="9">
        <f>AR721+AV721</f>
        <v>2227900</v>
      </c>
      <c r="AY721" s="11">
        <v>1208649</v>
      </c>
      <c r="AZ721" s="11">
        <v>1208649</v>
      </c>
      <c r="BA721" s="92">
        <f t="shared" si="1515"/>
        <v>54.250594730463661</v>
      </c>
      <c r="BB721" s="92">
        <f t="shared" si="1516"/>
        <v>54.250594730463661</v>
      </c>
    </row>
    <row r="722" spans="1:54" ht="66" hidden="1">
      <c r="A722" s="63" t="s">
        <v>762</v>
      </c>
      <c r="B722" s="25" t="s">
        <v>200</v>
      </c>
      <c r="C722" s="25" t="s">
        <v>7</v>
      </c>
      <c r="D722" s="25" t="s">
        <v>8</v>
      </c>
      <c r="E722" s="25" t="s">
        <v>700</v>
      </c>
      <c r="F722" s="25"/>
      <c r="G722" s="9">
        <f t="shared" ref="G722:H723" si="1517">G723</f>
        <v>0</v>
      </c>
      <c r="H722" s="9">
        <f t="shared" si="1517"/>
        <v>0</v>
      </c>
      <c r="I722" s="79"/>
      <c r="J722" s="79"/>
      <c r="K722" s="79"/>
      <c r="L722" s="79"/>
      <c r="M722" s="79"/>
      <c r="N722" s="79"/>
      <c r="O722" s="11"/>
      <c r="P722" s="11"/>
      <c r="Q722" s="11"/>
      <c r="R722" s="11"/>
      <c r="S722" s="11"/>
      <c r="T722" s="11"/>
      <c r="U722" s="11">
        <f>U723</f>
        <v>4452</v>
      </c>
      <c r="V722" s="11">
        <f t="shared" ref="V722:AK723" si="1518">V723</f>
        <v>0</v>
      </c>
      <c r="W722" s="11">
        <f t="shared" si="1518"/>
        <v>0</v>
      </c>
      <c r="X722" s="11">
        <f t="shared" si="1518"/>
        <v>25225</v>
      </c>
      <c r="Y722" s="11">
        <f t="shared" si="1518"/>
        <v>29677</v>
      </c>
      <c r="Z722" s="11">
        <f t="shared" si="1518"/>
        <v>25225</v>
      </c>
      <c r="AA722" s="11">
        <f>AA723</f>
        <v>0</v>
      </c>
      <c r="AB722" s="11">
        <f t="shared" si="1518"/>
        <v>0</v>
      </c>
      <c r="AC722" s="11">
        <f t="shared" si="1518"/>
        <v>0</v>
      </c>
      <c r="AD722" s="11">
        <f t="shared" si="1518"/>
        <v>2906</v>
      </c>
      <c r="AE722" s="11">
        <f t="shared" si="1518"/>
        <v>32583</v>
      </c>
      <c r="AF722" s="11">
        <f t="shared" si="1518"/>
        <v>28131</v>
      </c>
      <c r="AG722" s="11">
        <f>AG723</f>
        <v>0</v>
      </c>
      <c r="AH722" s="11">
        <f t="shared" si="1518"/>
        <v>0</v>
      </c>
      <c r="AI722" s="11">
        <f t="shared" si="1518"/>
        <v>0</v>
      </c>
      <c r="AJ722" s="11">
        <f t="shared" si="1518"/>
        <v>0</v>
      </c>
      <c r="AK722" s="11">
        <f t="shared" si="1518"/>
        <v>32583</v>
      </c>
      <c r="AL722" s="11">
        <f t="shared" ref="AH722:AL723" si="1519">AL723</f>
        <v>28131</v>
      </c>
      <c r="AM722" s="11">
        <f>AM723</f>
        <v>0</v>
      </c>
      <c r="AN722" s="11">
        <f t="shared" ref="AN722:AZ723" si="1520">AN723</f>
        <v>0</v>
      </c>
      <c r="AO722" s="11">
        <f t="shared" si="1520"/>
        <v>0</v>
      </c>
      <c r="AP722" s="11">
        <f t="shared" si="1520"/>
        <v>0</v>
      </c>
      <c r="AQ722" s="11">
        <f t="shared" si="1520"/>
        <v>32583</v>
      </c>
      <c r="AR722" s="11">
        <f t="shared" si="1520"/>
        <v>28131</v>
      </c>
      <c r="AS722" s="11">
        <f>AS723</f>
        <v>0</v>
      </c>
      <c r="AT722" s="11">
        <f t="shared" si="1520"/>
        <v>0</v>
      </c>
      <c r="AU722" s="11">
        <f t="shared" si="1520"/>
        <v>0</v>
      </c>
      <c r="AV722" s="11">
        <f t="shared" si="1520"/>
        <v>0</v>
      </c>
      <c r="AW722" s="11">
        <f t="shared" si="1520"/>
        <v>32583</v>
      </c>
      <c r="AX722" s="11">
        <f t="shared" si="1520"/>
        <v>28131</v>
      </c>
      <c r="AY722" s="11">
        <f t="shared" si="1520"/>
        <v>0</v>
      </c>
      <c r="AZ722" s="11">
        <f t="shared" si="1520"/>
        <v>0</v>
      </c>
      <c r="BA722" s="92">
        <f t="shared" si="1515"/>
        <v>0</v>
      </c>
      <c r="BB722" s="92">
        <f t="shared" si="1516"/>
        <v>0</v>
      </c>
    </row>
    <row r="723" spans="1:54" ht="33" hidden="1">
      <c r="A723" s="24" t="s">
        <v>11</v>
      </c>
      <c r="B723" s="25" t="s">
        <v>200</v>
      </c>
      <c r="C723" s="25" t="s">
        <v>7</v>
      </c>
      <c r="D723" s="25" t="s">
        <v>8</v>
      </c>
      <c r="E723" s="25" t="s">
        <v>700</v>
      </c>
      <c r="F723" s="25" t="s">
        <v>12</v>
      </c>
      <c r="G723" s="9">
        <f t="shared" si="1517"/>
        <v>0</v>
      </c>
      <c r="H723" s="9">
        <f t="shared" si="1517"/>
        <v>0</v>
      </c>
      <c r="I723" s="79"/>
      <c r="J723" s="79"/>
      <c r="K723" s="79"/>
      <c r="L723" s="79"/>
      <c r="M723" s="79"/>
      <c r="N723" s="79"/>
      <c r="O723" s="11"/>
      <c r="P723" s="11"/>
      <c r="Q723" s="11"/>
      <c r="R723" s="11"/>
      <c r="S723" s="11"/>
      <c r="T723" s="11"/>
      <c r="U723" s="11">
        <f>U724</f>
        <v>4452</v>
      </c>
      <c r="V723" s="11">
        <f t="shared" si="1518"/>
        <v>0</v>
      </c>
      <c r="W723" s="11">
        <f t="shared" si="1518"/>
        <v>0</v>
      </c>
      <c r="X723" s="11">
        <f t="shared" si="1518"/>
        <v>25225</v>
      </c>
      <c r="Y723" s="11">
        <f t="shared" si="1518"/>
        <v>29677</v>
      </c>
      <c r="Z723" s="11">
        <f t="shared" si="1518"/>
        <v>25225</v>
      </c>
      <c r="AA723" s="11">
        <f>AA724</f>
        <v>0</v>
      </c>
      <c r="AB723" s="11">
        <f t="shared" si="1518"/>
        <v>0</v>
      </c>
      <c r="AC723" s="11">
        <f t="shared" si="1518"/>
        <v>0</v>
      </c>
      <c r="AD723" s="11">
        <f t="shared" si="1518"/>
        <v>2906</v>
      </c>
      <c r="AE723" s="11">
        <f t="shared" si="1518"/>
        <v>32583</v>
      </c>
      <c r="AF723" s="11">
        <f t="shared" si="1518"/>
        <v>28131</v>
      </c>
      <c r="AG723" s="11">
        <f>AG724</f>
        <v>0</v>
      </c>
      <c r="AH723" s="11">
        <f t="shared" si="1519"/>
        <v>0</v>
      </c>
      <c r="AI723" s="11">
        <f t="shared" si="1519"/>
        <v>0</v>
      </c>
      <c r="AJ723" s="11">
        <f t="shared" si="1519"/>
        <v>0</v>
      </c>
      <c r="AK723" s="11">
        <f t="shared" si="1519"/>
        <v>32583</v>
      </c>
      <c r="AL723" s="11">
        <f t="shared" si="1519"/>
        <v>28131</v>
      </c>
      <c r="AM723" s="11">
        <f>AM724</f>
        <v>0</v>
      </c>
      <c r="AN723" s="11">
        <f t="shared" si="1520"/>
        <v>0</v>
      </c>
      <c r="AO723" s="11">
        <f t="shared" si="1520"/>
        <v>0</v>
      </c>
      <c r="AP723" s="11">
        <f t="shared" si="1520"/>
        <v>0</v>
      </c>
      <c r="AQ723" s="11">
        <f t="shared" si="1520"/>
        <v>32583</v>
      </c>
      <c r="AR723" s="11">
        <f t="shared" si="1520"/>
        <v>28131</v>
      </c>
      <c r="AS723" s="11">
        <f>AS724</f>
        <v>0</v>
      </c>
      <c r="AT723" s="11">
        <f t="shared" si="1520"/>
        <v>0</v>
      </c>
      <c r="AU723" s="11">
        <f t="shared" si="1520"/>
        <v>0</v>
      </c>
      <c r="AV723" s="11">
        <f t="shared" si="1520"/>
        <v>0</v>
      </c>
      <c r="AW723" s="11">
        <f t="shared" si="1520"/>
        <v>32583</v>
      </c>
      <c r="AX723" s="11">
        <f t="shared" si="1520"/>
        <v>28131</v>
      </c>
      <c r="AY723" s="11">
        <f t="shared" si="1520"/>
        <v>0</v>
      </c>
      <c r="AZ723" s="11">
        <f t="shared" si="1520"/>
        <v>0</v>
      </c>
      <c r="BA723" s="92">
        <f t="shared" si="1515"/>
        <v>0</v>
      </c>
      <c r="BB723" s="92">
        <f t="shared" si="1516"/>
        <v>0</v>
      </c>
    </row>
    <row r="724" spans="1:54" ht="20.100000000000001" hidden="1" customHeight="1">
      <c r="A724" s="27" t="s">
        <v>13</v>
      </c>
      <c r="B724" s="25" t="s">
        <v>200</v>
      </c>
      <c r="C724" s="25" t="s">
        <v>7</v>
      </c>
      <c r="D724" s="25" t="s">
        <v>8</v>
      </c>
      <c r="E724" s="25" t="s">
        <v>700</v>
      </c>
      <c r="F724" s="25" t="s">
        <v>34</v>
      </c>
      <c r="G724" s="9"/>
      <c r="H724" s="9"/>
      <c r="I724" s="79"/>
      <c r="J724" s="79"/>
      <c r="K724" s="79"/>
      <c r="L724" s="79"/>
      <c r="M724" s="79"/>
      <c r="N724" s="79"/>
      <c r="O724" s="11"/>
      <c r="P724" s="11"/>
      <c r="Q724" s="11"/>
      <c r="R724" s="11"/>
      <c r="S724" s="9">
        <f>M724+O724+P724+Q724+R724</f>
        <v>0</v>
      </c>
      <c r="T724" s="9">
        <f>N724+R724</f>
        <v>0</v>
      </c>
      <c r="U724" s="11">
        <v>4452</v>
      </c>
      <c r="V724" s="11"/>
      <c r="W724" s="11"/>
      <c r="X724" s="11">
        <v>25225</v>
      </c>
      <c r="Y724" s="9">
        <f>S724+U724+V724+W724+X724</f>
        <v>29677</v>
      </c>
      <c r="Z724" s="9">
        <f>T724+X724</f>
        <v>25225</v>
      </c>
      <c r="AA724" s="11"/>
      <c r="AB724" s="11"/>
      <c r="AC724" s="11"/>
      <c r="AD724" s="11">
        <v>2906</v>
      </c>
      <c r="AE724" s="9">
        <f>Y724+AA724+AB724+AC724+AD724</f>
        <v>32583</v>
      </c>
      <c r="AF724" s="9">
        <f>Z724+AD724</f>
        <v>28131</v>
      </c>
      <c r="AG724" s="11"/>
      <c r="AH724" s="11"/>
      <c r="AI724" s="11"/>
      <c r="AJ724" s="11"/>
      <c r="AK724" s="9">
        <f>AE724+AG724+AH724+AI724+AJ724</f>
        <v>32583</v>
      </c>
      <c r="AL724" s="9">
        <f>AF724+AJ724</f>
        <v>28131</v>
      </c>
      <c r="AM724" s="11"/>
      <c r="AN724" s="11"/>
      <c r="AO724" s="11"/>
      <c r="AP724" s="11"/>
      <c r="AQ724" s="9">
        <f>AK724+AM724+AN724+AO724+AP724</f>
        <v>32583</v>
      </c>
      <c r="AR724" s="9">
        <f>AL724+AP724</f>
        <v>28131</v>
      </c>
      <c r="AS724" s="11"/>
      <c r="AT724" s="11"/>
      <c r="AU724" s="11"/>
      <c r="AV724" s="11"/>
      <c r="AW724" s="9">
        <f>AQ724+AS724+AT724+AU724+AV724</f>
        <v>32583</v>
      </c>
      <c r="AX724" s="9">
        <f>AR724+AV724</f>
        <v>28131</v>
      </c>
      <c r="AY724" s="79"/>
      <c r="AZ724" s="79"/>
      <c r="BA724" s="92">
        <f t="shared" si="1515"/>
        <v>0</v>
      </c>
      <c r="BB724" s="92">
        <f t="shared" si="1516"/>
        <v>0</v>
      </c>
    </row>
    <row r="725" spans="1:54" ht="33" hidden="1">
      <c r="A725" s="24" t="s">
        <v>323</v>
      </c>
      <c r="B725" s="40">
        <v>913</v>
      </c>
      <c r="C725" s="25" t="s">
        <v>7</v>
      </c>
      <c r="D725" s="25" t="s">
        <v>8</v>
      </c>
      <c r="E725" s="25" t="s">
        <v>393</v>
      </c>
      <c r="F725" s="25"/>
      <c r="G725" s="9">
        <f t="shared" ref="G725" si="1521">G726+G730+G733</f>
        <v>1555</v>
      </c>
      <c r="H725" s="9">
        <f t="shared" ref="H725:N725" si="1522">H726+H730+H733</f>
        <v>0</v>
      </c>
      <c r="I725" s="9">
        <f t="shared" si="1522"/>
        <v>0</v>
      </c>
      <c r="J725" s="9">
        <f t="shared" si="1522"/>
        <v>0</v>
      </c>
      <c r="K725" s="9">
        <f t="shared" si="1522"/>
        <v>0</v>
      </c>
      <c r="L725" s="9">
        <f t="shared" si="1522"/>
        <v>0</v>
      </c>
      <c r="M725" s="9">
        <f t="shared" si="1522"/>
        <v>1555</v>
      </c>
      <c r="N725" s="9">
        <f t="shared" si="1522"/>
        <v>0</v>
      </c>
      <c r="O725" s="9">
        <f t="shared" ref="O725:T725" si="1523">O726+O730+O733</f>
        <v>0</v>
      </c>
      <c r="P725" s="9">
        <f t="shared" si="1523"/>
        <v>0</v>
      </c>
      <c r="Q725" s="9">
        <f t="shared" si="1523"/>
        <v>0</v>
      </c>
      <c r="R725" s="9">
        <f t="shared" si="1523"/>
        <v>0</v>
      </c>
      <c r="S725" s="9">
        <f t="shared" si="1523"/>
        <v>1555</v>
      </c>
      <c r="T725" s="9">
        <f t="shared" si="1523"/>
        <v>0</v>
      </c>
      <c r="U725" s="9">
        <f t="shared" ref="U725:Z725" si="1524">U726+U730+U733</f>
        <v>0</v>
      </c>
      <c r="V725" s="9">
        <f t="shared" si="1524"/>
        <v>0</v>
      </c>
      <c r="W725" s="9">
        <f t="shared" si="1524"/>
        <v>0</v>
      </c>
      <c r="X725" s="9">
        <f t="shared" si="1524"/>
        <v>0</v>
      </c>
      <c r="Y725" s="9">
        <f t="shared" si="1524"/>
        <v>1555</v>
      </c>
      <c r="Z725" s="9">
        <f t="shared" si="1524"/>
        <v>0</v>
      </c>
      <c r="AA725" s="9">
        <f t="shared" ref="AA725:AF725" si="1525">AA726+AA730+AA733</f>
        <v>0</v>
      </c>
      <c r="AB725" s="9">
        <f t="shared" si="1525"/>
        <v>1068</v>
      </c>
      <c r="AC725" s="9">
        <f t="shared" si="1525"/>
        <v>0</v>
      </c>
      <c r="AD725" s="9">
        <f t="shared" si="1525"/>
        <v>3784</v>
      </c>
      <c r="AE725" s="9">
        <f t="shared" si="1525"/>
        <v>6407</v>
      </c>
      <c r="AF725" s="9">
        <f t="shared" si="1525"/>
        <v>3784</v>
      </c>
      <c r="AG725" s="9">
        <f t="shared" ref="AG725:AL725" si="1526">AG726+AG730+AG733</f>
        <v>0</v>
      </c>
      <c r="AH725" s="9">
        <f t="shared" si="1526"/>
        <v>0</v>
      </c>
      <c r="AI725" s="9">
        <f t="shared" si="1526"/>
        <v>0</v>
      </c>
      <c r="AJ725" s="9">
        <f t="shared" si="1526"/>
        <v>0</v>
      </c>
      <c r="AK725" s="9">
        <f t="shared" si="1526"/>
        <v>6407</v>
      </c>
      <c r="AL725" s="9">
        <f t="shared" si="1526"/>
        <v>3784</v>
      </c>
      <c r="AM725" s="9">
        <f t="shared" ref="AM725:AR725" si="1527">AM726+AM730+AM733</f>
        <v>0</v>
      </c>
      <c r="AN725" s="9">
        <f t="shared" si="1527"/>
        <v>0</v>
      </c>
      <c r="AO725" s="9">
        <f t="shared" si="1527"/>
        <v>0</v>
      </c>
      <c r="AP725" s="9">
        <f t="shared" si="1527"/>
        <v>0</v>
      </c>
      <c r="AQ725" s="9">
        <f t="shared" si="1527"/>
        <v>6407</v>
      </c>
      <c r="AR725" s="9">
        <f t="shared" si="1527"/>
        <v>3784</v>
      </c>
      <c r="AS725" s="9">
        <f t="shared" ref="AS725:AX725" si="1528">AS726+AS730+AS733</f>
        <v>0</v>
      </c>
      <c r="AT725" s="9">
        <f t="shared" si="1528"/>
        <v>0</v>
      </c>
      <c r="AU725" s="9">
        <f t="shared" si="1528"/>
        <v>0</v>
      </c>
      <c r="AV725" s="9">
        <f t="shared" si="1528"/>
        <v>0</v>
      </c>
      <c r="AW725" s="9">
        <f t="shared" si="1528"/>
        <v>6407</v>
      </c>
      <c r="AX725" s="9">
        <f t="shared" si="1528"/>
        <v>3784</v>
      </c>
      <c r="AY725" s="9">
        <f t="shared" ref="AY725:AZ725" si="1529">AY726+AY730+AY733</f>
        <v>1087</v>
      </c>
      <c r="AZ725" s="9">
        <f t="shared" si="1529"/>
        <v>0</v>
      </c>
      <c r="BA725" s="92">
        <f t="shared" si="1515"/>
        <v>16.96581863586702</v>
      </c>
      <c r="BB725" s="92">
        <f t="shared" si="1516"/>
        <v>0</v>
      </c>
    </row>
    <row r="726" spans="1:54" ht="20.100000000000001" hidden="1" customHeight="1">
      <c r="A726" s="27" t="s">
        <v>14</v>
      </c>
      <c r="B726" s="25">
        <v>913</v>
      </c>
      <c r="C726" s="25" t="s">
        <v>7</v>
      </c>
      <c r="D726" s="25" t="s">
        <v>8</v>
      </c>
      <c r="E726" s="25" t="s">
        <v>394</v>
      </c>
      <c r="F726" s="25"/>
      <c r="G726" s="9">
        <f t="shared" ref="G726:V728" si="1530">G727</f>
        <v>1555</v>
      </c>
      <c r="H726" s="9">
        <f t="shared" si="1530"/>
        <v>0</v>
      </c>
      <c r="I726" s="9">
        <f t="shared" si="1530"/>
        <v>0</v>
      </c>
      <c r="J726" s="9">
        <f t="shared" si="1530"/>
        <v>0</v>
      </c>
      <c r="K726" s="9">
        <f t="shared" si="1530"/>
        <v>0</v>
      </c>
      <c r="L726" s="9">
        <f t="shared" si="1530"/>
        <v>0</v>
      </c>
      <c r="M726" s="9">
        <f t="shared" si="1530"/>
        <v>1555</v>
      </c>
      <c r="N726" s="9">
        <f t="shared" si="1530"/>
        <v>0</v>
      </c>
      <c r="O726" s="9">
        <f t="shared" si="1530"/>
        <v>0</v>
      </c>
      <c r="P726" s="9">
        <f t="shared" si="1530"/>
        <v>0</v>
      </c>
      <c r="Q726" s="9">
        <f t="shared" si="1530"/>
        <v>0</v>
      </c>
      <c r="R726" s="9">
        <f t="shared" si="1530"/>
        <v>0</v>
      </c>
      <c r="S726" s="9">
        <f t="shared" si="1530"/>
        <v>1555</v>
      </c>
      <c r="T726" s="9">
        <f t="shared" si="1530"/>
        <v>0</v>
      </c>
      <c r="U726" s="9">
        <f t="shared" si="1530"/>
        <v>0</v>
      </c>
      <c r="V726" s="9">
        <f t="shared" si="1530"/>
        <v>0</v>
      </c>
      <c r="W726" s="9">
        <f t="shared" ref="U726:AJ728" si="1531">W727</f>
        <v>0</v>
      </c>
      <c r="X726" s="9">
        <f t="shared" si="1531"/>
        <v>0</v>
      </c>
      <c r="Y726" s="9">
        <f t="shared" si="1531"/>
        <v>1555</v>
      </c>
      <c r="Z726" s="9">
        <f t="shared" si="1531"/>
        <v>0</v>
      </c>
      <c r="AA726" s="9">
        <f t="shared" si="1531"/>
        <v>0</v>
      </c>
      <c r="AB726" s="9">
        <f t="shared" si="1531"/>
        <v>0</v>
      </c>
      <c r="AC726" s="9">
        <f t="shared" si="1531"/>
        <v>0</v>
      </c>
      <c r="AD726" s="9">
        <f t="shared" si="1531"/>
        <v>0</v>
      </c>
      <c r="AE726" s="9">
        <f t="shared" si="1531"/>
        <v>1555</v>
      </c>
      <c r="AF726" s="9">
        <f t="shared" si="1531"/>
        <v>0</v>
      </c>
      <c r="AG726" s="9">
        <f t="shared" si="1531"/>
        <v>0</v>
      </c>
      <c r="AH726" s="9">
        <f t="shared" si="1531"/>
        <v>0</v>
      </c>
      <c r="AI726" s="9">
        <f t="shared" si="1531"/>
        <v>0</v>
      </c>
      <c r="AJ726" s="9">
        <f t="shared" si="1531"/>
        <v>0</v>
      </c>
      <c r="AK726" s="9">
        <f t="shared" ref="AG726:AV728" si="1532">AK727</f>
        <v>1555</v>
      </c>
      <c r="AL726" s="9">
        <f t="shared" si="1532"/>
        <v>0</v>
      </c>
      <c r="AM726" s="9">
        <f t="shared" si="1532"/>
        <v>0</v>
      </c>
      <c r="AN726" s="9">
        <f t="shared" si="1532"/>
        <v>0</v>
      </c>
      <c r="AO726" s="9">
        <f t="shared" si="1532"/>
        <v>0</v>
      </c>
      <c r="AP726" s="9">
        <f t="shared" si="1532"/>
        <v>0</v>
      </c>
      <c r="AQ726" s="9">
        <f t="shared" si="1532"/>
        <v>1555</v>
      </c>
      <c r="AR726" s="9">
        <f t="shared" si="1532"/>
        <v>0</v>
      </c>
      <c r="AS726" s="9">
        <f t="shared" si="1532"/>
        <v>0</v>
      </c>
      <c r="AT726" s="9">
        <f t="shared" si="1532"/>
        <v>0</v>
      </c>
      <c r="AU726" s="9">
        <f t="shared" si="1532"/>
        <v>0</v>
      </c>
      <c r="AV726" s="9">
        <f t="shared" si="1532"/>
        <v>0</v>
      </c>
      <c r="AW726" s="9">
        <f t="shared" ref="AS726:AZ728" si="1533">AW727</f>
        <v>1555</v>
      </c>
      <c r="AX726" s="9">
        <f t="shared" si="1533"/>
        <v>0</v>
      </c>
      <c r="AY726" s="9">
        <f t="shared" si="1533"/>
        <v>1087</v>
      </c>
      <c r="AZ726" s="9">
        <f t="shared" si="1533"/>
        <v>0</v>
      </c>
      <c r="BA726" s="92">
        <f t="shared" si="1515"/>
        <v>69.903536977491967</v>
      </c>
      <c r="BB726" s="92"/>
    </row>
    <row r="727" spans="1:54" ht="20.100000000000001" hidden="1" customHeight="1">
      <c r="A727" s="27" t="s">
        <v>207</v>
      </c>
      <c r="B727" s="25">
        <v>913</v>
      </c>
      <c r="C727" s="25" t="s">
        <v>7</v>
      </c>
      <c r="D727" s="25" t="s">
        <v>8</v>
      </c>
      <c r="E727" s="25" t="s">
        <v>487</v>
      </c>
      <c r="F727" s="25"/>
      <c r="G727" s="9">
        <f t="shared" si="1530"/>
        <v>1555</v>
      </c>
      <c r="H727" s="9">
        <f t="shared" si="1530"/>
        <v>0</v>
      </c>
      <c r="I727" s="9">
        <f t="shared" si="1530"/>
        <v>0</v>
      </c>
      <c r="J727" s="9">
        <f t="shared" si="1530"/>
        <v>0</v>
      </c>
      <c r="K727" s="9">
        <f t="shared" si="1530"/>
        <v>0</v>
      </c>
      <c r="L727" s="9">
        <f t="shared" si="1530"/>
        <v>0</v>
      </c>
      <c r="M727" s="9">
        <f t="shared" si="1530"/>
        <v>1555</v>
      </c>
      <c r="N727" s="9">
        <f t="shared" si="1530"/>
        <v>0</v>
      </c>
      <c r="O727" s="9">
        <f t="shared" si="1530"/>
        <v>0</v>
      </c>
      <c r="P727" s="9">
        <f t="shared" si="1530"/>
        <v>0</v>
      </c>
      <c r="Q727" s="9">
        <f t="shared" si="1530"/>
        <v>0</v>
      </c>
      <c r="R727" s="9">
        <f t="shared" si="1530"/>
        <v>0</v>
      </c>
      <c r="S727" s="9">
        <f t="shared" si="1530"/>
        <v>1555</v>
      </c>
      <c r="T727" s="9">
        <f t="shared" si="1530"/>
        <v>0</v>
      </c>
      <c r="U727" s="9">
        <f t="shared" si="1531"/>
        <v>0</v>
      </c>
      <c r="V727" s="9">
        <f t="shared" si="1531"/>
        <v>0</v>
      </c>
      <c r="W727" s="9">
        <f t="shared" si="1531"/>
        <v>0</v>
      </c>
      <c r="X727" s="9">
        <f t="shared" si="1531"/>
        <v>0</v>
      </c>
      <c r="Y727" s="9">
        <f t="shared" si="1531"/>
        <v>1555</v>
      </c>
      <c r="Z727" s="9">
        <f t="shared" si="1531"/>
        <v>0</v>
      </c>
      <c r="AA727" s="9">
        <f t="shared" si="1531"/>
        <v>0</v>
      </c>
      <c r="AB727" s="9">
        <f t="shared" si="1531"/>
        <v>0</v>
      </c>
      <c r="AC727" s="9">
        <f t="shared" si="1531"/>
        <v>0</v>
      </c>
      <c r="AD727" s="9">
        <f t="shared" si="1531"/>
        <v>0</v>
      </c>
      <c r="AE727" s="9">
        <f t="shared" si="1531"/>
        <v>1555</v>
      </c>
      <c r="AF727" s="9">
        <f t="shared" si="1531"/>
        <v>0</v>
      </c>
      <c r="AG727" s="9">
        <f t="shared" si="1532"/>
        <v>0</v>
      </c>
      <c r="AH727" s="9">
        <f t="shared" si="1532"/>
        <v>0</v>
      </c>
      <c r="AI727" s="9">
        <f t="shared" si="1532"/>
        <v>0</v>
      </c>
      <c r="AJ727" s="9">
        <f t="shared" si="1532"/>
        <v>0</v>
      </c>
      <c r="AK727" s="9">
        <f t="shared" si="1532"/>
        <v>1555</v>
      </c>
      <c r="AL727" s="9">
        <f t="shared" si="1532"/>
        <v>0</v>
      </c>
      <c r="AM727" s="9">
        <f t="shared" si="1532"/>
        <v>0</v>
      </c>
      <c r="AN727" s="9">
        <f t="shared" si="1532"/>
        <v>0</v>
      </c>
      <c r="AO727" s="9">
        <f t="shared" si="1532"/>
        <v>0</v>
      </c>
      <c r="AP727" s="9">
        <f t="shared" si="1532"/>
        <v>0</v>
      </c>
      <c r="AQ727" s="9">
        <f t="shared" si="1532"/>
        <v>1555</v>
      </c>
      <c r="AR727" s="9">
        <f t="shared" si="1532"/>
        <v>0</v>
      </c>
      <c r="AS727" s="9">
        <f t="shared" si="1533"/>
        <v>0</v>
      </c>
      <c r="AT727" s="9">
        <f t="shared" si="1533"/>
        <v>0</v>
      </c>
      <c r="AU727" s="9">
        <f t="shared" si="1533"/>
        <v>0</v>
      </c>
      <c r="AV727" s="9">
        <f t="shared" si="1533"/>
        <v>0</v>
      </c>
      <c r="AW727" s="9">
        <f t="shared" si="1533"/>
        <v>1555</v>
      </c>
      <c r="AX727" s="9">
        <f t="shared" si="1533"/>
        <v>0</v>
      </c>
      <c r="AY727" s="9">
        <f t="shared" si="1533"/>
        <v>1087</v>
      </c>
      <c r="AZ727" s="9">
        <f t="shared" si="1533"/>
        <v>0</v>
      </c>
      <c r="BA727" s="92">
        <f t="shared" si="1515"/>
        <v>69.903536977491967</v>
      </c>
      <c r="BB727" s="92"/>
    </row>
    <row r="728" spans="1:54" ht="33" hidden="1">
      <c r="A728" s="24" t="s">
        <v>11</v>
      </c>
      <c r="B728" s="40">
        <v>913</v>
      </c>
      <c r="C728" s="25" t="s">
        <v>7</v>
      </c>
      <c r="D728" s="25" t="s">
        <v>8</v>
      </c>
      <c r="E728" s="25" t="s">
        <v>487</v>
      </c>
      <c r="F728" s="25" t="s">
        <v>12</v>
      </c>
      <c r="G728" s="9">
        <f t="shared" si="1530"/>
        <v>1555</v>
      </c>
      <c r="H728" s="9">
        <f t="shared" si="1530"/>
        <v>0</v>
      </c>
      <c r="I728" s="9">
        <f t="shared" si="1530"/>
        <v>0</v>
      </c>
      <c r="J728" s="9">
        <f t="shared" si="1530"/>
        <v>0</v>
      </c>
      <c r="K728" s="9">
        <f t="shared" si="1530"/>
        <v>0</v>
      </c>
      <c r="L728" s="9">
        <f t="shared" si="1530"/>
        <v>0</v>
      </c>
      <c r="M728" s="9">
        <f t="shared" si="1530"/>
        <v>1555</v>
      </c>
      <c r="N728" s="9">
        <f t="shared" si="1530"/>
        <v>0</v>
      </c>
      <c r="O728" s="9">
        <f t="shared" si="1530"/>
        <v>0</v>
      </c>
      <c r="P728" s="9">
        <f t="shared" si="1530"/>
        <v>0</v>
      </c>
      <c r="Q728" s="9">
        <f t="shared" si="1530"/>
        <v>0</v>
      </c>
      <c r="R728" s="9">
        <f t="shared" si="1530"/>
        <v>0</v>
      </c>
      <c r="S728" s="9">
        <f t="shared" si="1530"/>
        <v>1555</v>
      </c>
      <c r="T728" s="9">
        <f t="shared" si="1530"/>
        <v>0</v>
      </c>
      <c r="U728" s="9">
        <f t="shared" si="1531"/>
        <v>0</v>
      </c>
      <c r="V728" s="9">
        <f t="shared" si="1531"/>
        <v>0</v>
      </c>
      <c r="W728" s="9">
        <f t="shared" si="1531"/>
        <v>0</v>
      </c>
      <c r="X728" s="9">
        <f t="shared" si="1531"/>
        <v>0</v>
      </c>
      <c r="Y728" s="9">
        <f t="shared" si="1531"/>
        <v>1555</v>
      </c>
      <c r="Z728" s="9">
        <f t="shared" si="1531"/>
        <v>0</v>
      </c>
      <c r="AA728" s="9">
        <f t="shared" si="1531"/>
        <v>0</v>
      </c>
      <c r="AB728" s="9">
        <f t="shared" si="1531"/>
        <v>0</v>
      </c>
      <c r="AC728" s="9">
        <f t="shared" si="1531"/>
        <v>0</v>
      </c>
      <c r="AD728" s="9">
        <f t="shared" si="1531"/>
        <v>0</v>
      </c>
      <c r="AE728" s="9">
        <f t="shared" si="1531"/>
        <v>1555</v>
      </c>
      <c r="AF728" s="9">
        <f t="shared" si="1531"/>
        <v>0</v>
      </c>
      <c r="AG728" s="9">
        <f t="shared" si="1532"/>
        <v>0</v>
      </c>
      <c r="AH728" s="9">
        <f t="shared" si="1532"/>
        <v>0</v>
      </c>
      <c r="AI728" s="9">
        <f t="shared" si="1532"/>
        <v>0</v>
      </c>
      <c r="AJ728" s="9">
        <f t="shared" si="1532"/>
        <v>0</v>
      </c>
      <c r="AK728" s="9">
        <f t="shared" si="1532"/>
        <v>1555</v>
      </c>
      <c r="AL728" s="9">
        <f t="shared" si="1532"/>
        <v>0</v>
      </c>
      <c r="AM728" s="9">
        <f t="shared" si="1532"/>
        <v>0</v>
      </c>
      <c r="AN728" s="9">
        <f t="shared" si="1532"/>
        <v>0</v>
      </c>
      <c r="AO728" s="9">
        <f t="shared" si="1532"/>
        <v>0</v>
      </c>
      <c r="AP728" s="9">
        <f t="shared" si="1532"/>
        <v>0</v>
      </c>
      <c r="AQ728" s="9">
        <f t="shared" si="1532"/>
        <v>1555</v>
      </c>
      <c r="AR728" s="9">
        <f t="shared" si="1532"/>
        <v>0</v>
      </c>
      <c r="AS728" s="9">
        <f t="shared" si="1533"/>
        <v>0</v>
      </c>
      <c r="AT728" s="9">
        <f t="shared" si="1533"/>
        <v>0</v>
      </c>
      <c r="AU728" s="9">
        <f t="shared" si="1533"/>
        <v>0</v>
      </c>
      <c r="AV728" s="9">
        <f t="shared" si="1533"/>
        <v>0</v>
      </c>
      <c r="AW728" s="9">
        <f t="shared" si="1533"/>
        <v>1555</v>
      </c>
      <c r="AX728" s="9">
        <f t="shared" si="1533"/>
        <v>0</v>
      </c>
      <c r="AY728" s="9">
        <f t="shared" si="1533"/>
        <v>1087</v>
      </c>
      <c r="AZ728" s="9">
        <f t="shared" si="1533"/>
        <v>0</v>
      </c>
      <c r="BA728" s="92">
        <f t="shared" si="1515"/>
        <v>69.903536977491967</v>
      </c>
      <c r="BB728" s="92"/>
    </row>
    <row r="729" spans="1:54" ht="20.100000000000001" hidden="1" customHeight="1">
      <c r="A729" s="27" t="s">
        <v>13</v>
      </c>
      <c r="B729" s="25">
        <v>913</v>
      </c>
      <c r="C729" s="25" t="s">
        <v>7</v>
      </c>
      <c r="D729" s="25" t="s">
        <v>8</v>
      </c>
      <c r="E729" s="25" t="s">
        <v>487</v>
      </c>
      <c r="F729" s="25" t="s">
        <v>34</v>
      </c>
      <c r="G729" s="9">
        <v>1555</v>
      </c>
      <c r="H729" s="9"/>
      <c r="I729" s="79"/>
      <c r="J729" s="79"/>
      <c r="K729" s="79"/>
      <c r="L729" s="79"/>
      <c r="M729" s="9">
        <f>G729+I729+J729+K729+L729</f>
        <v>1555</v>
      </c>
      <c r="N729" s="9">
        <f>H729+L729</f>
        <v>0</v>
      </c>
      <c r="O729" s="80"/>
      <c r="P729" s="80"/>
      <c r="Q729" s="80"/>
      <c r="R729" s="80"/>
      <c r="S729" s="9">
        <f>M729+O729+P729+Q729+R729</f>
        <v>1555</v>
      </c>
      <c r="T729" s="9">
        <f>N729+R729</f>
        <v>0</v>
      </c>
      <c r="U729" s="80"/>
      <c r="V729" s="80"/>
      <c r="W729" s="80"/>
      <c r="X729" s="80"/>
      <c r="Y729" s="9">
        <f>S729+U729+V729+W729+X729</f>
        <v>1555</v>
      </c>
      <c r="Z729" s="9">
        <f>T729+X729</f>
        <v>0</v>
      </c>
      <c r="AA729" s="80"/>
      <c r="AB729" s="80"/>
      <c r="AC729" s="80"/>
      <c r="AD729" s="80"/>
      <c r="AE729" s="9">
        <f>Y729+AA729+AB729+AC729+AD729</f>
        <v>1555</v>
      </c>
      <c r="AF729" s="9">
        <f>Z729+AD729</f>
        <v>0</v>
      </c>
      <c r="AG729" s="80"/>
      <c r="AH729" s="80"/>
      <c r="AI729" s="80"/>
      <c r="AJ729" s="80"/>
      <c r="AK729" s="9">
        <f>AE729+AG729+AH729+AI729+AJ729</f>
        <v>1555</v>
      </c>
      <c r="AL729" s="9">
        <f>AF729+AJ729</f>
        <v>0</v>
      </c>
      <c r="AM729" s="80"/>
      <c r="AN729" s="80"/>
      <c r="AO729" s="80"/>
      <c r="AP729" s="80"/>
      <c r="AQ729" s="9">
        <f>AK729+AM729+AN729+AO729+AP729</f>
        <v>1555</v>
      </c>
      <c r="AR729" s="9">
        <f>AL729+AP729</f>
        <v>0</v>
      </c>
      <c r="AS729" s="80"/>
      <c r="AT729" s="80"/>
      <c r="AU729" s="80"/>
      <c r="AV729" s="80"/>
      <c r="AW729" s="9">
        <f>AQ729+AS729+AT729+AU729+AV729</f>
        <v>1555</v>
      </c>
      <c r="AX729" s="9">
        <f>AR729+AV729</f>
        <v>0</v>
      </c>
      <c r="AY729" s="9">
        <v>1087</v>
      </c>
      <c r="AZ729" s="79"/>
      <c r="BA729" s="92">
        <f t="shared" si="1515"/>
        <v>69.903536977491967</v>
      </c>
      <c r="BB729" s="92"/>
    </row>
    <row r="730" spans="1:54" ht="66" hidden="1">
      <c r="A730" s="24" t="s">
        <v>503</v>
      </c>
      <c r="B730" s="25" t="s">
        <v>200</v>
      </c>
      <c r="C730" s="25" t="s">
        <v>7</v>
      </c>
      <c r="D730" s="25" t="s">
        <v>8</v>
      </c>
      <c r="E730" s="25" t="s">
        <v>502</v>
      </c>
      <c r="F730" s="25"/>
      <c r="G730" s="9">
        <f t="shared" ref="G730:H731" si="1534">G731</f>
        <v>0</v>
      </c>
      <c r="H730" s="9">
        <f t="shared" si="1534"/>
        <v>0</v>
      </c>
      <c r="I730" s="79"/>
      <c r="J730" s="79"/>
      <c r="K730" s="79"/>
      <c r="L730" s="79"/>
      <c r="M730" s="79"/>
      <c r="N730" s="79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>
        <f>AA731</f>
        <v>0</v>
      </c>
      <c r="AB730" s="9">
        <f t="shared" ref="AB730:AQ731" si="1535">AB731</f>
        <v>1068</v>
      </c>
      <c r="AC730" s="9">
        <f t="shared" si="1535"/>
        <v>0</v>
      </c>
      <c r="AD730" s="9">
        <f t="shared" si="1535"/>
        <v>3784</v>
      </c>
      <c r="AE730" s="9">
        <f t="shared" si="1535"/>
        <v>4852</v>
      </c>
      <c r="AF730" s="9">
        <f t="shared" si="1535"/>
        <v>3784</v>
      </c>
      <c r="AG730" s="80">
        <f>AG731</f>
        <v>0</v>
      </c>
      <c r="AH730" s="9">
        <f t="shared" si="1535"/>
        <v>0</v>
      </c>
      <c r="AI730" s="9">
        <f t="shared" si="1535"/>
        <v>0</v>
      </c>
      <c r="AJ730" s="9">
        <f t="shared" si="1535"/>
        <v>0</v>
      </c>
      <c r="AK730" s="9">
        <f t="shared" si="1535"/>
        <v>4852</v>
      </c>
      <c r="AL730" s="9">
        <f t="shared" si="1535"/>
        <v>3784</v>
      </c>
      <c r="AM730" s="80">
        <f>AM731</f>
        <v>0</v>
      </c>
      <c r="AN730" s="9">
        <f t="shared" si="1535"/>
        <v>0</v>
      </c>
      <c r="AO730" s="9">
        <f t="shared" si="1535"/>
        <v>0</v>
      </c>
      <c r="AP730" s="9">
        <f t="shared" si="1535"/>
        <v>0</v>
      </c>
      <c r="AQ730" s="9">
        <f t="shared" si="1535"/>
        <v>4852</v>
      </c>
      <c r="AR730" s="9">
        <f t="shared" ref="AN730:AR731" si="1536">AR731</f>
        <v>3784</v>
      </c>
      <c r="AS730" s="80">
        <f>AS731</f>
        <v>0</v>
      </c>
      <c r="AT730" s="9">
        <f t="shared" ref="AT730:AZ731" si="1537">AT731</f>
        <v>0</v>
      </c>
      <c r="AU730" s="9">
        <f t="shared" si="1537"/>
        <v>0</v>
      </c>
      <c r="AV730" s="9">
        <f t="shared" si="1537"/>
        <v>0</v>
      </c>
      <c r="AW730" s="9">
        <f t="shared" si="1537"/>
        <v>4852</v>
      </c>
      <c r="AX730" s="9">
        <f t="shared" si="1537"/>
        <v>3784</v>
      </c>
      <c r="AY730" s="9">
        <f t="shared" si="1537"/>
        <v>0</v>
      </c>
      <c r="AZ730" s="9">
        <f t="shared" si="1537"/>
        <v>0</v>
      </c>
      <c r="BA730" s="92">
        <f t="shared" si="1515"/>
        <v>0</v>
      </c>
      <c r="BB730" s="92">
        <f t="shared" si="1516"/>
        <v>0</v>
      </c>
    </row>
    <row r="731" spans="1:54" ht="33" hidden="1">
      <c r="A731" s="24" t="s">
        <v>11</v>
      </c>
      <c r="B731" s="25" t="s">
        <v>200</v>
      </c>
      <c r="C731" s="25" t="s">
        <v>7</v>
      </c>
      <c r="D731" s="25" t="s">
        <v>8</v>
      </c>
      <c r="E731" s="25" t="s">
        <v>502</v>
      </c>
      <c r="F731" s="25" t="s">
        <v>12</v>
      </c>
      <c r="G731" s="9">
        <f t="shared" si="1534"/>
        <v>0</v>
      </c>
      <c r="H731" s="9">
        <f t="shared" si="1534"/>
        <v>0</v>
      </c>
      <c r="I731" s="79"/>
      <c r="J731" s="79"/>
      <c r="K731" s="79"/>
      <c r="L731" s="79"/>
      <c r="M731" s="79"/>
      <c r="N731" s="79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>
        <f>AA732</f>
        <v>0</v>
      </c>
      <c r="AB731" s="9">
        <f t="shared" si="1535"/>
        <v>1068</v>
      </c>
      <c r="AC731" s="9">
        <f t="shared" si="1535"/>
        <v>0</v>
      </c>
      <c r="AD731" s="9">
        <f t="shared" si="1535"/>
        <v>3784</v>
      </c>
      <c r="AE731" s="9">
        <f t="shared" si="1535"/>
        <v>4852</v>
      </c>
      <c r="AF731" s="9">
        <f t="shared" si="1535"/>
        <v>3784</v>
      </c>
      <c r="AG731" s="80">
        <f>AG732</f>
        <v>0</v>
      </c>
      <c r="AH731" s="9">
        <f t="shared" si="1535"/>
        <v>0</v>
      </c>
      <c r="AI731" s="9">
        <f t="shared" si="1535"/>
        <v>0</v>
      </c>
      <c r="AJ731" s="9">
        <f t="shared" si="1535"/>
        <v>0</v>
      </c>
      <c r="AK731" s="9">
        <f t="shared" si="1535"/>
        <v>4852</v>
      </c>
      <c r="AL731" s="9">
        <f t="shared" si="1535"/>
        <v>3784</v>
      </c>
      <c r="AM731" s="80">
        <f>AM732</f>
        <v>0</v>
      </c>
      <c r="AN731" s="9">
        <f t="shared" si="1536"/>
        <v>0</v>
      </c>
      <c r="AO731" s="9">
        <f t="shared" si="1536"/>
        <v>0</v>
      </c>
      <c r="AP731" s="9">
        <f t="shared" si="1536"/>
        <v>0</v>
      </c>
      <c r="AQ731" s="9">
        <f t="shared" si="1536"/>
        <v>4852</v>
      </c>
      <c r="AR731" s="9">
        <f t="shared" si="1536"/>
        <v>3784</v>
      </c>
      <c r="AS731" s="80">
        <f>AS732</f>
        <v>0</v>
      </c>
      <c r="AT731" s="9">
        <f t="shared" si="1537"/>
        <v>0</v>
      </c>
      <c r="AU731" s="9">
        <f t="shared" si="1537"/>
        <v>0</v>
      </c>
      <c r="AV731" s="9">
        <f t="shared" si="1537"/>
        <v>0</v>
      </c>
      <c r="AW731" s="9">
        <f t="shared" si="1537"/>
        <v>4852</v>
      </c>
      <c r="AX731" s="9">
        <f t="shared" si="1537"/>
        <v>3784</v>
      </c>
      <c r="AY731" s="9">
        <f t="shared" si="1537"/>
        <v>0</v>
      </c>
      <c r="AZ731" s="9">
        <f t="shared" si="1537"/>
        <v>0</v>
      </c>
      <c r="BA731" s="92">
        <f t="shared" si="1515"/>
        <v>0</v>
      </c>
      <c r="BB731" s="92">
        <f t="shared" si="1516"/>
        <v>0</v>
      </c>
    </row>
    <row r="732" spans="1:54" ht="20.100000000000001" hidden="1" customHeight="1">
      <c r="A732" s="27" t="s">
        <v>13</v>
      </c>
      <c r="B732" s="25" t="s">
        <v>200</v>
      </c>
      <c r="C732" s="25" t="s">
        <v>7</v>
      </c>
      <c r="D732" s="25" t="s">
        <v>8</v>
      </c>
      <c r="E732" s="25" t="s">
        <v>502</v>
      </c>
      <c r="F732" s="25" t="s">
        <v>34</v>
      </c>
      <c r="G732" s="9"/>
      <c r="H732" s="9"/>
      <c r="I732" s="79"/>
      <c r="J732" s="79"/>
      <c r="K732" s="79"/>
      <c r="L732" s="79"/>
      <c r="M732" s="79"/>
      <c r="N732" s="79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9">
        <v>1068</v>
      </c>
      <c r="AC732" s="9"/>
      <c r="AD732" s="9">
        <v>3784</v>
      </c>
      <c r="AE732" s="9">
        <f>Y732+AA732+AB732+AC732+AD732</f>
        <v>4852</v>
      </c>
      <c r="AF732" s="9">
        <f>Z732+AD732</f>
        <v>3784</v>
      </c>
      <c r="AG732" s="80"/>
      <c r="AH732" s="9"/>
      <c r="AI732" s="9"/>
      <c r="AJ732" s="9"/>
      <c r="AK732" s="9">
        <f>AE732+AG732+AH732+AI732+AJ732</f>
        <v>4852</v>
      </c>
      <c r="AL732" s="9">
        <f>AF732+AJ732</f>
        <v>3784</v>
      </c>
      <c r="AM732" s="80"/>
      <c r="AN732" s="9"/>
      <c r="AO732" s="9"/>
      <c r="AP732" s="9"/>
      <c r="AQ732" s="9">
        <f>AK732+AM732+AN732+AO732+AP732</f>
        <v>4852</v>
      </c>
      <c r="AR732" s="9">
        <f>AL732+AP732</f>
        <v>3784</v>
      </c>
      <c r="AS732" s="80"/>
      <c r="AT732" s="9"/>
      <c r="AU732" s="9"/>
      <c r="AV732" s="9"/>
      <c r="AW732" s="9">
        <f>AQ732+AS732+AT732+AU732+AV732</f>
        <v>4852</v>
      </c>
      <c r="AX732" s="9">
        <f>AR732+AV732</f>
        <v>3784</v>
      </c>
      <c r="AY732" s="79"/>
      <c r="AZ732" s="79"/>
      <c r="BA732" s="92">
        <f t="shared" si="1515"/>
        <v>0</v>
      </c>
      <c r="BB732" s="92">
        <f t="shared" si="1516"/>
        <v>0</v>
      </c>
    </row>
    <row r="733" spans="1:54" ht="20.100000000000001" hidden="1" customHeight="1">
      <c r="A733" s="27" t="s">
        <v>690</v>
      </c>
      <c r="B733" s="25" t="s">
        <v>200</v>
      </c>
      <c r="C733" s="25" t="s">
        <v>7</v>
      </c>
      <c r="D733" s="25" t="s">
        <v>8</v>
      </c>
      <c r="E733" s="25" t="s">
        <v>699</v>
      </c>
      <c r="F733" s="25"/>
      <c r="G733" s="9">
        <f>G734</f>
        <v>0</v>
      </c>
      <c r="H733" s="9">
        <f>H734</f>
        <v>0</v>
      </c>
      <c r="I733" s="79"/>
      <c r="J733" s="79"/>
      <c r="K733" s="79"/>
      <c r="L733" s="79"/>
      <c r="M733" s="79"/>
      <c r="N733" s="79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79"/>
      <c r="AZ733" s="79"/>
      <c r="BA733" s="92" t="e">
        <f t="shared" si="1515"/>
        <v>#DIV/0!</v>
      </c>
      <c r="BB733" s="92" t="e">
        <f t="shared" si="1516"/>
        <v>#DIV/0!</v>
      </c>
    </row>
    <row r="734" spans="1:54" ht="33" hidden="1">
      <c r="A734" s="24" t="s">
        <v>11</v>
      </c>
      <c r="B734" s="25" t="s">
        <v>200</v>
      </c>
      <c r="C734" s="25" t="s">
        <v>7</v>
      </c>
      <c r="D734" s="25" t="s">
        <v>8</v>
      </c>
      <c r="E734" s="25" t="s">
        <v>699</v>
      </c>
      <c r="F734" s="25" t="s">
        <v>12</v>
      </c>
      <c r="G734" s="9">
        <f>G735</f>
        <v>0</v>
      </c>
      <c r="H734" s="9">
        <f>H735</f>
        <v>0</v>
      </c>
      <c r="I734" s="79"/>
      <c r="J734" s="79"/>
      <c r="K734" s="79"/>
      <c r="L734" s="79"/>
      <c r="M734" s="79"/>
      <c r="N734" s="79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79"/>
      <c r="AZ734" s="79"/>
      <c r="BA734" s="92" t="e">
        <f t="shared" si="1515"/>
        <v>#DIV/0!</v>
      </c>
      <c r="BB734" s="92" t="e">
        <f t="shared" si="1516"/>
        <v>#DIV/0!</v>
      </c>
    </row>
    <row r="735" spans="1:54" ht="20.100000000000001" hidden="1" customHeight="1">
      <c r="A735" s="27" t="s">
        <v>13</v>
      </c>
      <c r="B735" s="25" t="s">
        <v>200</v>
      </c>
      <c r="C735" s="25" t="s">
        <v>7</v>
      </c>
      <c r="D735" s="25" t="s">
        <v>8</v>
      </c>
      <c r="E735" s="25" t="s">
        <v>699</v>
      </c>
      <c r="F735" s="25" t="s">
        <v>34</v>
      </c>
      <c r="G735" s="9"/>
      <c r="H735" s="9"/>
      <c r="I735" s="79"/>
      <c r="J735" s="79"/>
      <c r="K735" s="79"/>
      <c r="L735" s="79"/>
      <c r="M735" s="79"/>
      <c r="N735" s="79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79"/>
      <c r="AZ735" s="79"/>
      <c r="BA735" s="92" t="e">
        <f t="shared" si="1515"/>
        <v>#DIV/0!</v>
      </c>
      <c r="BB735" s="92" t="e">
        <f t="shared" si="1516"/>
        <v>#DIV/0!</v>
      </c>
    </row>
    <row r="736" spans="1:54" hidden="1">
      <c r="A736" s="36"/>
      <c r="B736" s="40"/>
      <c r="C736" s="25"/>
      <c r="D736" s="25"/>
      <c r="E736" s="25"/>
      <c r="F736" s="25"/>
      <c r="G736" s="9"/>
      <c r="H736" s="9"/>
      <c r="I736" s="79"/>
      <c r="J736" s="79"/>
      <c r="K736" s="79"/>
      <c r="L736" s="79"/>
      <c r="M736" s="79"/>
      <c r="N736" s="79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79"/>
      <c r="AZ736" s="79"/>
      <c r="BA736" s="92"/>
      <c r="BB736" s="92"/>
    </row>
    <row r="737" spans="1:54" ht="18.75" hidden="1">
      <c r="A737" s="48" t="s">
        <v>431</v>
      </c>
      <c r="B737" s="23" t="s">
        <v>200</v>
      </c>
      <c r="C737" s="23" t="s">
        <v>7</v>
      </c>
      <c r="D737" s="23" t="s">
        <v>79</v>
      </c>
      <c r="E737" s="23"/>
      <c r="F737" s="51"/>
      <c r="G737" s="15">
        <f>G738+G764+G769</f>
        <v>321017</v>
      </c>
      <c r="H737" s="15">
        <f t="shared" ref="H737:N737" si="1538">H738+H764+H769</f>
        <v>123199</v>
      </c>
      <c r="I737" s="15">
        <f t="shared" si="1538"/>
        <v>0</v>
      </c>
      <c r="J737" s="15">
        <f t="shared" si="1538"/>
        <v>0</v>
      </c>
      <c r="K737" s="15">
        <f t="shared" si="1538"/>
        <v>0</v>
      </c>
      <c r="L737" s="15">
        <f t="shared" si="1538"/>
        <v>0</v>
      </c>
      <c r="M737" s="15">
        <f t="shared" si="1538"/>
        <v>321017</v>
      </c>
      <c r="N737" s="15">
        <f t="shared" si="1538"/>
        <v>123199</v>
      </c>
      <c r="O737" s="15">
        <f t="shared" ref="O737:T737" si="1539">O738+O764+O769</f>
        <v>0</v>
      </c>
      <c r="P737" s="15">
        <f t="shared" si="1539"/>
        <v>0</v>
      </c>
      <c r="Q737" s="15">
        <f t="shared" si="1539"/>
        <v>0</v>
      </c>
      <c r="R737" s="15">
        <f t="shared" si="1539"/>
        <v>15022</v>
      </c>
      <c r="S737" s="15">
        <f t="shared" si="1539"/>
        <v>336039</v>
      </c>
      <c r="T737" s="15">
        <f t="shared" si="1539"/>
        <v>138221</v>
      </c>
      <c r="U737" s="15">
        <f t="shared" ref="U737:Z737" si="1540">U738+U764+U769</f>
        <v>0</v>
      </c>
      <c r="V737" s="15">
        <f t="shared" si="1540"/>
        <v>0</v>
      </c>
      <c r="W737" s="15">
        <f t="shared" si="1540"/>
        <v>0</v>
      </c>
      <c r="X737" s="15">
        <f t="shared" si="1540"/>
        <v>0</v>
      </c>
      <c r="Y737" s="15">
        <f t="shared" si="1540"/>
        <v>336039</v>
      </c>
      <c r="Z737" s="15">
        <f t="shared" si="1540"/>
        <v>138221</v>
      </c>
      <c r="AA737" s="15">
        <f t="shared" ref="AA737:AF737" si="1541">AA738+AA764+AA769</f>
        <v>0</v>
      </c>
      <c r="AB737" s="15">
        <f t="shared" si="1541"/>
        <v>0</v>
      </c>
      <c r="AC737" s="15">
        <f t="shared" si="1541"/>
        <v>0</v>
      </c>
      <c r="AD737" s="15">
        <f t="shared" si="1541"/>
        <v>56954</v>
      </c>
      <c r="AE737" s="15">
        <f t="shared" si="1541"/>
        <v>392993</v>
      </c>
      <c r="AF737" s="15">
        <f t="shared" si="1541"/>
        <v>195175</v>
      </c>
      <c r="AG737" s="15">
        <f t="shared" ref="AG737:AL737" si="1542">AG738+AG764+AG769</f>
        <v>0</v>
      </c>
      <c r="AH737" s="15">
        <f t="shared" si="1542"/>
        <v>0</v>
      </c>
      <c r="AI737" s="15">
        <f t="shared" si="1542"/>
        <v>0</v>
      </c>
      <c r="AJ737" s="15">
        <f t="shared" si="1542"/>
        <v>0</v>
      </c>
      <c r="AK737" s="15">
        <f t="shared" si="1542"/>
        <v>392993</v>
      </c>
      <c r="AL737" s="15">
        <f t="shared" si="1542"/>
        <v>195175</v>
      </c>
      <c r="AM737" s="15">
        <f t="shared" ref="AM737:AR737" si="1543">AM738+AM764+AM769</f>
        <v>0</v>
      </c>
      <c r="AN737" s="15">
        <f t="shared" si="1543"/>
        <v>0</v>
      </c>
      <c r="AO737" s="15">
        <f t="shared" si="1543"/>
        <v>0</v>
      </c>
      <c r="AP737" s="15">
        <f t="shared" si="1543"/>
        <v>0</v>
      </c>
      <c r="AQ737" s="15">
        <f t="shared" si="1543"/>
        <v>392993</v>
      </c>
      <c r="AR737" s="15">
        <f t="shared" si="1543"/>
        <v>195175</v>
      </c>
      <c r="AS737" s="15">
        <f t="shared" ref="AS737:AX737" si="1544">AS738+AS764+AS769</f>
        <v>310</v>
      </c>
      <c r="AT737" s="15">
        <f t="shared" si="1544"/>
        <v>0</v>
      </c>
      <c r="AU737" s="15">
        <f t="shared" si="1544"/>
        <v>0</v>
      </c>
      <c r="AV737" s="15">
        <f t="shared" si="1544"/>
        <v>0</v>
      </c>
      <c r="AW737" s="15">
        <f t="shared" si="1544"/>
        <v>393303</v>
      </c>
      <c r="AX737" s="15">
        <f t="shared" si="1544"/>
        <v>195175</v>
      </c>
      <c r="AY737" s="15">
        <f t="shared" ref="AY737:AZ737" si="1545">AY738+AY764+AY769</f>
        <v>193186</v>
      </c>
      <c r="AZ737" s="15">
        <f t="shared" si="1545"/>
        <v>101673</v>
      </c>
      <c r="BA737" s="93">
        <f t="shared" si="1515"/>
        <v>49.118872726625526</v>
      </c>
      <c r="BB737" s="93">
        <f t="shared" si="1516"/>
        <v>52.093249647752017</v>
      </c>
    </row>
    <row r="738" spans="1:54" ht="33" hidden="1">
      <c r="A738" s="27" t="s">
        <v>568</v>
      </c>
      <c r="B738" s="25">
        <v>913</v>
      </c>
      <c r="C738" s="25" t="s">
        <v>7</v>
      </c>
      <c r="D738" s="25" t="s">
        <v>79</v>
      </c>
      <c r="E738" s="25" t="s">
        <v>184</v>
      </c>
      <c r="F738" s="25"/>
      <c r="G738" s="9">
        <f>G739+G743+G747+G754+G758+G761</f>
        <v>321017</v>
      </c>
      <c r="H738" s="9">
        <f t="shared" ref="H738:N738" si="1546">H739+H743+H747+H754+H758+H761</f>
        <v>123199</v>
      </c>
      <c r="I738" s="9">
        <f t="shared" si="1546"/>
        <v>0</v>
      </c>
      <c r="J738" s="9">
        <f t="shared" si="1546"/>
        <v>0</v>
      </c>
      <c r="K738" s="9">
        <f t="shared" si="1546"/>
        <v>0</v>
      </c>
      <c r="L738" s="9">
        <f t="shared" si="1546"/>
        <v>0</v>
      </c>
      <c r="M738" s="9">
        <f t="shared" si="1546"/>
        <v>321017</v>
      </c>
      <c r="N738" s="9">
        <f t="shared" si="1546"/>
        <v>123199</v>
      </c>
      <c r="O738" s="9">
        <f t="shared" ref="O738:T738" si="1547">O739+O743+O747+O754+O758+O761</f>
        <v>0</v>
      </c>
      <c r="P738" s="9">
        <f t="shared" si="1547"/>
        <v>0</v>
      </c>
      <c r="Q738" s="9">
        <f t="shared" si="1547"/>
        <v>0</v>
      </c>
      <c r="R738" s="9">
        <f t="shared" si="1547"/>
        <v>15022</v>
      </c>
      <c r="S738" s="9">
        <f t="shared" si="1547"/>
        <v>336039</v>
      </c>
      <c r="T738" s="9">
        <f t="shared" si="1547"/>
        <v>138221</v>
      </c>
      <c r="U738" s="9">
        <f t="shared" ref="U738:Z738" si="1548">U739+U743+U747+U754+U758+U761</f>
        <v>0</v>
      </c>
      <c r="V738" s="9">
        <f t="shared" si="1548"/>
        <v>0</v>
      </c>
      <c r="W738" s="9">
        <f t="shared" si="1548"/>
        <v>0</v>
      </c>
      <c r="X738" s="9">
        <f t="shared" si="1548"/>
        <v>0</v>
      </c>
      <c r="Y738" s="9">
        <f t="shared" si="1548"/>
        <v>336039</v>
      </c>
      <c r="Z738" s="9">
        <f t="shared" si="1548"/>
        <v>138221</v>
      </c>
      <c r="AA738" s="9">
        <f t="shared" ref="AA738:AF738" si="1549">AA739+AA743+AA747+AA754+AA758+AA761</f>
        <v>0</v>
      </c>
      <c r="AB738" s="9">
        <f t="shared" si="1549"/>
        <v>0</v>
      </c>
      <c r="AC738" s="9">
        <f t="shared" si="1549"/>
        <v>0</v>
      </c>
      <c r="AD738" s="9">
        <f t="shared" si="1549"/>
        <v>56954</v>
      </c>
      <c r="AE738" s="9">
        <f t="shared" si="1549"/>
        <v>392993</v>
      </c>
      <c r="AF738" s="9">
        <f t="shared" si="1549"/>
        <v>195175</v>
      </c>
      <c r="AG738" s="9">
        <f t="shared" ref="AG738:AL738" si="1550">AG739+AG743+AG747+AG754+AG758+AG761</f>
        <v>0</v>
      </c>
      <c r="AH738" s="9">
        <f t="shared" si="1550"/>
        <v>0</v>
      </c>
      <c r="AI738" s="9">
        <f t="shared" si="1550"/>
        <v>0</v>
      </c>
      <c r="AJ738" s="9">
        <f t="shared" si="1550"/>
        <v>0</v>
      </c>
      <c r="AK738" s="9">
        <f t="shared" si="1550"/>
        <v>392993</v>
      </c>
      <c r="AL738" s="9">
        <f t="shared" si="1550"/>
        <v>195175</v>
      </c>
      <c r="AM738" s="9">
        <f t="shared" ref="AM738:AR738" si="1551">AM739+AM743+AM747+AM754+AM758+AM761</f>
        <v>0</v>
      </c>
      <c r="AN738" s="9">
        <f t="shared" si="1551"/>
        <v>0</v>
      </c>
      <c r="AO738" s="9">
        <f t="shared" si="1551"/>
        <v>0</v>
      </c>
      <c r="AP738" s="9">
        <f t="shared" si="1551"/>
        <v>0</v>
      </c>
      <c r="AQ738" s="9">
        <f t="shared" si="1551"/>
        <v>392993</v>
      </c>
      <c r="AR738" s="9">
        <f t="shared" si="1551"/>
        <v>195175</v>
      </c>
      <c r="AS738" s="9">
        <f t="shared" ref="AS738:AX738" si="1552">AS739+AS743+AS747+AS754+AS758+AS761</f>
        <v>310</v>
      </c>
      <c r="AT738" s="9">
        <f t="shared" si="1552"/>
        <v>0</v>
      </c>
      <c r="AU738" s="9">
        <f t="shared" si="1552"/>
        <v>0</v>
      </c>
      <c r="AV738" s="9">
        <f t="shared" si="1552"/>
        <v>0</v>
      </c>
      <c r="AW738" s="9">
        <f t="shared" si="1552"/>
        <v>393303</v>
      </c>
      <c r="AX738" s="9">
        <f t="shared" si="1552"/>
        <v>195175</v>
      </c>
      <c r="AY738" s="9">
        <f t="shared" ref="AY738:AZ738" si="1553">AY739+AY743+AY747+AY754+AY758+AY761</f>
        <v>193186</v>
      </c>
      <c r="AZ738" s="9">
        <f t="shared" si="1553"/>
        <v>101673</v>
      </c>
      <c r="BA738" s="92">
        <f t="shared" si="1515"/>
        <v>49.118872726625526</v>
      </c>
      <c r="BB738" s="92">
        <f t="shared" si="1516"/>
        <v>52.093249647752017</v>
      </c>
    </row>
    <row r="739" spans="1:54" ht="33" hidden="1">
      <c r="A739" s="36" t="s">
        <v>9</v>
      </c>
      <c r="B739" s="25">
        <f>B738</f>
        <v>913</v>
      </c>
      <c r="C739" s="25" t="s">
        <v>7</v>
      </c>
      <c r="D739" s="25" t="s">
        <v>79</v>
      </c>
      <c r="E739" s="25" t="s">
        <v>195</v>
      </c>
      <c r="F739" s="25"/>
      <c r="G739" s="8">
        <f t="shared" ref="G739:V741" si="1554">G740</f>
        <v>196384</v>
      </c>
      <c r="H739" s="8">
        <f t="shared" si="1554"/>
        <v>0</v>
      </c>
      <c r="I739" s="8">
        <f t="shared" si="1554"/>
        <v>0</v>
      </c>
      <c r="J739" s="8">
        <f t="shared" si="1554"/>
        <v>0</v>
      </c>
      <c r="K739" s="8">
        <f t="shared" si="1554"/>
        <v>0</v>
      </c>
      <c r="L739" s="8">
        <f t="shared" si="1554"/>
        <v>0</v>
      </c>
      <c r="M739" s="8">
        <f t="shared" si="1554"/>
        <v>196384</v>
      </c>
      <c r="N739" s="8">
        <f t="shared" si="1554"/>
        <v>0</v>
      </c>
      <c r="O739" s="8">
        <f t="shared" si="1554"/>
        <v>0</v>
      </c>
      <c r="P739" s="8">
        <f t="shared" si="1554"/>
        <v>0</v>
      </c>
      <c r="Q739" s="8">
        <f t="shared" si="1554"/>
        <v>0</v>
      </c>
      <c r="R739" s="8">
        <f t="shared" si="1554"/>
        <v>0</v>
      </c>
      <c r="S739" s="8">
        <f t="shared" si="1554"/>
        <v>196384</v>
      </c>
      <c r="T739" s="8">
        <f t="shared" si="1554"/>
        <v>0</v>
      </c>
      <c r="U739" s="8">
        <f t="shared" si="1554"/>
        <v>0</v>
      </c>
      <c r="V739" s="8">
        <f t="shared" si="1554"/>
        <v>0</v>
      </c>
      <c r="W739" s="8">
        <f t="shared" ref="U739:AJ741" si="1555">W740</f>
        <v>0</v>
      </c>
      <c r="X739" s="8">
        <f t="shared" si="1555"/>
        <v>0</v>
      </c>
      <c r="Y739" s="8">
        <f t="shared" si="1555"/>
        <v>196384</v>
      </c>
      <c r="Z739" s="8">
        <f t="shared" si="1555"/>
        <v>0</v>
      </c>
      <c r="AA739" s="8">
        <f t="shared" si="1555"/>
        <v>0</v>
      </c>
      <c r="AB739" s="8">
        <f t="shared" si="1555"/>
        <v>0</v>
      </c>
      <c r="AC739" s="8">
        <f t="shared" si="1555"/>
        <v>0</v>
      </c>
      <c r="AD739" s="8">
        <f t="shared" si="1555"/>
        <v>0</v>
      </c>
      <c r="AE739" s="8">
        <f t="shared" si="1555"/>
        <v>196384</v>
      </c>
      <c r="AF739" s="8">
        <f t="shared" si="1555"/>
        <v>0</v>
      </c>
      <c r="AG739" s="8">
        <f t="shared" si="1555"/>
        <v>0</v>
      </c>
      <c r="AH739" s="8">
        <f t="shared" si="1555"/>
        <v>0</v>
      </c>
      <c r="AI739" s="8">
        <f t="shared" si="1555"/>
        <v>0</v>
      </c>
      <c r="AJ739" s="8">
        <f t="shared" si="1555"/>
        <v>0</v>
      </c>
      <c r="AK739" s="8">
        <f t="shared" ref="AG739:AV741" si="1556">AK740</f>
        <v>196384</v>
      </c>
      <c r="AL739" s="8">
        <f t="shared" si="1556"/>
        <v>0</v>
      </c>
      <c r="AM739" s="8">
        <f t="shared" si="1556"/>
        <v>0</v>
      </c>
      <c r="AN739" s="8">
        <f t="shared" si="1556"/>
        <v>0</v>
      </c>
      <c r="AO739" s="8">
        <f t="shared" si="1556"/>
        <v>0</v>
      </c>
      <c r="AP739" s="8">
        <f t="shared" si="1556"/>
        <v>0</v>
      </c>
      <c r="AQ739" s="8">
        <f t="shared" si="1556"/>
        <v>196384</v>
      </c>
      <c r="AR739" s="8">
        <f t="shared" si="1556"/>
        <v>0</v>
      </c>
      <c r="AS739" s="8">
        <f t="shared" si="1556"/>
        <v>0</v>
      </c>
      <c r="AT739" s="8">
        <f t="shared" si="1556"/>
        <v>0</v>
      </c>
      <c r="AU739" s="8">
        <f t="shared" si="1556"/>
        <v>0</v>
      </c>
      <c r="AV739" s="8">
        <f t="shared" si="1556"/>
        <v>0</v>
      </c>
      <c r="AW739" s="8">
        <f t="shared" ref="AS739:AZ741" si="1557">AW740</f>
        <v>196384</v>
      </c>
      <c r="AX739" s="8">
        <f t="shared" si="1557"/>
        <v>0</v>
      </c>
      <c r="AY739" s="8">
        <f t="shared" si="1557"/>
        <v>90552</v>
      </c>
      <c r="AZ739" s="8">
        <f t="shared" si="1557"/>
        <v>0</v>
      </c>
      <c r="BA739" s="92">
        <f t="shared" si="1515"/>
        <v>46.109662701645753</v>
      </c>
      <c r="BB739" s="92"/>
    </row>
    <row r="740" spans="1:54" ht="20.100000000000001" hidden="1" customHeight="1">
      <c r="A740" s="27" t="s">
        <v>10</v>
      </c>
      <c r="B740" s="25">
        <f>B738</f>
        <v>913</v>
      </c>
      <c r="C740" s="25" t="s">
        <v>7</v>
      </c>
      <c r="D740" s="25" t="s">
        <v>79</v>
      </c>
      <c r="E740" s="25" t="s">
        <v>206</v>
      </c>
      <c r="F740" s="25"/>
      <c r="G740" s="9">
        <f t="shared" si="1554"/>
        <v>196384</v>
      </c>
      <c r="H740" s="9">
        <f t="shared" si="1554"/>
        <v>0</v>
      </c>
      <c r="I740" s="9">
        <f t="shared" si="1554"/>
        <v>0</v>
      </c>
      <c r="J740" s="9">
        <f t="shared" si="1554"/>
        <v>0</v>
      </c>
      <c r="K740" s="9">
        <f t="shared" si="1554"/>
        <v>0</v>
      </c>
      <c r="L740" s="9">
        <f t="shared" si="1554"/>
        <v>0</v>
      </c>
      <c r="M740" s="9">
        <f t="shared" si="1554"/>
        <v>196384</v>
      </c>
      <c r="N740" s="9">
        <f t="shared" si="1554"/>
        <v>0</v>
      </c>
      <c r="O740" s="9">
        <f t="shared" si="1554"/>
        <v>0</v>
      </c>
      <c r="P740" s="9">
        <f t="shared" si="1554"/>
        <v>0</v>
      </c>
      <c r="Q740" s="9">
        <f t="shared" si="1554"/>
        <v>0</v>
      </c>
      <c r="R740" s="9">
        <f t="shared" si="1554"/>
        <v>0</v>
      </c>
      <c r="S740" s="9">
        <f t="shared" si="1554"/>
        <v>196384</v>
      </c>
      <c r="T740" s="9">
        <f t="shared" si="1554"/>
        <v>0</v>
      </c>
      <c r="U740" s="9">
        <f t="shared" si="1555"/>
        <v>0</v>
      </c>
      <c r="V740" s="9">
        <f t="shared" si="1555"/>
        <v>0</v>
      </c>
      <c r="W740" s="9">
        <f t="shared" si="1555"/>
        <v>0</v>
      </c>
      <c r="X740" s="9">
        <f t="shared" si="1555"/>
        <v>0</v>
      </c>
      <c r="Y740" s="9">
        <f t="shared" si="1555"/>
        <v>196384</v>
      </c>
      <c r="Z740" s="9">
        <f t="shared" si="1555"/>
        <v>0</v>
      </c>
      <c r="AA740" s="9">
        <f t="shared" si="1555"/>
        <v>0</v>
      </c>
      <c r="AB740" s="9">
        <f t="shared" si="1555"/>
        <v>0</v>
      </c>
      <c r="AC740" s="9">
        <f t="shared" si="1555"/>
        <v>0</v>
      </c>
      <c r="AD740" s="9">
        <f t="shared" si="1555"/>
        <v>0</v>
      </c>
      <c r="AE740" s="9">
        <f t="shared" si="1555"/>
        <v>196384</v>
      </c>
      <c r="AF740" s="9">
        <f t="shared" si="1555"/>
        <v>0</v>
      </c>
      <c r="AG740" s="9">
        <f t="shared" si="1556"/>
        <v>0</v>
      </c>
      <c r="AH740" s="9">
        <f t="shared" si="1556"/>
        <v>0</v>
      </c>
      <c r="AI740" s="9">
        <f t="shared" si="1556"/>
        <v>0</v>
      </c>
      <c r="AJ740" s="9">
        <f t="shared" si="1556"/>
        <v>0</v>
      </c>
      <c r="AK740" s="9">
        <f t="shared" si="1556"/>
        <v>196384</v>
      </c>
      <c r="AL740" s="9">
        <f t="shared" si="1556"/>
        <v>0</v>
      </c>
      <c r="AM740" s="9">
        <f t="shared" si="1556"/>
        <v>0</v>
      </c>
      <c r="AN740" s="9">
        <f t="shared" si="1556"/>
        <v>0</v>
      </c>
      <c r="AO740" s="9">
        <f t="shared" si="1556"/>
        <v>0</v>
      </c>
      <c r="AP740" s="9">
        <f t="shared" si="1556"/>
        <v>0</v>
      </c>
      <c r="AQ740" s="9">
        <f t="shared" si="1556"/>
        <v>196384</v>
      </c>
      <c r="AR740" s="9">
        <f t="shared" si="1556"/>
        <v>0</v>
      </c>
      <c r="AS740" s="9">
        <f t="shared" si="1557"/>
        <v>0</v>
      </c>
      <c r="AT740" s="9">
        <f t="shared" si="1557"/>
        <v>0</v>
      </c>
      <c r="AU740" s="9">
        <f t="shared" si="1557"/>
        <v>0</v>
      </c>
      <c r="AV740" s="9">
        <f t="shared" si="1557"/>
        <v>0</v>
      </c>
      <c r="AW740" s="9">
        <f t="shared" si="1557"/>
        <v>196384</v>
      </c>
      <c r="AX740" s="9">
        <f t="shared" si="1557"/>
        <v>0</v>
      </c>
      <c r="AY740" s="9">
        <f t="shared" si="1557"/>
        <v>90552</v>
      </c>
      <c r="AZ740" s="9">
        <f t="shared" si="1557"/>
        <v>0</v>
      </c>
      <c r="BA740" s="92">
        <f t="shared" si="1515"/>
        <v>46.109662701645753</v>
      </c>
      <c r="BB740" s="92"/>
    </row>
    <row r="741" spans="1:54" ht="33" hidden="1">
      <c r="A741" s="24" t="s">
        <v>11</v>
      </c>
      <c r="B741" s="25">
        <f>B740</f>
        <v>913</v>
      </c>
      <c r="C741" s="25" t="s">
        <v>7</v>
      </c>
      <c r="D741" s="25" t="s">
        <v>79</v>
      </c>
      <c r="E741" s="25" t="s">
        <v>206</v>
      </c>
      <c r="F741" s="25" t="s">
        <v>12</v>
      </c>
      <c r="G741" s="8">
        <f t="shared" si="1554"/>
        <v>196384</v>
      </c>
      <c r="H741" s="8">
        <f t="shared" si="1554"/>
        <v>0</v>
      </c>
      <c r="I741" s="8">
        <f t="shared" si="1554"/>
        <v>0</v>
      </c>
      <c r="J741" s="8">
        <f t="shared" si="1554"/>
        <v>0</v>
      </c>
      <c r="K741" s="8">
        <f t="shared" si="1554"/>
        <v>0</v>
      </c>
      <c r="L741" s="8">
        <f t="shared" si="1554"/>
        <v>0</v>
      </c>
      <c r="M741" s="8">
        <f t="shared" si="1554"/>
        <v>196384</v>
      </c>
      <c r="N741" s="8">
        <f t="shared" si="1554"/>
        <v>0</v>
      </c>
      <c r="O741" s="8">
        <f t="shared" si="1554"/>
        <v>0</v>
      </c>
      <c r="P741" s="8">
        <f t="shared" si="1554"/>
        <v>0</v>
      </c>
      <c r="Q741" s="8">
        <f t="shared" si="1554"/>
        <v>0</v>
      </c>
      <c r="R741" s="8">
        <f t="shared" si="1554"/>
        <v>0</v>
      </c>
      <c r="S741" s="8">
        <f t="shared" si="1554"/>
        <v>196384</v>
      </c>
      <c r="T741" s="8">
        <f t="shared" si="1554"/>
        <v>0</v>
      </c>
      <c r="U741" s="8">
        <f t="shared" si="1555"/>
        <v>0</v>
      </c>
      <c r="V741" s="8">
        <f t="shared" si="1555"/>
        <v>0</v>
      </c>
      <c r="W741" s="8">
        <f t="shared" si="1555"/>
        <v>0</v>
      </c>
      <c r="X741" s="8">
        <f t="shared" si="1555"/>
        <v>0</v>
      </c>
      <c r="Y741" s="8">
        <f t="shared" si="1555"/>
        <v>196384</v>
      </c>
      <c r="Z741" s="8">
        <f t="shared" si="1555"/>
        <v>0</v>
      </c>
      <c r="AA741" s="8">
        <f t="shared" si="1555"/>
        <v>0</v>
      </c>
      <c r="AB741" s="8">
        <f t="shared" si="1555"/>
        <v>0</v>
      </c>
      <c r="AC741" s="8">
        <f t="shared" si="1555"/>
        <v>0</v>
      </c>
      <c r="AD741" s="8">
        <f t="shared" si="1555"/>
        <v>0</v>
      </c>
      <c r="AE741" s="8">
        <f t="shared" si="1555"/>
        <v>196384</v>
      </c>
      <c r="AF741" s="8">
        <f t="shared" si="1555"/>
        <v>0</v>
      </c>
      <c r="AG741" s="8">
        <f t="shared" si="1556"/>
        <v>0</v>
      </c>
      <c r="AH741" s="8">
        <f t="shared" si="1556"/>
        <v>0</v>
      </c>
      <c r="AI741" s="8">
        <f t="shared" si="1556"/>
        <v>0</v>
      </c>
      <c r="AJ741" s="8">
        <f t="shared" si="1556"/>
        <v>0</v>
      </c>
      <c r="AK741" s="8">
        <f t="shared" si="1556"/>
        <v>196384</v>
      </c>
      <c r="AL741" s="8">
        <f t="shared" si="1556"/>
        <v>0</v>
      </c>
      <c r="AM741" s="8">
        <f t="shared" si="1556"/>
        <v>0</v>
      </c>
      <c r="AN741" s="8">
        <f t="shared" si="1556"/>
        <v>0</v>
      </c>
      <c r="AO741" s="8">
        <f t="shared" si="1556"/>
        <v>0</v>
      </c>
      <c r="AP741" s="8">
        <f t="shared" si="1556"/>
        <v>0</v>
      </c>
      <c r="AQ741" s="8">
        <f t="shared" si="1556"/>
        <v>196384</v>
      </c>
      <c r="AR741" s="8">
        <f t="shared" si="1556"/>
        <v>0</v>
      </c>
      <c r="AS741" s="8">
        <f t="shared" si="1557"/>
        <v>0</v>
      </c>
      <c r="AT741" s="8">
        <f t="shared" si="1557"/>
        <v>0</v>
      </c>
      <c r="AU741" s="8">
        <f t="shared" si="1557"/>
        <v>0</v>
      </c>
      <c r="AV741" s="8">
        <f t="shared" si="1557"/>
        <v>0</v>
      </c>
      <c r="AW741" s="8">
        <f t="shared" si="1557"/>
        <v>196384</v>
      </c>
      <c r="AX741" s="8">
        <f t="shared" si="1557"/>
        <v>0</v>
      </c>
      <c r="AY741" s="8">
        <f t="shared" si="1557"/>
        <v>90552</v>
      </c>
      <c r="AZ741" s="8">
        <f t="shared" si="1557"/>
        <v>0</v>
      </c>
      <c r="BA741" s="92">
        <f t="shared" si="1515"/>
        <v>46.109662701645753</v>
      </c>
      <c r="BB741" s="92"/>
    </row>
    <row r="742" spans="1:54" ht="20.100000000000001" hidden="1" customHeight="1">
      <c r="A742" s="27" t="s">
        <v>13</v>
      </c>
      <c r="B742" s="25">
        <f>B741</f>
        <v>913</v>
      </c>
      <c r="C742" s="25" t="s">
        <v>7</v>
      </c>
      <c r="D742" s="25" t="s">
        <v>79</v>
      </c>
      <c r="E742" s="25" t="s">
        <v>206</v>
      </c>
      <c r="F742" s="25">
        <v>610</v>
      </c>
      <c r="G742" s="9">
        <f>177515+18869</f>
        <v>196384</v>
      </c>
      <c r="H742" s="9"/>
      <c r="I742" s="79"/>
      <c r="J742" s="79"/>
      <c r="K742" s="79"/>
      <c r="L742" s="79"/>
      <c r="M742" s="9">
        <f>G742+I742+J742+K742+L742</f>
        <v>196384</v>
      </c>
      <c r="N742" s="9">
        <f>H742+L742</f>
        <v>0</v>
      </c>
      <c r="O742" s="80"/>
      <c r="P742" s="80"/>
      <c r="Q742" s="80"/>
      <c r="R742" s="80"/>
      <c r="S742" s="9">
        <f>M742+O742+P742+Q742+R742</f>
        <v>196384</v>
      </c>
      <c r="T742" s="9">
        <f>N742+R742</f>
        <v>0</v>
      </c>
      <c r="U742" s="80"/>
      <c r="V742" s="80"/>
      <c r="W742" s="80"/>
      <c r="X742" s="80"/>
      <c r="Y742" s="9">
        <f>S742+U742+V742+W742+X742</f>
        <v>196384</v>
      </c>
      <c r="Z742" s="9">
        <f>T742+X742</f>
        <v>0</v>
      </c>
      <c r="AA742" s="80"/>
      <c r="AB742" s="80"/>
      <c r="AC742" s="80"/>
      <c r="AD742" s="80"/>
      <c r="AE742" s="9">
        <f>Y742+AA742+AB742+AC742+AD742</f>
        <v>196384</v>
      </c>
      <c r="AF742" s="9">
        <f>Z742+AD742</f>
        <v>0</v>
      </c>
      <c r="AG742" s="80"/>
      <c r="AH742" s="80"/>
      <c r="AI742" s="80"/>
      <c r="AJ742" s="80"/>
      <c r="AK742" s="9">
        <f>AE742+AG742+AH742+AI742+AJ742</f>
        <v>196384</v>
      </c>
      <c r="AL742" s="9">
        <f>AF742+AJ742</f>
        <v>0</v>
      </c>
      <c r="AM742" s="80"/>
      <c r="AN742" s="80"/>
      <c r="AO742" s="80"/>
      <c r="AP742" s="80"/>
      <c r="AQ742" s="9">
        <f>AK742+AM742+AN742+AO742+AP742</f>
        <v>196384</v>
      </c>
      <c r="AR742" s="9">
        <f>AL742+AP742</f>
        <v>0</v>
      </c>
      <c r="AS742" s="80"/>
      <c r="AT742" s="80"/>
      <c r="AU742" s="80"/>
      <c r="AV742" s="80"/>
      <c r="AW742" s="9">
        <f>AQ742+AS742+AT742+AU742+AV742</f>
        <v>196384</v>
      </c>
      <c r="AX742" s="9">
        <f>AR742+AV742</f>
        <v>0</v>
      </c>
      <c r="AY742" s="8">
        <v>90552</v>
      </c>
      <c r="AZ742" s="79"/>
      <c r="BA742" s="92">
        <f t="shared" si="1515"/>
        <v>46.109662701645753</v>
      </c>
      <c r="BB742" s="92"/>
    </row>
    <row r="743" spans="1:54" ht="20.100000000000001" hidden="1" customHeight="1">
      <c r="A743" s="27" t="s">
        <v>14</v>
      </c>
      <c r="B743" s="25">
        <v>913</v>
      </c>
      <c r="C743" s="25" t="s">
        <v>7</v>
      </c>
      <c r="D743" s="25" t="s">
        <v>79</v>
      </c>
      <c r="E743" s="25" t="s">
        <v>185</v>
      </c>
      <c r="F743" s="25"/>
      <c r="G743" s="9">
        <f t="shared" ref="G743:V745" si="1558">G744</f>
        <v>1434</v>
      </c>
      <c r="H743" s="9">
        <f t="shared" si="1558"/>
        <v>0</v>
      </c>
      <c r="I743" s="9">
        <f t="shared" si="1558"/>
        <v>0</v>
      </c>
      <c r="J743" s="9">
        <f t="shared" si="1558"/>
        <v>0</v>
      </c>
      <c r="K743" s="9">
        <f t="shared" si="1558"/>
        <v>0</v>
      </c>
      <c r="L743" s="9">
        <f t="shared" si="1558"/>
        <v>0</v>
      </c>
      <c r="M743" s="9">
        <f t="shared" si="1558"/>
        <v>1434</v>
      </c>
      <c r="N743" s="9">
        <f t="shared" si="1558"/>
        <v>0</v>
      </c>
      <c r="O743" s="9">
        <f t="shared" si="1558"/>
        <v>0</v>
      </c>
      <c r="P743" s="9">
        <f t="shared" si="1558"/>
        <v>0</v>
      </c>
      <c r="Q743" s="9">
        <f t="shared" si="1558"/>
        <v>0</v>
      </c>
      <c r="R743" s="9">
        <f t="shared" si="1558"/>
        <v>0</v>
      </c>
      <c r="S743" s="9">
        <f t="shared" si="1558"/>
        <v>1434</v>
      </c>
      <c r="T743" s="9">
        <f t="shared" si="1558"/>
        <v>0</v>
      </c>
      <c r="U743" s="9">
        <f t="shared" si="1558"/>
        <v>0</v>
      </c>
      <c r="V743" s="9">
        <f t="shared" si="1558"/>
        <v>0</v>
      </c>
      <c r="W743" s="9">
        <f t="shared" ref="U743:AJ745" si="1559">W744</f>
        <v>0</v>
      </c>
      <c r="X743" s="9">
        <f t="shared" si="1559"/>
        <v>0</v>
      </c>
      <c r="Y743" s="9">
        <f t="shared" si="1559"/>
        <v>1434</v>
      </c>
      <c r="Z743" s="9">
        <f t="shared" si="1559"/>
        <v>0</v>
      </c>
      <c r="AA743" s="9">
        <f t="shared" si="1559"/>
        <v>0</v>
      </c>
      <c r="AB743" s="9">
        <f t="shared" si="1559"/>
        <v>0</v>
      </c>
      <c r="AC743" s="9">
        <f t="shared" si="1559"/>
        <v>0</v>
      </c>
      <c r="AD743" s="9">
        <f t="shared" si="1559"/>
        <v>0</v>
      </c>
      <c r="AE743" s="9">
        <f t="shared" si="1559"/>
        <v>1434</v>
      </c>
      <c r="AF743" s="9">
        <f t="shared" si="1559"/>
        <v>0</v>
      </c>
      <c r="AG743" s="9">
        <f t="shared" si="1559"/>
        <v>0</v>
      </c>
      <c r="AH743" s="9">
        <f t="shared" si="1559"/>
        <v>0</v>
      </c>
      <c r="AI743" s="9">
        <f t="shared" si="1559"/>
        <v>0</v>
      </c>
      <c r="AJ743" s="9">
        <f t="shared" si="1559"/>
        <v>0</v>
      </c>
      <c r="AK743" s="9">
        <f t="shared" ref="AG743:AV745" si="1560">AK744</f>
        <v>1434</v>
      </c>
      <c r="AL743" s="9">
        <f t="shared" si="1560"/>
        <v>0</v>
      </c>
      <c r="AM743" s="9">
        <f t="shared" si="1560"/>
        <v>0</v>
      </c>
      <c r="AN743" s="9">
        <f t="shared" si="1560"/>
        <v>0</v>
      </c>
      <c r="AO743" s="9">
        <f t="shared" si="1560"/>
        <v>0</v>
      </c>
      <c r="AP743" s="9">
        <f t="shared" si="1560"/>
        <v>0</v>
      </c>
      <c r="AQ743" s="9">
        <f t="shared" si="1560"/>
        <v>1434</v>
      </c>
      <c r="AR743" s="9">
        <f t="shared" si="1560"/>
        <v>0</v>
      </c>
      <c r="AS743" s="9">
        <f t="shared" si="1560"/>
        <v>310</v>
      </c>
      <c r="AT743" s="9">
        <f t="shared" si="1560"/>
        <v>0</v>
      </c>
      <c r="AU743" s="9">
        <f t="shared" si="1560"/>
        <v>0</v>
      </c>
      <c r="AV743" s="9">
        <f t="shared" si="1560"/>
        <v>0</v>
      </c>
      <c r="AW743" s="9">
        <f t="shared" ref="AS743:AZ745" si="1561">AW744</f>
        <v>1744</v>
      </c>
      <c r="AX743" s="9">
        <f t="shared" si="1561"/>
        <v>0</v>
      </c>
      <c r="AY743" s="9">
        <f t="shared" si="1561"/>
        <v>961</v>
      </c>
      <c r="AZ743" s="9">
        <f t="shared" si="1561"/>
        <v>0</v>
      </c>
      <c r="BA743" s="92">
        <f t="shared" si="1515"/>
        <v>55.103211009174316</v>
      </c>
      <c r="BB743" s="92"/>
    </row>
    <row r="744" spans="1:54" ht="20.100000000000001" hidden="1" customHeight="1">
      <c r="A744" s="27" t="s">
        <v>15</v>
      </c>
      <c r="B744" s="25">
        <v>913</v>
      </c>
      <c r="C744" s="25" t="s">
        <v>7</v>
      </c>
      <c r="D744" s="25" t="s">
        <v>79</v>
      </c>
      <c r="E744" s="25" t="s">
        <v>209</v>
      </c>
      <c r="F744" s="25"/>
      <c r="G744" s="9">
        <f t="shared" si="1558"/>
        <v>1434</v>
      </c>
      <c r="H744" s="9">
        <f t="shared" si="1558"/>
        <v>0</v>
      </c>
      <c r="I744" s="9">
        <f t="shared" si="1558"/>
        <v>0</v>
      </c>
      <c r="J744" s="9">
        <f t="shared" si="1558"/>
        <v>0</v>
      </c>
      <c r="K744" s="9">
        <f t="shared" si="1558"/>
        <v>0</v>
      </c>
      <c r="L744" s="9">
        <f t="shared" si="1558"/>
        <v>0</v>
      </c>
      <c r="M744" s="9">
        <f t="shared" si="1558"/>
        <v>1434</v>
      </c>
      <c r="N744" s="9">
        <f t="shared" si="1558"/>
        <v>0</v>
      </c>
      <c r="O744" s="9">
        <f t="shared" si="1558"/>
        <v>0</v>
      </c>
      <c r="P744" s="9">
        <f t="shared" si="1558"/>
        <v>0</v>
      </c>
      <c r="Q744" s="9">
        <f t="shared" si="1558"/>
        <v>0</v>
      </c>
      <c r="R744" s="9">
        <f t="shared" si="1558"/>
        <v>0</v>
      </c>
      <c r="S744" s="9">
        <f t="shared" si="1558"/>
        <v>1434</v>
      </c>
      <c r="T744" s="9">
        <f t="shared" si="1558"/>
        <v>0</v>
      </c>
      <c r="U744" s="9">
        <f t="shared" si="1559"/>
        <v>0</v>
      </c>
      <c r="V744" s="9">
        <f t="shared" si="1559"/>
        <v>0</v>
      </c>
      <c r="W744" s="9">
        <f t="shared" si="1559"/>
        <v>0</v>
      </c>
      <c r="X744" s="9">
        <f t="shared" si="1559"/>
        <v>0</v>
      </c>
      <c r="Y744" s="9">
        <f t="shared" si="1559"/>
        <v>1434</v>
      </c>
      <c r="Z744" s="9">
        <f t="shared" si="1559"/>
        <v>0</v>
      </c>
      <c r="AA744" s="9">
        <f t="shared" si="1559"/>
        <v>0</v>
      </c>
      <c r="AB744" s="9">
        <f t="shared" si="1559"/>
        <v>0</v>
      </c>
      <c r="AC744" s="9">
        <f t="shared" si="1559"/>
        <v>0</v>
      </c>
      <c r="AD744" s="9">
        <f t="shared" si="1559"/>
        <v>0</v>
      </c>
      <c r="AE744" s="9">
        <f t="shared" si="1559"/>
        <v>1434</v>
      </c>
      <c r="AF744" s="9">
        <f t="shared" si="1559"/>
        <v>0</v>
      </c>
      <c r="AG744" s="9">
        <f t="shared" si="1560"/>
        <v>0</v>
      </c>
      <c r="AH744" s="9">
        <f t="shared" si="1560"/>
        <v>0</v>
      </c>
      <c r="AI744" s="9">
        <f t="shared" si="1560"/>
        <v>0</v>
      </c>
      <c r="AJ744" s="9">
        <f t="shared" si="1560"/>
        <v>0</v>
      </c>
      <c r="AK744" s="9">
        <f t="shared" si="1560"/>
        <v>1434</v>
      </c>
      <c r="AL744" s="9">
        <f t="shared" si="1560"/>
        <v>0</v>
      </c>
      <c r="AM744" s="9">
        <f t="shared" si="1560"/>
        <v>0</v>
      </c>
      <c r="AN744" s="9">
        <f t="shared" si="1560"/>
        <v>0</v>
      </c>
      <c r="AO744" s="9">
        <f t="shared" si="1560"/>
        <v>0</v>
      </c>
      <c r="AP744" s="9">
        <f t="shared" si="1560"/>
        <v>0</v>
      </c>
      <c r="AQ744" s="9">
        <f t="shared" si="1560"/>
        <v>1434</v>
      </c>
      <c r="AR744" s="9">
        <f t="shared" si="1560"/>
        <v>0</v>
      </c>
      <c r="AS744" s="9">
        <f t="shared" si="1561"/>
        <v>310</v>
      </c>
      <c r="AT744" s="9">
        <f t="shared" si="1561"/>
        <v>0</v>
      </c>
      <c r="AU744" s="9">
        <f t="shared" si="1561"/>
        <v>0</v>
      </c>
      <c r="AV744" s="9">
        <f t="shared" si="1561"/>
        <v>0</v>
      </c>
      <c r="AW744" s="9">
        <f t="shared" si="1561"/>
        <v>1744</v>
      </c>
      <c r="AX744" s="9">
        <f t="shared" si="1561"/>
        <v>0</v>
      </c>
      <c r="AY744" s="9">
        <f t="shared" si="1561"/>
        <v>961</v>
      </c>
      <c r="AZ744" s="9">
        <f t="shared" si="1561"/>
        <v>0</v>
      </c>
      <c r="BA744" s="92">
        <f t="shared" si="1515"/>
        <v>55.103211009174316</v>
      </c>
      <c r="BB744" s="92"/>
    </row>
    <row r="745" spans="1:54" ht="33" hidden="1">
      <c r="A745" s="24" t="s">
        <v>11</v>
      </c>
      <c r="B745" s="25">
        <v>913</v>
      </c>
      <c r="C745" s="25" t="s">
        <v>7</v>
      </c>
      <c r="D745" s="25" t="s">
        <v>79</v>
      </c>
      <c r="E745" s="25" t="s">
        <v>209</v>
      </c>
      <c r="F745" s="25" t="s">
        <v>12</v>
      </c>
      <c r="G745" s="8">
        <f t="shared" si="1558"/>
        <v>1434</v>
      </c>
      <c r="H745" s="8">
        <f t="shared" si="1558"/>
        <v>0</v>
      </c>
      <c r="I745" s="8">
        <f t="shared" si="1558"/>
        <v>0</v>
      </c>
      <c r="J745" s="8">
        <f t="shared" si="1558"/>
        <v>0</v>
      </c>
      <c r="K745" s="8">
        <f t="shared" si="1558"/>
        <v>0</v>
      </c>
      <c r="L745" s="8">
        <f t="shared" si="1558"/>
        <v>0</v>
      </c>
      <c r="M745" s="8">
        <f t="shared" si="1558"/>
        <v>1434</v>
      </c>
      <c r="N745" s="8">
        <f t="shared" si="1558"/>
        <v>0</v>
      </c>
      <c r="O745" s="8">
        <f t="shared" si="1558"/>
        <v>0</v>
      </c>
      <c r="P745" s="8">
        <f t="shared" si="1558"/>
        <v>0</v>
      </c>
      <c r="Q745" s="8">
        <f t="shared" si="1558"/>
        <v>0</v>
      </c>
      <c r="R745" s="8">
        <f t="shared" si="1558"/>
        <v>0</v>
      </c>
      <c r="S745" s="8">
        <f t="shared" si="1558"/>
        <v>1434</v>
      </c>
      <c r="T745" s="8">
        <f t="shared" si="1558"/>
        <v>0</v>
      </c>
      <c r="U745" s="8">
        <f t="shared" si="1559"/>
        <v>0</v>
      </c>
      <c r="V745" s="8">
        <f t="shared" si="1559"/>
        <v>0</v>
      </c>
      <c r="W745" s="8">
        <f t="shared" si="1559"/>
        <v>0</v>
      </c>
      <c r="X745" s="8">
        <f t="shared" si="1559"/>
        <v>0</v>
      </c>
      <c r="Y745" s="8">
        <f t="shared" si="1559"/>
        <v>1434</v>
      </c>
      <c r="Z745" s="8">
        <f t="shared" si="1559"/>
        <v>0</v>
      </c>
      <c r="AA745" s="8">
        <f t="shared" si="1559"/>
        <v>0</v>
      </c>
      <c r="AB745" s="8">
        <f t="shared" si="1559"/>
        <v>0</v>
      </c>
      <c r="AC745" s="8">
        <f t="shared" si="1559"/>
        <v>0</v>
      </c>
      <c r="AD745" s="8">
        <f t="shared" si="1559"/>
        <v>0</v>
      </c>
      <c r="AE745" s="8">
        <f t="shared" si="1559"/>
        <v>1434</v>
      </c>
      <c r="AF745" s="8">
        <f t="shared" si="1559"/>
        <v>0</v>
      </c>
      <c r="AG745" s="8">
        <f t="shared" si="1560"/>
        <v>0</v>
      </c>
      <c r="AH745" s="8">
        <f t="shared" si="1560"/>
        <v>0</v>
      </c>
      <c r="AI745" s="8">
        <f t="shared" si="1560"/>
        <v>0</v>
      </c>
      <c r="AJ745" s="8">
        <f t="shared" si="1560"/>
        <v>0</v>
      </c>
      <c r="AK745" s="8">
        <f t="shared" si="1560"/>
        <v>1434</v>
      </c>
      <c r="AL745" s="8">
        <f t="shared" si="1560"/>
        <v>0</v>
      </c>
      <c r="AM745" s="8">
        <f t="shared" si="1560"/>
        <v>0</v>
      </c>
      <c r="AN745" s="8">
        <f t="shared" si="1560"/>
        <v>0</v>
      </c>
      <c r="AO745" s="8">
        <f t="shared" si="1560"/>
        <v>0</v>
      </c>
      <c r="AP745" s="8">
        <f t="shared" si="1560"/>
        <v>0</v>
      </c>
      <c r="AQ745" s="8">
        <f t="shared" si="1560"/>
        <v>1434</v>
      </c>
      <c r="AR745" s="8">
        <f t="shared" si="1560"/>
        <v>0</v>
      </c>
      <c r="AS745" s="8">
        <f t="shared" si="1561"/>
        <v>310</v>
      </c>
      <c r="AT745" s="8">
        <f t="shared" si="1561"/>
        <v>0</v>
      </c>
      <c r="AU745" s="8">
        <f t="shared" si="1561"/>
        <v>0</v>
      </c>
      <c r="AV745" s="8">
        <f t="shared" si="1561"/>
        <v>0</v>
      </c>
      <c r="AW745" s="8">
        <f t="shared" si="1561"/>
        <v>1744</v>
      </c>
      <c r="AX745" s="8">
        <f t="shared" si="1561"/>
        <v>0</v>
      </c>
      <c r="AY745" s="8">
        <f t="shared" si="1561"/>
        <v>961</v>
      </c>
      <c r="AZ745" s="8">
        <f t="shared" si="1561"/>
        <v>0</v>
      </c>
      <c r="BA745" s="92">
        <f t="shared" si="1515"/>
        <v>55.103211009174316</v>
      </c>
      <c r="BB745" s="92"/>
    </row>
    <row r="746" spans="1:54" ht="20.100000000000001" hidden="1" customHeight="1">
      <c r="A746" s="27" t="s">
        <v>13</v>
      </c>
      <c r="B746" s="25">
        <v>913</v>
      </c>
      <c r="C746" s="25" t="s">
        <v>7</v>
      </c>
      <c r="D746" s="25" t="s">
        <v>79</v>
      </c>
      <c r="E746" s="25" t="s">
        <v>209</v>
      </c>
      <c r="F746" s="25">
        <v>610</v>
      </c>
      <c r="G746" s="9">
        <f>815+619</f>
        <v>1434</v>
      </c>
      <c r="H746" s="9"/>
      <c r="I746" s="79"/>
      <c r="J746" s="79"/>
      <c r="K746" s="79"/>
      <c r="L746" s="79"/>
      <c r="M746" s="9">
        <f>G746+I746+J746+K746+L746</f>
        <v>1434</v>
      </c>
      <c r="N746" s="9">
        <f>H746+L746</f>
        <v>0</v>
      </c>
      <c r="O746" s="80"/>
      <c r="P746" s="80"/>
      <c r="Q746" s="80"/>
      <c r="R746" s="80"/>
      <c r="S746" s="9">
        <f>M746+O746+P746+Q746+R746</f>
        <v>1434</v>
      </c>
      <c r="T746" s="9">
        <f>N746+R746</f>
        <v>0</v>
      </c>
      <c r="U746" s="80"/>
      <c r="V746" s="80"/>
      <c r="W746" s="80"/>
      <c r="X746" s="80"/>
      <c r="Y746" s="9">
        <f>S746+U746+V746+W746+X746</f>
        <v>1434</v>
      </c>
      <c r="Z746" s="9">
        <f>T746+X746</f>
        <v>0</v>
      </c>
      <c r="AA746" s="80"/>
      <c r="AB746" s="80"/>
      <c r="AC746" s="80"/>
      <c r="AD746" s="80"/>
      <c r="AE746" s="9">
        <f>Y746+AA746+AB746+AC746+AD746</f>
        <v>1434</v>
      </c>
      <c r="AF746" s="9">
        <f>Z746+AD746</f>
        <v>0</v>
      </c>
      <c r="AG746" s="80"/>
      <c r="AH746" s="80"/>
      <c r="AI746" s="80"/>
      <c r="AJ746" s="80"/>
      <c r="AK746" s="9">
        <f>AE746+AG746+AH746+AI746+AJ746</f>
        <v>1434</v>
      </c>
      <c r="AL746" s="9">
        <f>AF746+AJ746</f>
        <v>0</v>
      </c>
      <c r="AM746" s="80"/>
      <c r="AN746" s="80"/>
      <c r="AO746" s="80"/>
      <c r="AP746" s="80"/>
      <c r="AQ746" s="9">
        <f>AK746+AM746+AN746+AO746+AP746</f>
        <v>1434</v>
      </c>
      <c r="AR746" s="9">
        <f>AL746+AP746</f>
        <v>0</v>
      </c>
      <c r="AS746" s="9">
        <v>310</v>
      </c>
      <c r="AT746" s="80"/>
      <c r="AU746" s="80"/>
      <c r="AV746" s="80"/>
      <c r="AW746" s="9">
        <f>AQ746+AS746+AT746+AU746+AV746</f>
        <v>1744</v>
      </c>
      <c r="AX746" s="9">
        <f>AR746+AV746</f>
        <v>0</v>
      </c>
      <c r="AY746" s="125">
        <f>962-1</f>
        <v>961</v>
      </c>
      <c r="AZ746" s="79"/>
      <c r="BA746" s="92">
        <f t="shared" si="1515"/>
        <v>55.103211009174316</v>
      </c>
      <c r="BB746" s="92"/>
    </row>
    <row r="747" spans="1:54" ht="20.100000000000001" hidden="1" customHeight="1">
      <c r="A747" s="27" t="s">
        <v>569</v>
      </c>
      <c r="B747" s="25">
        <v>913</v>
      </c>
      <c r="C747" s="25" t="s">
        <v>7</v>
      </c>
      <c r="D747" s="25" t="s">
        <v>79</v>
      </c>
      <c r="E747" s="25" t="s">
        <v>602</v>
      </c>
      <c r="F747" s="25"/>
      <c r="G747" s="9">
        <f t="shared" ref="G747:H747" si="1562">G748+G751</f>
        <v>0</v>
      </c>
      <c r="H747" s="9">
        <f t="shared" si="1562"/>
        <v>0</v>
      </c>
      <c r="I747" s="79"/>
      <c r="J747" s="79"/>
      <c r="K747" s="79"/>
      <c r="L747" s="79"/>
      <c r="M747" s="79"/>
      <c r="N747" s="79"/>
      <c r="O747" s="11">
        <f>O748+O751</f>
        <v>0</v>
      </c>
      <c r="P747" s="11">
        <f t="shared" ref="P747:S747" si="1563">P748+P751</f>
        <v>0</v>
      </c>
      <c r="Q747" s="11">
        <f t="shared" si="1563"/>
        <v>0</v>
      </c>
      <c r="R747" s="11">
        <f t="shared" si="1563"/>
        <v>15022</v>
      </c>
      <c r="S747" s="11">
        <f t="shared" si="1563"/>
        <v>15022</v>
      </c>
      <c r="T747" s="11">
        <f>T748+T751</f>
        <v>15022</v>
      </c>
      <c r="U747" s="11">
        <f>U748+U751</f>
        <v>0</v>
      </c>
      <c r="V747" s="11">
        <f t="shared" ref="V747:Y747" si="1564">V748+V751</f>
        <v>0</v>
      </c>
      <c r="W747" s="11">
        <f t="shared" si="1564"/>
        <v>0</v>
      </c>
      <c r="X747" s="11">
        <f t="shared" si="1564"/>
        <v>0</v>
      </c>
      <c r="Y747" s="11">
        <f t="shared" si="1564"/>
        <v>15022</v>
      </c>
      <c r="Z747" s="11">
        <f>Z748+Z751</f>
        <v>15022</v>
      </c>
      <c r="AA747" s="11">
        <f>AA748+AA751</f>
        <v>0</v>
      </c>
      <c r="AB747" s="11">
        <f t="shared" ref="AB747:AE747" si="1565">AB748+AB751</f>
        <v>0</v>
      </c>
      <c r="AC747" s="11">
        <f t="shared" si="1565"/>
        <v>0</v>
      </c>
      <c r="AD747" s="11">
        <f t="shared" si="1565"/>
        <v>56954</v>
      </c>
      <c r="AE747" s="11">
        <f t="shared" si="1565"/>
        <v>71976</v>
      </c>
      <c r="AF747" s="11">
        <f>AF748+AF751</f>
        <v>71976</v>
      </c>
      <c r="AG747" s="11">
        <f>AG748+AG751</f>
        <v>0</v>
      </c>
      <c r="AH747" s="11">
        <f t="shared" ref="AH747:AK747" si="1566">AH748+AH751</f>
        <v>0</v>
      </c>
      <c r="AI747" s="11">
        <f t="shared" si="1566"/>
        <v>0</v>
      </c>
      <c r="AJ747" s="11">
        <f t="shared" si="1566"/>
        <v>0</v>
      </c>
      <c r="AK747" s="11">
        <f t="shared" si="1566"/>
        <v>71976</v>
      </c>
      <c r="AL747" s="11">
        <f>AL748+AL751</f>
        <v>71976</v>
      </c>
      <c r="AM747" s="11">
        <f>AM748+AM751</f>
        <v>0</v>
      </c>
      <c r="AN747" s="11">
        <f t="shared" ref="AN747:AQ747" si="1567">AN748+AN751</f>
        <v>0</v>
      </c>
      <c r="AO747" s="11">
        <f t="shared" si="1567"/>
        <v>0</v>
      </c>
      <c r="AP747" s="11">
        <f t="shared" si="1567"/>
        <v>0</v>
      </c>
      <c r="AQ747" s="11">
        <f t="shared" si="1567"/>
        <v>71976</v>
      </c>
      <c r="AR747" s="11">
        <f>AR748+AR751</f>
        <v>71976</v>
      </c>
      <c r="AS747" s="11">
        <f>AS748+AS751</f>
        <v>0</v>
      </c>
      <c r="AT747" s="11">
        <f t="shared" ref="AT747:AW747" si="1568">AT748+AT751</f>
        <v>0</v>
      </c>
      <c r="AU747" s="11">
        <f t="shared" si="1568"/>
        <v>0</v>
      </c>
      <c r="AV747" s="11">
        <f t="shared" si="1568"/>
        <v>0</v>
      </c>
      <c r="AW747" s="11">
        <f t="shared" si="1568"/>
        <v>71976</v>
      </c>
      <c r="AX747" s="11">
        <f>AX748+AX751</f>
        <v>71976</v>
      </c>
      <c r="AY747" s="11">
        <f t="shared" ref="AY747:AZ747" si="1569">AY748+AY751</f>
        <v>38217</v>
      </c>
      <c r="AZ747" s="11">
        <f t="shared" si="1569"/>
        <v>38217</v>
      </c>
      <c r="BA747" s="92">
        <f t="shared" si="1515"/>
        <v>53.09686562187396</v>
      </c>
      <c r="BB747" s="92">
        <f t="shared" si="1516"/>
        <v>53.09686562187396</v>
      </c>
    </row>
    <row r="748" spans="1:54" ht="49.5" hidden="1">
      <c r="A748" s="36" t="s">
        <v>611</v>
      </c>
      <c r="B748" s="40">
        <v>913</v>
      </c>
      <c r="C748" s="25" t="s">
        <v>7</v>
      </c>
      <c r="D748" s="25" t="s">
        <v>79</v>
      </c>
      <c r="E748" s="25" t="s">
        <v>612</v>
      </c>
      <c r="F748" s="25"/>
      <c r="G748" s="9">
        <f t="shared" ref="G748:H749" si="1570">G749</f>
        <v>0</v>
      </c>
      <c r="H748" s="9">
        <f t="shared" si="1570"/>
        <v>0</v>
      </c>
      <c r="I748" s="79"/>
      <c r="J748" s="79"/>
      <c r="K748" s="79"/>
      <c r="L748" s="79"/>
      <c r="M748" s="79"/>
      <c r="N748" s="79"/>
      <c r="O748" s="11">
        <f>O749</f>
        <v>0</v>
      </c>
      <c r="P748" s="11">
        <f t="shared" ref="P748:AE749" si="1571">P749</f>
        <v>0</v>
      </c>
      <c r="Q748" s="11">
        <f t="shared" si="1571"/>
        <v>0</v>
      </c>
      <c r="R748" s="11">
        <f t="shared" si="1571"/>
        <v>14138</v>
      </c>
      <c r="S748" s="11">
        <f t="shared" si="1571"/>
        <v>14138</v>
      </c>
      <c r="T748" s="11">
        <f t="shared" si="1571"/>
        <v>14138</v>
      </c>
      <c r="U748" s="11">
        <f>U749</f>
        <v>0</v>
      </c>
      <c r="V748" s="11">
        <f t="shared" si="1571"/>
        <v>0</v>
      </c>
      <c r="W748" s="11">
        <f t="shared" si="1571"/>
        <v>0</v>
      </c>
      <c r="X748" s="11">
        <f t="shared" si="1571"/>
        <v>0</v>
      </c>
      <c r="Y748" s="11">
        <f t="shared" si="1571"/>
        <v>14138</v>
      </c>
      <c r="Z748" s="11">
        <f t="shared" si="1571"/>
        <v>14138</v>
      </c>
      <c r="AA748" s="11">
        <f>AA749</f>
        <v>0</v>
      </c>
      <c r="AB748" s="11">
        <f t="shared" si="1571"/>
        <v>0</v>
      </c>
      <c r="AC748" s="11">
        <f t="shared" si="1571"/>
        <v>0</v>
      </c>
      <c r="AD748" s="11">
        <f t="shared" si="1571"/>
        <v>53949</v>
      </c>
      <c r="AE748" s="11">
        <f t="shared" si="1571"/>
        <v>68087</v>
      </c>
      <c r="AF748" s="11">
        <f t="shared" ref="AB748:AF749" si="1572">AF749</f>
        <v>68087</v>
      </c>
      <c r="AG748" s="11">
        <f>AG749</f>
        <v>0</v>
      </c>
      <c r="AH748" s="11">
        <f t="shared" ref="AH748:AW749" si="1573">AH749</f>
        <v>0</v>
      </c>
      <c r="AI748" s="11">
        <f t="shared" si="1573"/>
        <v>0</v>
      </c>
      <c r="AJ748" s="11">
        <f t="shared" si="1573"/>
        <v>0</v>
      </c>
      <c r="AK748" s="11">
        <f t="shared" si="1573"/>
        <v>68087</v>
      </c>
      <c r="AL748" s="11">
        <f t="shared" si="1573"/>
        <v>68087</v>
      </c>
      <c r="AM748" s="11">
        <f>AM749</f>
        <v>0</v>
      </c>
      <c r="AN748" s="11">
        <f t="shared" si="1573"/>
        <v>0</v>
      </c>
      <c r="AO748" s="11">
        <f t="shared" si="1573"/>
        <v>0</v>
      </c>
      <c r="AP748" s="11">
        <f t="shared" si="1573"/>
        <v>0</v>
      </c>
      <c r="AQ748" s="11">
        <f t="shared" si="1573"/>
        <v>68087</v>
      </c>
      <c r="AR748" s="11">
        <f t="shared" si="1573"/>
        <v>68087</v>
      </c>
      <c r="AS748" s="11">
        <f>AS749</f>
        <v>0</v>
      </c>
      <c r="AT748" s="11">
        <f t="shared" si="1573"/>
        <v>0</v>
      </c>
      <c r="AU748" s="11">
        <f t="shared" si="1573"/>
        <v>0</v>
      </c>
      <c r="AV748" s="11">
        <f t="shared" si="1573"/>
        <v>0</v>
      </c>
      <c r="AW748" s="11">
        <f t="shared" si="1573"/>
        <v>68087</v>
      </c>
      <c r="AX748" s="11">
        <f t="shared" ref="AT748:AZ749" si="1574">AX749</f>
        <v>68087</v>
      </c>
      <c r="AY748" s="11">
        <f t="shared" si="1574"/>
        <v>36616</v>
      </c>
      <c r="AZ748" s="11">
        <f t="shared" si="1574"/>
        <v>36616</v>
      </c>
      <c r="BA748" s="92">
        <f t="shared" si="1515"/>
        <v>53.778254292302499</v>
      </c>
      <c r="BB748" s="92">
        <f t="shared" si="1516"/>
        <v>53.778254292302499</v>
      </c>
    </row>
    <row r="749" spans="1:54" ht="33" hidden="1">
      <c r="A749" s="24" t="s">
        <v>11</v>
      </c>
      <c r="B749" s="40">
        <v>913</v>
      </c>
      <c r="C749" s="25" t="s">
        <v>7</v>
      </c>
      <c r="D749" s="25" t="s">
        <v>79</v>
      </c>
      <c r="E749" s="25" t="s">
        <v>612</v>
      </c>
      <c r="F749" s="25" t="s">
        <v>12</v>
      </c>
      <c r="G749" s="9">
        <f t="shared" si="1570"/>
        <v>0</v>
      </c>
      <c r="H749" s="9">
        <f t="shared" si="1570"/>
        <v>0</v>
      </c>
      <c r="I749" s="79"/>
      <c r="J749" s="79"/>
      <c r="K749" s="79"/>
      <c r="L749" s="79"/>
      <c r="M749" s="79"/>
      <c r="N749" s="79"/>
      <c r="O749" s="11">
        <f>O750</f>
        <v>0</v>
      </c>
      <c r="P749" s="11">
        <f t="shared" si="1571"/>
        <v>0</v>
      </c>
      <c r="Q749" s="11">
        <f t="shared" si="1571"/>
        <v>0</v>
      </c>
      <c r="R749" s="11">
        <f t="shared" si="1571"/>
        <v>14138</v>
      </c>
      <c r="S749" s="11">
        <f t="shared" si="1571"/>
        <v>14138</v>
      </c>
      <c r="T749" s="11">
        <f t="shared" si="1571"/>
        <v>14138</v>
      </c>
      <c r="U749" s="11">
        <f>U750</f>
        <v>0</v>
      </c>
      <c r="V749" s="11">
        <f t="shared" si="1571"/>
        <v>0</v>
      </c>
      <c r="W749" s="11">
        <f t="shared" si="1571"/>
        <v>0</v>
      </c>
      <c r="X749" s="11">
        <f t="shared" si="1571"/>
        <v>0</v>
      </c>
      <c r="Y749" s="11">
        <f t="shared" si="1571"/>
        <v>14138</v>
      </c>
      <c r="Z749" s="11">
        <f t="shared" si="1571"/>
        <v>14138</v>
      </c>
      <c r="AA749" s="11">
        <f>AA750</f>
        <v>0</v>
      </c>
      <c r="AB749" s="11">
        <f t="shared" si="1572"/>
        <v>0</v>
      </c>
      <c r="AC749" s="11">
        <f t="shared" si="1572"/>
        <v>0</v>
      </c>
      <c r="AD749" s="11">
        <f t="shared" si="1572"/>
        <v>53949</v>
      </c>
      <c r="AE749" s="11">
        <f t="shared" si="1572"/>
        <v>68087</v>
      </c>
      <c r="AF749" s="11">
        <f t="shared" si="1572"/>
        <v>68087</v>
      </c>
      <c r="AG749" s="11">
        <f>AG750</f>
        <v>0</v>
      </c>
      <c r="AH749" s="11">
        <f t="shared" si="1573"/>
        <v>0</v>
      </c>
      <c r="AI749" s="11">
        <f t="shared" si="1573"/>
        <v>0</v>
      </c>
      <c r="AJ749" s="11">
        <f t="shared" si="1573"/>
        <v>0</v>
      </c>
      <c r="AK749" s="11">
        <f t="shared" si="1573"/>
        <v>68087</v>
      </c>
      <c r="AL749" s="11">
        <f t="shared" si="1573"/>
        <v>68087</v>
      </c>
      <c r="AM749" s="11">
        <f>AM750</f>
        <v>0</v>
      </c>
      <c r="AN749" s="11">
        <f t="shared" si="1573"/>
        <v>0</v>
      </c>
      <c r="AO749" s="11">
        <f t="shared" si="1573"/>
        <v>0</v>
      </c>
      <c r="AP749" s="11">
        <f t="shared" si="1573"/>
        <v>0</v>
      </c>
      <c r="AQ749" s="11">
        <f t="shared" si="1573"/>
        <v>68087</v>
      </c>
      <c r="AR749" s="11">
        <f t="shared" si="1573"/>
        <v>68087</v>
      </c>
      <c r="AS749" s="11">
        <f>AS750</f>
        <v>0</v>
      </c>
      <c r="AT749" s="11">
        <f t="shared" si="1574"/>
        <v>0</v>
      </c>
      <c r="AU749" s="11">
        <f t="shared" si="1574"/>
        <v>0</v>
      </c>
      <c r="AV749" s="11">
        <f t="shared" si="1574"/>
        <v>0</v>
      </c>
      <c r="AW749" s="11">
        <f t="shared" si="1574"/>
        <v>68087</v>
      </c>
      <c r="AX749" s="11">
        <f t="shared" si="1574"/>
        <v>68087</v>
      </c>
      <c r="AY749" s="11">
        <f t="shared" si="1574"/>
        <v>36616</v>
      </c>
      <c r="AZ749" s="11">
        <f t="shared" si="1574"/>
        <v>36616</v>
      </c>
      <c r="BA749" s="92">
        <f t="shared" si="1515"/>
        <v>53.778254292302499</v>
      </c>
      <c r="BB749" s="92">
        <f t="shared" si="1516"/>
        <v>53.778254292302499</v>
      </c>
    </row>
    <row r="750" spans="1:54" ht="20.100000000000001" hidden="1" customHeight="1">
      <c r="A750" s="27" t="s">
        <v>13</v>
      </c>
      <c r="B750" s="25">
        <v>913</v>
      </c>
      <c r="C750" s="25" t="s">
        <v>7</v>
      </c>
      <c r="D750" s="25" t="s">
        <v>79</v>
      </c>
      <c r="E750" s="25" t="s">
        <v>612</v>
      </c>
      <c r="F750" s="25" t="s">
        <v>34</v>
      </c>
      <c r="G750" s="9"/>
      <c r="H750" s="9"/>
      <c r="I750" s="79"/>
      <c r="J750" s="79"/>
      <c r="K750" s="79"/>
      <c r="L750" s="79"/>
      <c r="M750" s="79"/>
      <c r="N750" s="79"/>
      <c r="O750" s="11"/>
      <c r="P750" s="11"/>
      <c r="Q750" s="11"/>
      <c r="R750" s="11">
        <v>14138</v>
      </c>
      <c r="S750" s="9">
        <f>M750+O750+P750+Q750+R750</f>
        <v>14138</v>
      </c>
      <c r="T750" s="9">
        <f>N750+R750</f>
        <v>14138</v>
      </c>
      <c r="U750" s="11"/>
      <c r="V750" s="11"/>
      <c r="W750" s="11"/>
      <c r="X750" s="11"/>
      <c r="Y750" s="9">
        <f>S750+U750+V750+W750+X750</f>
        <v>14138</v>
      </c>
      <c r="Z750" s="9">
        <f>T750+X750</f>
        <v>14138</v>
      </c>
      <c r="AA750" s="11"/>
      <c r="AB750" s="11"/>
      <c r="AC750" s="11"/>
      <c r="AD750" s="11">
        <v>53949</v>
      </c>
      <c r="AE750" s="9">
        <f>Y750+AA750+AB750+AC750+AD750</f>
        <v>68087</v>
      </c>
      <c r="AF750" s="9">
        <f>Z750+AD750</f>
        <v>68087</v>
      </c>
      <c r="AG750" s="11"/>
      <c r="AH750" s="11"/>
      <c r="AI750" s="11"/>
      <c r="AJ750" s="11"/>
      <c r="AK750" s="9">
        <f>AE750+AG750+AH750+AI750+AJ750</f>
        <v>68087</v>
      </c>
      <c r="AL750" s="9">
        <f>AF750+AJ750</f>
        <v>68087</v>
      </c>
      <c r="AM750" s="11"/>
      <c r="AN750" s="11"/>
      <c r="AO750" s="11"/>
      <c r="AP750" s="11"/>
      <c r="AQ750" s="9">
        <f>AK750+AM750+AN750+AO750+AP750</f>
        <v>68087</v>
      </c>
      <c r="AR750" s="9">
        <f>AL750+AP750</f>
        <v>68087</v>
      </c>
      <c r="AS750" s="11"/>
      <c r="AT750" s="11"/>
      <c r="AU750" s="11"/>
      <c r="AV750" s="11"/>
      <c r="AW750" s="9">
        <f>AQ750+AS750+AT750+AU750+AV750</f>
        <v>68087</v>
      </c>
      <c r="AX750" s="9">
        <f>AR750+AV750</f>
        <v>68087</v>
      </c>
      <c r="AY750" s="11">
        <v>36616</v>
      </c>
      <c r="AZ750" s="11">
        <v>36616</v>
      </c>
      <c r="BA750" s="92">
        <f t="shared" si="1515"/>
        <v>53.778254292302499</v>
      </c>
      <c r="BB750" s="92">
        <f t="shared" si="1516"/>
        <v>53.778254292302499</v>
      </c>
    </row>
    <row r="751" spans="1:54" ht="82.5" hidden="1">
      <c r="A751" s="36" t="s">
        <v>643</v>
      </c>
      <c r="B751" s="40">
        <v>913</v>
      </c>
      <c r="C751" s="25" t="s">
        <v>7</v>
      </c>
      <c r="D751" s="25" t="s">
        <v>79</v>
      </c>
      <c r="E751" s="25" t="s">
        <v>644</v>
      </c>
      <c r="F751" s="25"/>
      <c r="G751" s="9">
        <f t="shared" ref="G751:H752" si="1575">G752</f>
        <v>0</v>
      </c>
      <c r="H751" s="9">
        <f t="shared" si="1575"/>
        <v>0</v>
      </c>
      <c r="I751" s="79"/>
      <c r="J751" s="79"/>
      <c r="K751" s="79"/>
      <c r="L751" s="79"/>
      <c r="M751" s="79"/>
      <c r="N751" s="79"/>
      <c r="O751" s="11">
        <f>O752</f>
        <v>0</v>
      </c>
      <c r="P751" s="11">
        <f t="shared" ref="P751:AE752" si="1576">P752</f>
        <v>0</v>
      </c>
      <c r="Q751" s="11">
        <f t="shared" si="1576"/>
        <v>0</v>
      </c>
      <c r="R751" s="11">
        <f t="shared" si="1576"/>
        <v>884</v>
      </c>
      <c r="S751" s="11">
        <f t="shared" si="1576"/>
        <v>884</v>
      </c>
      <c r="T751" s="11">
        <f t="shared" si="1576"/>
        <v>884</v>
      </c>
      <c r="U751" s="11">
        <f>U752</f>
        <v>0</v>
      </c>
      <c r="V751" s="11">
        <f t="shared" si="1576"/>
        <v>0</v>
      </c>
      <c r="W751" s="11">
        <f t="shared" si="1576"/>
        <v>0</v>
      </c>
      <c r="X751" s="11">
        <f t="shared" si="1576"/>
        <v>0</v>
      </c>
      <c r="Y751" s="11">
        <f t="shared" si="1576"/>
        <v>884</v>
      </c>
      <c r="Z751" s="11">
        <f t="shared" si="1576"/>
        <v>884</v>
      </c>
      <c r="AA751" s="11">
        <f>AA752</f>
        <v>0</v>
      </c>
      <c r="AB751" s="11">
        <f t="shared" si="1576"/>
        <v>0</v>
      </c>
      <c r="AC751" s="11">
        <f t="shared" si="1576"/>
        <v>0</v>
      </c>
      <c r="AD751" s="11">
        <f t="shared" si="1576"/>
        <v>3005</v>
      </c>
      <c r="AE751" s="11">
        <f t="shared" si="1576"/>
        <v>3889</v>
      </c>
      <c r="AF751" s="11">
        <f t="shared" ref="AB751:AF752" si="1577">AF752</f>
        <v>3889</v>
      </c>
      <c r="AG751" s="11">
        <f>AG752</f>
        <v>0</v>
      </c>
      <c r="AH751" s="11">
        <f t="shared" ref="AH751:AW752" si="1578">AH752</f>
        <v>0</v>
      </c>
      <c r="AI751" s="11">
        <f t="shared" si="1578"/>
        <v>0</v>
      </c>
      <c r="AJ751" s="11">
        <f t="shared" si="1578"/>
        <v>0</v>
      </c>
      <c r="AK751" s="11">
        <f t="shared" si="1578"/>
        <v>3889</v>
      </c>
      <c r="AL751" s="11">
        <f t="shared" si="1578"/>
        <v>3889</v>
      </c>
      <c r="AM751" s="11">
        <f>AM752</f>
        <v>0</v>
      </c>
      <c r="AN751" s="11">
        <f t="shared" si="1578"/>
        <v>0</v>
      </c>
      <c r="AO751" s="11">
        <f t="shared" si="1578"/>
        <v>0</v>
      </c>
      <c r="AP751" s="11">
        <f t="shared" si="1578"/>
        <v>0</v>
      </c>
      <c r="AQ751" s="11">
        <f t="shared" si="1578"/>
        <v>3889</v>
      </c>
      <c r="AR751" s="11">
        <f t="shared" si="1578"/>
        <v>3889</v>
      </c>
      <c r="AS751" s="11">
        <f>AS752</f>
        <v>0</v>
      </c>
      <c r="AT751" s="11">
        <f t="shared" si="1578"/>
        <v>0</v>
      </c>
      <c r="AU751" s="11">
        <f t="shared" si="1578"/>
        <v>0</v>
      </c>
      <c r="AV751" s="11">
        <f t="shared" si="1578"/>
        <v>0</v>
      </c>
      <c r="AW751" s="11">
        <f t="shared" si="1578"/>
        <v>3889</v>
      </c>
      <c r="AX751" s="11">
        <f t="shared" ref="AT751:AZ752" si="1579">AX752</f>
        <v>3889</v>
      </c>
      <c r="AY751" s="11">
        <f t="shared" si="1579"/>
        <v>1601</v>
      </c>
      <c r="AZ751" s="11">
        <f t="shared" si="1579"/>
        <v>1601</v>
      </c>
      <c r="BA751" s="92">
        <f t="shared" si="1515"/>
        <v>41.167395217279505</v>
      </c>
      <c r="BB751" s="92">
        <f t="shared" si="1516"/>
        <v>41.167395217279505</v>
      </c>
    </row>
    <row r="752" spans="1:54" ht="33" hidden="1">
      <c r="A752" s="24" t="s">
        <v>11</v>
      </c>
      <c r="B752" s="40">
        <v>913</v>
      </c>
      <c r="C752" s="25" t="s">
        <v>7</v>
      </c>
      <c r="D752" s="25" t="s">
        <v>79</v>
      </c>
      <c r="E752" s="25" t="s">
        <v>644</v>
      </c>
      <c r="F752" s="25" t="s">
        <v>12</v>
      </c>
      <c r="G752" s="9">
        <f t="shared" si="1575"/>
        <v>0</v>
      </c>
      <c r="H752" s="9">
        <f t="shared" si="1575"/>
        <v>0</v>
      </c>
      <c r="I752" s="79"/>
      <c r="J752" s="79"/>
      <c r="K752" s="79"/>
      <c r="L752" s="79"/>
      <c r="M752" s="79"/>
      <c r="N752" s="79"/>
      <c r="O752" s="11">
        <f>O753</f>
        <v>0</v>
      </c>
      <c r="P752" s="11">
        <f t="shared" si="1576"/>
        <v>0</v>
      </c>
      <c r="Q752" s="11">
        <f t="shared" si="1576"/>
        <v>0</v>
      </c>
      <c r="R752" s="11">
        <f t="shared" si="1576"/>
        <v>884</v>
      </c>
      <c r="S752" s="11">
        <f t="shared" si="1576"/>
        <v>884</v>
      </c>
      <c r="T752" s="11">
        <f t="shared" si="1576"/>
        <v>884</v>
      </c>
      <c r="U752" s="11">
        <f>U753</f>
        <v>0</v>
      </c>
      <c r="V752" s="11">
        <f t="shared" si="1576"/>
        <v>0</v>
      </c>
      <c r="W752" s="11">
        <f t="shared" si="1576"/>
        <v>0</v>
      </c>
      <c r="X752" s="11">
        <f t="shared" si="1576"/>
        <v>0</v>
      </c>
      <c r="Y752" s="11">
        <f t="shared" si="1576"/>
        <v>884</v>
      </c>
      <c r="Z752" s="11">
        <f t="shared" si="1576"/>
        <v>884</v>
      </c>
      <c r="AA752" s="11">
        <f>AA753</f>
        <v>0</v>
      </c>
      <c r="AB752" s="11">
        <f t="shared" si="1577"/>
        <v>0</v>
      </c>
      <c r="AC752" s="11">
        <f t="shared" si="1577"/>
        <v>0</v>
      </c>
      <c r="AD752" s="11">
        <f t="shared" si="1577"/>
        <v>3005</v>
      </c>
      <c r="AE752" s="11">
        <f t="shared" si="1577"/>
        <v>3889</v>
      </c>
      <c r="AF752" s="11">
        <f t="shared" si="1577"/>
        <v>3889</v>
      </c>
      <c r="AG752" s="11">
        <f>AG753</f>
        <v>0</v>
      </c>
      <c r="AH752" s="11">
        <f t="shared" si="1578"/>
        <v>0</v>
      </c>
      <c r="AI752" s="11">
        <f t="shared" si="1578"/>
        <v>0</v>
      </c>
      <c r="AJ752" s="11">
        <f t="shared" si="1578"/>
        <v>0</v>
      </c>
      <c r="AK752" s="11">
        <f t="shared" si="1578"/>
        <v>3889</v>
      </c>
      <c r="AL752" s="11">
        <f t="shared" si="1578"/>
        <v>3889</v>
      </c>
      <c r="AM752" s="11">
        <f>AM753</f>
        <v>0</v>
      </c>
      <c r="AN752" s="11">
        <f t="shared" si="1578"/>
        <v>0</v>
      </c>
      <c r="AO752" s="11">
        <f t="shared" si="1578"/>
        <v>0</v>
      </c>
      <c r="AP752" s="11">
        <f t="shared" si="1578"/>
        <v>0</v>
      </c>
      <c r="AQ752" s="11">
        <f t="shared" si="1578"/>
        <v>3889</v>
      </c>
      <c r="AR752" s="11">
        <f t="shared" si="1578"/>
        <v>3889</v>
      </c>
      <c r="AS752" s="11">
        <f>AS753</f>
        <v>0</v>
      </c>
      <c r="AT752" s="11">
        <f t="shared" si="1579"/>
        <v>0</v>
      </c>
      <c r="AU752" s="11">
        <f t="shared" si="1579"/>
        <v>0</v>
      </c>
      <c r="AV752" s="11">
        <f t="shared" si="1579"/>
        <v>0</v>
      </c>
      <c r="AW752" s="11">
        <f t="shared" si="1579"/>
        <v>3889</v>
      </c>
      <c r="AX752" s="11">
        <f t="shared" si="1579"/>
        <v>3889</v>
      </c>
      <c r="AY752" s="11">
        <f t="shared" si="1579"/>
        <v>1601</v>
      </c>
      <c r="AZ752" s="11">
        <f t="shared" si="1579"/>
        <v>1601</v>
      </c>
      <c r="BA752" s="92">
        <f t="shared" si="1515"/>
        <v>41.167395217279505</v>
      </c>
      <c r="BB752" s="92">
        <f t="shared" si="1516"/>
        <v>41.167395217279505</v>
      </c>
    </row>
    <row r="753" spans="1:54" ht="20.100000000000001" hidden="1" customHeight="1">
      <c r="A753" s="27" t="s">
        <v>13</v>
      </c>
      <c r="B753" s="25">
        <v>913</v>
      </c>
      <c r="C753" s="25" t="s">
        <v>7</v>
      </c>
      <c r="D753" s="25" t="s">
        <v>79</v>
      </c>
      <c r="E753" s="25" t="s">
        <v>644</v>
      </c>
      <c r="F753" s="25" t="s">
        <v>34</v>
      </c>
      <c r="G753" s="9"/>
      <c r="H753" s="9"/>
      <c r="I753" s="79"/>
      <c r="J753" s="79"/>
      <c r="K753" s="79"/>
      <c r="L753" s="79"/>
      <c r="M753" s="79"/>
      <c r="N753" s="79"/>
      <c r="O753" s="11"/>
      <c r="P753" s="11"/>
      <c r="Q753" s="11"/>
      <c r="R753" s="11">
        <v>884</v>
      </c>
      <c r="S753" s="9">
        <f>M753+O753+P753+Q753+R753</f>
        <v>884</v>
      </c>
      <c r="T753" s="9">
        <f>N753+R753</f>
        <v>884</v>
      </c>
      <c r="U753" s="11"/>
      <c r="V753" s="11"/>
      <c r="W753" s="11"/>
      <c r="X753" s="11"/>
      <c r="Y753" s="9">
        <f>S753+U753+V753+W753+X753</f>
        <v>884</v>
      </c>
      <c r="Z753" s="9">
        <f>T753+X753</f>
        <v>884</v>
      </c>
      <c r="AA753" s="11"/>
      <c r="AB753" s="11"/>
      <c r="AC753" s="11"/>
      <c r="AD753" s="11">
        <v>3005</v>
      </c>
      <c r="AE753" s="9">
        <f>Y753+AA753+AB753+AC753+AD753</f>
        <v>3889</v>
      </c>
      <c r="AF753" s="9">
        <f>Z753+AD753</f>
        <v>3889</v>
      </c>
      <c r="AG753" s="11"/>
      <c r="AH753" s="11"/>
      <c r="AI753" s="11"/>
      <c r="AJ753" s="11"/>
      <c r="AK753" s="9">
        <f>AE753+AG753+AH753+AI753+AJ753</f>
        <v>3889</v>
      </c>
      <c r="AL753" s="9">
        <f>AF753+AJ753</f>
        <v>3889</v>
      </c>
      <c r="AM753" s="11"/>
      <c r="AN753" s="11"/>
      <c r="AO753" s="11"/>
      <c r="AP753" s="11"/>
      <c r="AQ753" s="9">
        <f>AK753+AM753+AN753+AO753+AP753</f>
        <v>3889</v>
      </c>
      <c r="AR753" s="9">
        <f>AL753+AP753</f>
        <v>3889</v>
      </c>
      <c r="AS753" s="11"/>
      <c r="AT753" s="11"/>
      <c r="AU753" s="11"/>
      <c r="AV753" s="11"/>
      <c r="AW753" s="9">
        <f>AQ753+AS753+AT753+AU753+AV753</f>
        <v>3889</v>
      </c>
      <c r="AX753" s="9">
        <f>AR753+AV753</f>
        <v>3889</v>
      </c>
      <c r="AY753" s="11">
        <v>1601</v>
      </c>
      <c r="AZ753" s="11">
        <v>1601</v>
      </c>
      <c r="BA753" s="92">
        <f t="shared" si="1515"/>
        <v>41.167395217279505</v>
      </c>
      <c r="BB753" s="92">
        <f t="shared" si="1516"/>
        <v>41.167395217279505</v>
      </c>
    </row>
    <row r="754" spans="1:54" ht="33" hidden="1">
      <c r="A754" s="36" t="s">
        <v>397</v>
      </c>
      <c r="B754" s="25">
        <v>913</v>
      </c>
      <c r="C754" s="25" t="s">
        <v>7</v>
      </c>
      <c r="D754" s="25" t="s">
        <v>79</v>
      </c>
      <c r="E754" s="29" t="s">
        <v>617</v>
      </c>
      <c r="F754" s="30"/>
      <c r="G754" s="9">
        <f t="shared" ref="G754:V756" si="1580">G755</f>
        <v>123199</v>
      </c>
      <c r="H754" s="9">
        <f t="shared" si="1580"/>
        <v>123199</v>
      </c>
      <c r="I754" s="9">
        <f t="shared" si="1580"/>
        <v>0</v>
      </c>
      <c r="J754" s="9">
        <f t="shared" si="1580"/>
        <v>0</v>
      </c>
      <c r="K754" s="9">
        <f t="shared" si="1580"/>
        <v>0</v>
      </c>
      <c r="L754" s="9">
        <f t="shared" si="1580"/>
        <v>0</v>
      </c>
      <c r="M754" s="9">
        <f t="shared" si="1580"/>
        <v>123199</v>
      </c>
      <c r="N754" s="9">
        <f t="shared" si="1580"/>
        <v>123199</v>
      </c>
      <c r="O754" s="9">
        <f t="shared" si="1580"/>
        <v>0</v>
      </c>
      <c r="P754" s="9">
        <f t="shared" si="1580"/>
        <v>0</v>
      </c>
      <c r="Q754" s="9">
        <f t="shared" si="1580"/>
        <v>0</v>
      </c>
      <c r="R754" s="9">
        <f t="shared" si="1580"/>
        <v>0</v>
      </c>
      <c r="S754" s="9">
        <f t="shared" si="1580"/>
        <v>123199</v>
      </c>
      <c r="T754" s="9">
        <f t="shared" si="1580"/>
        <v>123199</v>
      </c>
      <c r="U754" s="9">
        <f t="shared" si="1580"/>
        <v>0</v>
      </c>
      <c r="V754" s="9">
        <f t="shared" si="1580"/>
        <v>0</v>
      </c>
      <c r="W754" s="9">
        <f t="shared" ref="U754:AJ756" si="1581">W755</f>
        <v>0</v>
      </c>
      <c r="X754" s="9">
        <f t="shared" si="1581"/>
        <v>0</v>
      </c>
      <c r="Y754" s="9">
        <f t="shared" si="1581"/>
        <v>123199</v>
      </c>
      <c r="Z754" s="9">
        <f t="shared" si="1581"/>
        <v>123199</v>
      </c>
      <c r="AA754" s="9">
        <f t="shared" si="1581"/>
        <v>0</v>
      </c>
      <c r="AB754" s="9">
        <f t="shared" si="1581"/>
        <v>0</v>
      </c>
      <c r="AC754" s="9">
        <f t="shared" si="1581"/>
        <v>0</v>
      </c>
      <c r="AD754" s="9">
        <f t="shared" si="1581"/>
        <v>0</v>
      </c>
      <c r="AE754" s="9">
        <f t="shared" si="1581"/>
        <v>123199</v>
      </c>
      <c r="AF754" s="9">
        <f t="shared" si="1581"/>
        <v>123199</v>
      </c>
      <c r="AG754" s="9">
        <f t="shared" si="1581"/>
        <v>0</v>
      </c>
      <c r="AH754" s="9">
        <f t="shared" si="1581"/>
        <v>0</v>
      </c>
      <c r="AI754" s="9">
        <f t="shared" si="1581"/>
        <v>0</v>
      </c>
      <c r="AJ754" s="9">
        <f t="shared" si="1581"/>
        <v>0</v>
      </c>
      <c r="AK754" s="9">
        <f t="shared" ref="AG754:AV756" si="1582">AK755</f>
        <v>123199</v>
      </c>
      <c r="AL754" s="9">
        <f t="shared" si="1582"/>
        <v>123199</v>
      </c>
      <c r="AM754" s="9">
        <f t="shared" si="1582"/>
        <v>0</v>
      </c>
      <c r="AN754" s="9">
        <f t="shared" si="1582"/>
        <v>0</v>
      </c>
      <c r="AO754" s="9">
        <f t="shared" si="1582"/>
        <v>0</v>
      </c>
      <c r="AP754" s="9">
        <f t="shared" si="1582"/>
        <v>0</v>
      </c>
      <c r="AQ754" s="9">
        <f t="shared" si="1582"/>
        <v>123199</v>
      </c>
      <c r="AR754" s="9">
        <f t="shared" si="1582"/>
        <v>123199</v>
      </c>
      <c r="AS754" s="9">
        <f t="shared" si="1582"/>
        <v>0</v>
      </c>
      <c r="AT754" s="9">
        <f t="shared" si="1582"/>
        <v>0</v>
      </c>
      <c r="AU754" s="9">
        <f t="shared" si="1582"/>
        <v>0</v>
      </c>
      <c r="AV754" s="9">
        <f t="shared" si="1582"/>
        <v>0</v>
      </c>
      <c r="AW754" s="9">
        <f t="shared" ref="AS754:AZ756" si="1583">AW755</f>
        <v>123199</v>
      </c>
      <c r="AX754" s="9">
        <f t="shared" si="1583"/>
        <v>123199</v>
      </c>
      <c r="AY754" s="9">
        <f t="shared" si="1583"/>
        <v>63456</v>
      </c>
      <c r="AZ754" s="9">
        <f t="shared" si="1583"/>
        <v>63456</v>
      </c>
      <c r="BA754" s="92">
        <f t="shared" si="1515"/>
        <v>51.50691158207453</v>
      </c>
      <c r="BB754" s="92">
        <f t="shared" si="1516"/>
        <v>51.50691158207453</v>
      </c>
    </row>
    <row r="755" spans="1:54" ht="33" hidden="1">
      <c r="A755" s="36" t="s">
        <v>398</v>
      </c>
      <c r="B755" s="25">
        <v>913</v>
      </c>
      <c r="C755" s="25" t="s">
        <v>7</v>
      </c>
      <c r="D755" s="25" t="s">
        <v>79</v>
      </c>
      <c r="E755" s="29" t="s">
        <v>618</v>
      </c>
      <c r="F755" s="30"/>
      <c r="G755" s="9">
        <f t="shared" si="1580"/>
        <v>123199</v>
      </c>
      <c r="H755" s="9">
        <f t="shared" si="1580"/>
        <v>123199</v>
      </c>
      <c r="I755" s="9">
        <f t="shared" si="1580"/>
        <v>0</v>
      </c>
      <c r="J755" s="9">
        <f t="shared" si="1580"/>
        <v>0</v>
      </c>
      <c r="K755" s="9">
        <f t="shared" si="1580"/>
        <v>0</v>
      </c>
      <c r="L755" s="9">
        <f t="shared" si="1580"/>
        <v>0</v>
      </c>
      <c r="M755" s="9">
        <f t="shared" si="1580"/>
        <v>123199</v>
      </c>
      <c r="N755" s="9">
        <f t="shared" si="1580"/>
        <v>123199</v>
      </c>
      <c r="O755" s="9">
        <f t="shared" si="1580"/>
        <v>0</v>
      </c>
      <c r="P755" s="9">
        <f t="shared" si="1580"/>
        <v>0</v>
      </c>
      <c r="Q755" s="9">
        <f t="shared" si="1580"/>
        <v>0</v>
      </c>
      <c r="R755" s="9">
        <f t="shared" si="1580"/>
        <v>0</v>
      </c>
      <c r="S755" s="9">
        <f t="shared" si="1580"/>
        <v>123199</v>
      </c>
      <c r="T755" s="9">
        <f t="shared" si="1580"/>
        <v>123199</v>
      </c>
      <c r="U755" s="9">
        <f t="shared" si="1581"/>
        <v>0</v>
      </c>
      <c r="V755" s="9">
        <f t="shared" si="1581"/>
        <v>0</v>
      </c>
      <c r="W755" s="9">
        <f t="shared" si="1581"/>
        <v>0</v>
      </c>
      <c r="X755" s="9">
        <f t="shared" si="1581"/>
        <v>0</v>
      </c>
      <c r="Y755" s="9">
        <f t="shared" si="1581"/>
        <v>123199</v>
      </c>
      <c r="Z755" s="9">
        <f t="shared" si="1581"/>
        <v>123199</v>
      </c>
      <c r="AA755" s="9">
        <f t="shared" si="1581"/>
        <v>0</v>
      </c>
      <c r="AB755" s="9">
        <f t="shared" si="1581"/>
        <v>0</v>
      </c>
      <c r="AC755" s="9">
        <f t="shared" si="1581"/>
        <v>0</v>
      </c>
      <c r="AD755" s="9">
        <f t="shared" si="1581"/>
        <v>0</v>
      </c>
      <c r="AE755" s="9">
        <f t="shared" si="1581"/>
        <v>123199</v>
      </c>
      <c r="AF755" s="9">
        <f t="shared" si="1581"/>
        <v>123199</v>
      </c>
      <c r="AG755" s="9">
        <f t="shared" si="1582"/>
        <v>0</v>
      </c>
      <c r="AH755" s="9">
        <f t="shared" si="1582"/>
        <v>0</v>
      </c>
      <c r="AI755" s="9">
        <f t="shared" si="1582"/>
        <v>0</v>
      </c>
      <c r="AJ755" s="9">
        <f t="shared" si="1582"/>
        <v>0</v>
      </c>
      <c r="AK755" s="9">
        <f t="shared" si="1582"/>
        <v>123199</v>
      </c>
      <c r="AL755" s="9">
        <f t="shared" si="1582"/>
        <v>123199</v>
      </c>
      <c r="AM755" s="9">
        <f t="shared" si="1582"/>
        <v>0</v>
      </c>
      <c r="AN755" s="9">
        <f t="shared" si="1582"/>
        <v>0</v>
      </c>
      <c r="AO755" s="9">
        <f t="shared" si="1582"/>
        <v>0</v>
      </c>
      <c r="AP755" s="9">
        <f t="shared" si="1582"/>
        <v>0</v>
      </c>
      <c r="AQ755" s="9">
        <f t="shared" si="1582"/>
        <v>123199</v>
      </c>
      <c r="AR755" s="9">
        <f t="shared" si="1582"/>
        <v>123199</v>
      </c>
      <c r="AS755" s="9">
        <f t="shared" si="1583"/>
        <v>0</v>
      </c>
      <c r="AT755" s="9">
        <f t="shared" si="1583"/>
        <v>0</v>
      </c>
      <c r="AU755" s="9">
        <f t="shared" si="1583"/>
        <v>0</v>
      </c>
      <c r="AV755" s="9">
        <f t="shared" si="1583"/>
        <v>0</v>
      </c>
      <c r="AW755" s="9">
        <f t="shared" si="1583"/>
        <v>123199</v>
      </c>
      <c r="AX755" s="9">
        <f t="shared" si="1583"/>
        <v>123199</v>
      </c>
      <c r="AY755" s="9">
        <f t="shared" si="1583"/>
        <v>63456</v>
      </c>
      <c r="AZ755" s="9">
        <f t="shared" si="1583"/>
        <v>63456</v>
      </c>
      <c r="BA755" s="92">
        <f t="shared" si="1515"/>
        <v>51.50691158207453</v>
      </c>
      <c r="BB755" s="92">
        <f t="shared" si="1516"/>
        <v>51.50691158207453</v>
      </c>
    </row>
    <row r="756" spans="1:54" ht="33" hidden="1">
      <c r="A756" s="24" t="s">
        <v>11</v>
      </c>
      <c r="B756" s="25">
        <v>913</v>
      </c>
      <c r="C756" s="25" t="s">
        <v>7</v>
      </c>
      <c r="D756" s="25" t="s">
        <v>79</v>
      </c>
      <c r="E756" s="29" t="s">
        <v>618</v>
      </c>
      <c r="F756" s="30">
        <v>600</v>
      </c>
      <c r="G756" s="9">
        <f t="shared" si="1580"/>
        <v>123199</v>
      </c>
      <c r="H756" s="9">
        <f t="shared" si="1580"/>
        <v>123199</v>
      </c>
      <c r="I756" s="9">
        <f t="shared" si="1580"/>
        <v>0</v>
      </c>
      <c r="J756" s="9">
        <f t="shared" si="1580"/>
        <v>0</v>
      </c>
      <c r="K756" s="9">
        <f t="shared" si="1580"/>
        <v>0</v>
      </c>
      <c r="L756" s="9">
        <f t="shared" si="1580"/>
        <v>0</v>
      </c>
      <c r="M756" s="9">
        <f t="shared" si="1580"/>
        <v>123199</v>
      </c>
      <c r="N756" s="9">
        <f t="shared" si="1580"/>
        <v>123199</v>
      </c>
      <c r="O756" s="9">
        <f t="shared" si="1580"/>
        <v>0</v>
      </c>
      <c r="P756" s="9">
        <f t="shared" si="1580"/>
        <v>0</v>
      </c>
      <c r="Q756" s="9">
        <f t="shared" si="1580"/>
        <v>0</v>
      </c>
      <c r="R756" s="9">
        <f t="shared" si="1580"/>
        <v>0</v>
      </c>
      <c r="S756" s="9">
        <f t="shared" si="1580"/>
        <v>123199</v>
      </c>
      <c r="T756" s="9">
        <f t="shared" si="1580"/>
        <v>123199</v>
      </c>
      <c r="U756" s="9">
        <f t="shared" si="1581"/>
        <v>0</v>
      </c>
      <c r="V756" s="9">
        <f t="shared" si="1581"/>
        <v>0</v>
      </c>
      <c r="W756" s="9">
        <f t="shared" si="1581"/>
        <v>0</v>
      </c>
      <c r="X756" s="9">
        <f t="shared" si="1581"/>
        <v>0</v>
      </c>
      <c r="Y756" s="9">
        <f t="shared" si="1581"/>
        <v>123199</v>
      </c>
      <c r="Z756" s="9">
        <f t="shared" si="1581"/>
        <v>123199</v>
      </c>
      <c r="AA756" s="9">
        <f t="shared" si="1581"/>
        <v>0</v>
      </c>
      <c r="AB756" s="9">
        <f t="shared" si="1581"/>
        <v>0</v>
      </c>
      <c r="AC756" s="9">
        <f t="shared" si="1581"/>
        <v>0</v>
      </c>
      <c r="AD756" s="9">
        <f t="shared" si="1581"/>
        <v>0</v>
      </c>
      <c r="AE756" s="9">
        <f t="shared" si="1581"/>
        <v>123199</v>
      </c>
      <c r="AF756" s="9">
        <f t="shared" si="1581"/>
        <v>123199</v>
      </c>
      <c r="AG756" s="9">
        <f t="shared" si="1582"/>
        <v>0</v>
      </c>
      <c r="AH756" s="9">
        <f t="shared" si="1582"/>
        <v>0</v>
      </c>
      <c r="AI756" s="9">
        <f t="shared" si="1582"/>
        <v>0</v>
      </c>
      <c r="AJ756" s="9">
        <f t="shared" si="1582"/>
        <v>0</v>
      </c>
      <c r="AK756" s="9">
        <f t="shared" si="1582"/>
        <v>123199</v>
      </c>
      <c r="AL756" s="9">
        <f t="shared" si="1582"/>
        <v>123199</v>
      </c>
      <c r="AM756" s="9">
        <f t="shared" si="1582"/>
        <v>0</v>
      </c>
      <c r="AN756" s="9">
        <f t="shared" si="1582"/>
        <v>0</v>
      </c>
      <c r="AO756" s="9">
        <f t="shared" si="1582"/>
        <v>0</v>
      </c>
      <c r="AP756" s="9">
        <f t="shared" si="1582"/>
        <v>0</v>
      </c>
      <c r="AQ756" s="9">
        <f t="shared" si="1582"/>
        <v>123199</v>
      </c>
      <c r="AR756" s="9">
        <f t="shared" si="1582"/>
        <v>123199</v>
      </c>
      <c r="AS756" s="9">
        <f t="shared" si="1583"/>
        <v>0</v>
      </c>
      <c r="AT756" s="9">
        <f t="shared" si="1583"/>
        <v>0</v>
      </c>
      <c r="AU756" s="9">
        <f t="shared" si="1583"/>
        <v>0</v>
      </c>
      <c r="AV756" s="9">
        <f t="shared" si="1583"/>
        <v>0</v>
      </c>
      <c r="AW756" s="9">
        <f t="shared" si="1583"/>
        <v>123199</v>
      </c>
      <c r="AX756" s="9">
        <f t="shared" si="1583"/>
        <v>123199</v>
      </c>
      <c r="AY756" s="9">
        <f t="shared" si="1583"/>
        <v>63456</v>
      </c>
      <c r="AZ756" s="9">
        <f t="shared" si="1583"/>
        <v>63456</v>
      </c>
      <c r="BA756" s="92">
        <f t="shared" si="1515"/>
        <v>51.50691158207453</v>
      </c>
      <c r="BB756" s="92">
        <f t="shared" si="1516"/>
        <v>51.50691158207453</v>
      </c>
    </row>
    <row r="757" spans="1:54" hidden="1">
      <c r="A757" s="36" t="s">
        <v>13</v>
      </c>
      <c r="B757" s="25">
        <v>913</v>
      </c>
      <c r="C757" s="25" t="s">
        <v>7</v>
      </c>
      <c r="D757" s="25" t="s">
        <v>79</v>
      </c>
      <c r="E757" s="29" t="s">
        <v>618</v>
      </c>
      <c r="F757" s="30">
        <v>610</v>
      </c>
      <c r="G757" s="9">
        <v>123199</v>
      </c>
      <c r="H757" s="9">
        <v>123199</v>
      </c>
      <c r="I757" s="79"/>
      <c r="J757" s="79"/>
      <c r="K757" s="79"/>
      <c r="L757" s="79"/>
      <c r="M757" s="9">
        <f>G757+I757+J757+K757+L757</f>
        <v>123199</v>
      </c>
      <c r="N757" s="9">
        <f>H757+L757</f>
        <v>123199</v>
      </c>
      <c r="O757" s="80"/>
      <c r="P757" s="80"/>
      <c r="Q757" s="80"/>
      <c r="R757" s="80"/>
      <c r="S757" s="9">
        <f>M757+O757+P757+Q757+R757</f>
        <v>123199</v>
      </c>
      <c r="T757" s="9">
        <f>N757+R757</f>
        <v>123199</v>
      </c>
      <c r="U757" s="80"/>
      <c r="V757" s="80"/>
      <c r="W757" s="80"/>
      <c r="X757" s="80"/>
      <c r="Y757" s="9">
        <f>S757+U757+V757+W757+X757</f>
        <v>123199</v>
      </c>
      <c r="Z757" s="9">
        <f>T757+X757</f>
        <v>123199</v>
      </c>
      <c r="AA757" s="80"/>
      <c r="AB757" s="80"/>
      <c r="AC757" s="80"/>
      <c r="AD757" s="80"/>
      <c r="AE757" s="9">
        <f>Y757+AA757+AB757+AC757+AD757</f>
        <v>123199</v>
      </c>
      <c r="AF757" s="9">
        <f>Z757+AD757</f>
        <v>123199</v>
      </c>
      <c r="AG757" s="80"/>
      <c r="AH757" s="80"/>
      <c r="AI757" s="80"/>
      <c r="AJ757" s="80"/>
      <c r="AK757" s="9">
        <f>AE757+AG757+AH757+AI757+AJ757</f>
        <v>123199</v>
      </c>
      <c r="AL757" s="9">
        <f>AF757+AJ757</f>
        <v>123199</v>
      </c>
      <c r="AM757" s="80"/>
      <c r="AN757" s="80"/>
      <c r="AO757" s="80"/>
      <c r="AP757" s="80"/>
      <c r="AQ757" s="9">
        <f>AK757+AM757+AN757+AO757+AP757</f>
        <v>123199</v>
      </c>
      <c r="AR757" s="9">
        <f>AL757+AP757</f>
        <v>123199</v>
      </c>
      <c r="AS757" s="80"/>
      <c r="AT757" s="80"/>
      <c r="AU757" s="80"/>
      <c r="AV757" s="80"/>
      <c r="AW757" s="9">
        <f>AQ757+AS757+AT757+AU757+AV757</f>
        <v>123199</v>
      </c>
      <c r="AX757" s="9">
        <f>AR757+AV757</f>
        <v>123199</v>
      </c>
      <c r="AY757" s="9">
        <v>63456</v>
      </c>
      <c r="AZ757" s="9">
        <v>63456</v>
      </c>
      <c r="BA757" s="92">
        <f t="shared" si="1515"/>
        <v>51.50691158207453</v>
      </c>
      <c r="BB757" s="92">
        <f t="shared" si="1516"/>
        <v>51.50691158207453</v>
      </c>
    </row>
    <row r="758" spans="1:54" ht="51" hidden="1">
      <c r="A758" s="63" t="s">
        <v>646</v>
      </c>
      <c r="B758" s="55" t="s">
        <v>200</v>
      </c>
      <c r="C758" s="55" t="s">
        <v>7</v>
      </c>
      <c r="D758" s="25" t="s">
        <v>79</v>
      </c>
      <c r="E758" s="55" t="s">
        <v>647</v>
      </c>
      <c r="F758" s="25"/>
      <c r="G758" s="9">
        <f t="shared" ref="G758:H759" si="1584">G759</f>
        <v>0</v>
      </c>
      <c r="H758" s="9">
        <f t="shared" si="1584"/>
        <v>0</v>
      </c>
      <c r="I758" s="79"/>
      <c r="J758" s="79"/>
      <c r="K758" s="79"/>
      <c r="L758" s="79"/>
      <c r="M758" s="79"/>
      <c r="N758" s="79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79"/>
      <c r="AZ758" s="79"/>
      <c r="BA758" s="92" t="e">
        <f t="shared" si="1515"/>
        <v>#DIV/0!</v>
      </c>
      <c r="BB758" s="92" t="e">
        <f t="shared" si="1516"/>
        <v>#DIV/0!</v>
      </c>
    </row>
    <row r="759" spans="1:54" ht="33" hidden="1">
      <c r="A759" s="36" t="s">
        <v>11</v>
      </c>
      <c r="B759" s="55" t="s">
        <v>200</v>
      </c>
      <c r="C759" s="55" t="s">
        <v>7</v>
      </c>
      <c r="D759" s="25" t="s">
        <v>79</v>
      </c>
      <c r="E759" s="55" t="s">
        <v>647</v>
      </c>
      <c r="F759" s="55" t="s">
        <v>12</v>
      </c>
      <c r="G759" s="9">
        <f t="shared" si="1584"/>
        <v>0</v>
      </c>
      <c r="H759" s="9">
        <f t="shared" si="1584"/>
        <v>0</v>
      </c>
      <c r="I759" s="79"/>
      <c r="J759" s="79"/>
      <c r="K759" s="79"/>
      <c r="L759" s="79"/>
      <c r="M759" s="79"/>
      <c r="N759" s="79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79"/>
      <c r="AZ759" s="79"/>
      <c r="BA759" s="92" t="e">
        <f t="shared" si="1515"/>
        <v>#DIV/0!</v>
      </c>
      <c r="BB759" s="92" t="e">
        <f t="shared" si="1516"/>
        <v>#DIV/0!</v>
      </c>
    </row>
    <row r="760" spans="1:54" ht="20.100000000000001" hidden="1" customHeight="1">
      <c r="A760" s="27" t="s">
        <v>13</v>
      </c>
      <c r="B760" s="25" t="s">
        <v>200</v>
      </c>
      <c r="C760" s="25" t="s">
        <v>7</v>
      </c>
      <c r="D760" s="25" t="s">
        <v>79</v>
      </c>
      <c r="E760" s="25" t="s">
        <v>647</v>
      </c>
      <c r="F760" s="25" t="s">
        <v>34</v>
      </c>
      <c r="G760" s="9"/>
      <c r="H760" s="9"/>
      <c r="I760" s="79"/>
      <c r="J760" s="79"/>
      <c r="K760" s="79"/>
      <c r="L760" s="79"/>
      <c r="M760" s="79"/>
      <c r="N760" s="79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79"/>
      <c r="AZ760" s="79"/>
      <c r="BA760" s="92" t="e">
        <f t="shared" si="1515"/>
        <v>#DIV/0!</v>
      </c>
      <c r="BB760" s="92" t="e">
        <f t="shared" si="1516"/>
        <v>#DIV/0!</v>
      </c>
    </row>
    <row r="761" spans="1:54" ht="49.5" hidden="1">
      <c r="A761" s="63" t="s">
        <v>649</v>
      </c>
      <c r="B761" s="55" t="s">
        <v>200</v>
      </c>
      <c r="C761" s="55" t="s">
        <v>7</v>
      </c>
      <c r="D761" s="25" t="s">
        <v>79</v>
      </c>
      <c r="E761" s="55" t="s">
        <v>648</v>
      </c>
      <c r="F761" s="25"/>
      <c r="G761" s="9">
        <f t="shared" ref="G761:H762" si="1585">G762</f>
        <v>0</v>
      </c>
      <c r="H761" s="9">
        <f t="shared" si="1585"/>
        <v>0</v>
      </c>
      <c r="I761" s="79"/>
      <c r="J761" s="79"/>
      <c r="K761" s="79"/>
      <c r="L761" s="79"/>
      <c r="M761" s="79"/>
      <c r="N761" s="79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79"/>
      <c r="AZ761" s="79"/>
      <c r="BA761" s="92" t="e">
        <f t="shared" si="1515"/>
        <v>#DIV/0!</v>
      </c>
      <c r="BB761" s="92" t="e">
        <f t="shared" si="1516"/>
        <v>#DIV/0!</v>
      </c>
    </row>
    <row r="762" spans="1:54" ht="33" hidden="1">
      <c r="A762" s="36" t="s">
        <v>11</v>
      </c>
      <c r="B762" s="55" t="s">
        <v>200</v>
      </c>
      <c r="C762" s="55" t="s">
        <v>7</v>
      </c>
      <c r="D762" s="25" t="s">
        <v>79</v>
      </c>
      <c r="E762" s="55" t="s">
        <v>648</v>
      </c>
      <c r="F762" s="55" t="s">
        <v>12</v>
      </c>
      <c r="G762" s="9">
        <f t="shared" si="1585"/>
        <v>0</v>
      </c>
      <c r="H762" s="9">
        <f t="shared" si="1585"/>
        <v>0</v>
      </c>
      <c r="I762" s="79"/>
      <c r="J762" s="79"/>
      <c r="K762" s="79"/>
      <c r="L762" s="79"/>
      <c r="M762" s="79"/>
      <c r="N762" s="79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79"/>
      <c r="AZ762" s="79"/>
      <c r="BA762" s="92" t="e">
        <f t="shared" si="1515"/>
        <v>#DIV/0!</v>
      </c>
      <c r="BB762" s="92" t="e">
        <f t="shared" si="1516"/>
        <v>#DIV/0!</v>
      </c>
    </row>
    <row r="763" spans="1:54" ht="20.100000000000001" hidden="1" customHeight="1">
      <c r="A763" s="27" t="s">
        <v>13</v>
      </c>
      <c r="B763" s="25" t="s">
        <v>200</v>
      </c>
      <c r="C763" s="25" t="s">
        <v>7</v>
      </c>
      <c r="D763" s="25" t="s">
        <v>79</v>
      </c>
      <c r="E763" s="25" t="s">
        <v>648</v>
      </c>
      <c r="F763" s="25" t="s">
        <v>34</v>
      </c>
      <c r="G763" s="9"/>
      <c r="H763" s="9"/>
      <c r="I763" s="79"/>
      <c r="J763" s="79"/>
      <c r="K763" s="79"/>
      <c r="L763" s="79"/>
      <c r="M763" s="79"/>
      <c r="N763" s="79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79"/>
      <c r="AZ763" s="79"/>
      <c r="BA763" s="92" t="e">
        <f t="shared" si="1515"/>
        <v>#DIV/0!</v>
      </c>
      <c r="BB763" s="92" t="e">
        <f t="shared" si="1516"/>
        <v>#DIV/0!</v>
      </c>
    </row>
    <row r="764" spans="1:54" ht="33" hidden="1">
      <c r="A764" s="45" t="s">
        <v>323</v>
      </c>
      <c r="B764" s="40">
        <v>913</v>
      </c>
      <c r="C764" s="29" t="s">
        <v>7</v>
      </c>
      <c r="D764" s="25" t="s">
        <v>79</v>
      </c>
      <c r="E764" s="25" t="s">
        <v>393</v>
      </c>
      <c r="F764" s="25"/>
      <c r="G764" s="9">
        <f t="shared" ref="G764:H767" si="1586">G765</f>
        <v>0</v>
      </c>
      <c r="H764" s="9">
        <f t="shared" si="1586"/>
        <v>0</v>
      </c>
      <c r="I764" s="79"/>
      <c r="J764" s="79"/>
      <c r="K764" s="79"/>
      <c r="L764" s="79"/>
      <c r="M764" s="79"/>
      <c r="N764" s="79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79"/>
      <c r="AZ764" s="79"/>
      <c r="BA764" s="92" t="e">
        <f t="shared" si="1515"/>
        <v>#DIV/0!</v>
      </c>
      <c r="BB764" s="92" t="e">
        <f t="shared" si="1516"/>
        <v>#DIV/0!</v>
      </c>
    </row>
    <row r="765" spans="1:54" ht="20.100000000000001" hidden="1" customHeight="1">
      <c r="A765" s="27" t="s">
        <v>14</v>
      </c>
      <c r="B765" s="25">
        <v>913</v>
      </c>
      <c r="C765" s="25" t="s">
        <v>7</v>
      </c>
      <c r="D765" s="25" t="s">
        <v>79</v>
      </c>
      <c r="E765" s="25" t="s">
        <v>394</v>
      </c>
      <c r="F765" s="25"/>
      <c r="G765" s="9">
        <f t="shared" si="1586"/>
        <v>0</v>
      </c>
      <c r="H765" s="9">
        <f t="shared" si="1586"/>
        <v>0</v>
      </c>
      <c r="I765" s="79"/>
      <c r="J765" s="79"/>
      <c r="K765" s="79"/>
      <c r="L765" s="79"/>
      <c r="M765" s="79"/>
      <c r="N765" s="79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79"/>
      <c r="AZ765" s="79"/>
      <c r="BA765" s="92" t="e">
        <f t="shared" si="1515"/>
        <v>#DIV/0!</v>
      </c>
      <c r="BB765" s="92" t="e">
        <f t="shared" si="1516"/>
        <v>#DIV/0!</v>
      </c>
    </row>
    <row r="766" spans="1:54" ht="20.100000000000001" hidden="1" customHeight="1">
      <c r="A766" s="27" t="s">
        <v>527</v>
      </c>
      <c r="B766" s="25">
        <v>913</v>
      </c>
      <c r="C766" s="25" t="s">
        <v>7</v>
      </c>
      <c r="D766" s="25" t="s">
        <v>79</v>
      </c>
      <c r="E766" s="25" t="s">
        <v>528</v>
      </c>
      <c r="F766" s="25"/>
      <c r="G766" s="9">
        <f t="shared" si="1586"/>
        <v>0</v>
      </c>
      <c r="H766" s="9">
        <f t="shared" si="1586"/>
        <v>0</v>
      </c>
      <c r="I766" s="79"/>
      <c r="J766" s="79"/>
      <c r="K766" s="79"/>
      <c r="L766" s="79"/>
      <c r="M766" s="79"/>
      <c r="N766" s="79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79"/>
      <c r="AZ766" s="79"/>
      <c r="BA766" s="92" t="e">
        <f t="shared" si="1515"/>
        <v>#DIV/0!</v>
      </c>
      <c r="BB766" s="92" t="e">
        <f t="shared" si="1516"/>
        <v>#DIV/0!</v>
      </c>
    </row>
    <row r="767" spans="1:54" ht="33" hidden="1">
      <c r="A767" s="50" t="s">
        <v>11</v>
      </c>
      <c r="B767" s="40">
        <v>913</v>
      </c>
      <c r="C767" s="29" t="s">
        <v>7</v>
      </c>
      <c r="D767" s="25" t="s">
        <v>79</v>
      </c>
      <c r="E767" s="46" t="s">
        <v>528</v>
      </c>
      <c r="F767" s="25" t="s">
        <v>12</v>
      </c>
      <c r="G767" s="9">
        <f t="shared" si="1586"/>
        <v>0</v>
      </c>
      <c r="H767" s="9">
        <f t="shared" si="1586"/>
        <v>0</v>
      </c>
      <c r="I767" s="79"/>
      <c r="J767" s="79"/>
      <c r="K767" s="79"/>
      <c r="L767" s="79"/>
      <c r="M767" s="79"/>
      <c r="N767" s="79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79"/>
      <c r="AZ767" s="79"/>
      <c r="BA767" s="92" t="e">
        <f t="shared" si="1515"/>
        <v>#DIV/0!</v>
      </c>
      <c r="BB767" s="92" t="e">
        <f t="shared" si="1516"/>
        <v>#DIV/0!</v>
      </c>
    </row>
    <row r="768" spans="1:54" ht="20.100000000000001" hidden="1" customHeight="1">
      <c r="A768" s="27" t="s">
        <v>13</v>
      </c>
      <c r="B768" s="25">
        <v>913</v>
      </c>
      <c r="C768" s="25" t="s">
        <v>7</v>
      </c>
      <c r="D768" s="25" t="s">
        <v>79</v>
      </c>
      <c r="E768" s="25" t="s">
        <v>528</v>
      </c>
      <c r="F768" s="25" t="s">
        <v>34</v>
      </c>
      <c r="G768" s="9"/>
      <c r="H768" s="9"/>
      <c r="I768" s="79"/>
      <c r="J768" s="79"/>
      <c r="K768" s="79"/>
      <c r="L768" s="79"/>
      <c r="M768" s="79"/>
      <c r="N768" s="79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79"/>
      <c r="AZ768" s="79"/>
      <c r="BA768" s="92" t="e">
        <f t="shared" si="1515"/>
        <v>#DIV/0!</v>
      </c>
      <c r="BB768" s="92" t="e">
        <f t="shared" si="1516"/>
        <v>#DIV/0!</v>
      </c>
    </row>
    <row r="769" spans="1:54" ht="20.100000000000001" hidden="1" customHeight="1">
      <c r="A769" s="27" t="s">
        <v>61</v>
      </c>
      <c r="B769" s="25">
        <v>913</v>
      </c>
      <c r="C769" s="25" t="s">
        <v>7</v>
      </c>
      <c r="D769" s="25" t="s">
        <v>79</v>
      </c>
      <c r="E769" s="25" t="s">
        <v>62</v>
      </c>
      <c r="F769" s="25"/>
      <c r="G769" s="9">
        <f t="shared" ref="G769" si="1587">G770</f>
        <v>0</v>
      </c>
      <c r="H769" s="9">
        <f t="shared" ref="G769:H772" si="1588">H770</f>
        <v>0</v>
      </c>
      <c r="I769" s="79"/>
      <c r="J769" s="79"/>
      <c r="K769" s="79"/>
      <c r="L769" s="79"/>
      <c r="M769" s="79"/>
      <c r="N769" s="79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79"/>
      <c r="AZ769" s="79"/>
      <c r="BA769" s="92" t="e">
        <f t="shared" si="1515"/>
        <v>#DIV/0!</v>
      </c>
      <c r="BB769" s="92" t="e">
        <f t="shared" si="1516"/>
        <v>#DIV/0!</v>
      </c>
    </row>
    <row r="770" spans="1:54" ht="20.100000000000001" hidden="1" customHeight="1">
      <c r="A770" s="27" t="s">
        <v>14</v>
      </c>
      <c r="B770" s="25">
        <v>913</v>
      </c>
      <c r="C770" s="25" t="s">
        <v>7</v>
      </c>
      <c r="D770" s="25" t="s">
        <v>79</v>
      </c>
      <c r="E770" s="25" t="s">
        <v>63</v>
      </c>
      <c r="F770" s="25"/>
      <c r="G770" s="9">
        <f t="shared" si="1588"/>
        <v>0</v>
      </c>
      <c r="H770" s="9">
        <f t="shared" si="1588"/>
        <v>0</v>
      </c>
      <c r="I770" s="79"/>
      <c r="J770" s="79"/>
      <c r="K770" s="79"/>
      <c r="L770" s="79"/>
      <c r="M770" s="79"/>
      <c r="N770" s="79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79"/>
      <c r="AZ770" s="79"/>
      <c r="BA770" s="92" t="e">
        <f t="shared" si="1515"/>
        <v>#DIV/0!</v>
      </c>
      <c r="BB770" s="92" t="e">
        <f t="shared" si="1516"/>
        <v>#DIV/0!</v>
      </c>
    </row>
    <row r="771" spans="1:54" ht="20.100000000000001" hidden="1" customHeight="1">
      <c r="A771" s="27" t="s">
        <v>15</v>
      </c>
      <c r="B771" s="25">
        <v>913</v>
      </c>
      <c r="C771" s="25" t="s">
        <v>7</v>
      </c>
      <c r="D771" s="25" t="s">
        <v>79</v>
      </c>
      <c r="E771" s="25" t="s">
        <v>675</v>
      </c>
      <c r="F771" s="25"/>
      <c r="G771" s="9">
        <f t="shared" si="1588"/>
        <v>0</v>
      </c>
      <c r="H771" s="9">
        <f t="shared" si="1588"/>
        <v>0</v>
      </c>
      <c r="I771" s="79"/>
      <c r="J771" s="79"/>
      <c r="K771" s="79"/>
      <c r="L771" s="79"/>
      <c r="M771" s="79"/>
      <c r="N771" s="79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79"/>
      <c r="AZ771" s="79"/>
      <c r="BA771" s="92" t="e">
        <f t="shared" si="1515"/>
        <v>#DIV/0!</v>
      </c>
      <c r="BB771" s="92" t="e">
        <f t="shared" si="1516"/>
        <v>#DIV/0!</v>
      </c>
    </row>
    <row r="772" spans="1:54" ht="33" hidden="1">
      <c r="A772" s="36" t="s">
        <v>11</v>
      </c>
      <c r="B772" s="40">
        <v>913</v>
      </c>
      <c r="C772" s="55" t="s">
        <v>7</v>
      </c>
      <c r="D772" s="55" t="s">
        <v>79</v>
      </c>
      <c r="E772" s="55" t="s">
        <v>675</v>
      </c>
      <c r="F772" s="25" t="s">
        <v>12</v>
      </c>
      <c r="G772" s="9">
        <f t="shared" si="1588"/>
        <v>0</v>
      </c>
      <c r="H772" s="9">
        <f t="shared" si="1588"/>
        <v>0</v>
      </c>
      <c r="I772" s="79"/>
      <c r="J772" s="79"/>
      <c r="K772" s="79"/>
      <c r="L772" s="79"/>
      <c r="M772" s="79"/>
      <c r="N772" s="79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79"/>
      <c r="AZ772" s="79"/>
      <c r="BA772" s="92" t="e">
        <f t="shared" si="1515"/>
        <v>#DIV/0!</v>
      </c>
      <c r="BB772" s="92" t="e">
        <f t="shared" si="1516"/>
        <v>#DIV/0!</v>
      </c>
    </row>
    <row r="773" spans="1:54" ht="20.100000000000001" hidden="1" customHeight="1">
      <c r="A773" s="27" t="s">
        <v>13</v>
      </c>
      <c r="B773" s="25">
        <v>913</v>
      </c>
      <c r="C773" s="25" t="s">
        <v>7</v>
      </c>
      <c r="D773" s="25" t="s">
        <v>79</v>
      </c>
      <c r="E773" s="25" t="s">
        <v>675</v>
      </c>
      <c r="F773" s="25" t="s">
        <v>34</v>
      </c>
      <c r="G773" s="9"/>
      <c r="H773" s="9"/>
      <c r="I773" s="79"/>
      <c r="J773" s="79"/>
      <c r="K773" s="79"/>
      <c r="L773" s="79"/>
      <c r="M773" s="79"/>
      <c r="N773" s="79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79"/>
      <c r="AZ773" s="79"/>
      <c r="BA773" s="92" t="e">
        <f t="shared" si="1515"/>
        <v>#DIV/0!</v>
      </c>
      <c r="BB773" s="92" t="e">
        <f t="shared" si="1516"/>
        <v>#DIV/0!</v>
      </c>
    </row>
    <row r="774" spans="1:54" hidden="1">
      <c r="A774" s="50"/>
      <c r="B774" s="40"/>
      <c r="C774" s="29"/>
      <c r="D774" s="25"/>
      <c r="E774" s="46"/>
      <c r="F774" s="25"/>
      <c r="G774" s="9"/>
      <c r="H774" s="9"/>
      <c r="I774" s="79"/>
      <c r="J774" s="79"/>
      <c r="K774" s="79"/>
      <c r="L774" s="79"/>
      <c r="M774" s="79"/>
      <c r="N774" s="79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79"/>
      <c r="AZ774" s="79"/>
      <c r="BA774" s="92"/>
      <c r="BB774" s="92"/>
    </row>
    <row r="775" spans="1:54" ht="18.75" hidden="1">
      <c r="A775" s="22" t="s">
        <v>442</v>
      </c>
      <c r="B775" s="23">
        <v>913</v>
      </c>
      <c r="C775" s="23" t="s">
        <v>7</v>
      </c>
      <c r="D775" s="23" t="s">
        <v>7</v>
      </c>
      <c r="E775" s="23"/>
      <c r="F775" s="23"/>
      <c r="G775" s="15">
        <f t="shared" ref="G775:AV775" si="1589">G776</f>
        <v>33498</v>
      </c>
      <c r="H775" s="15">
        <f t="shared" si="1589"/>
        <v>0</v>
      </c>
      <c r="I775" s="15">
        <f t="shared" si="1589"/>
        <v>0</v>
      </c>
      <c r="J775" s="15">
        <f t="shared" si="1589"/>
        <v>0</v>
      </c>
      <c r="K775" s="15">
        <f t="shared" si="1589"/>
        <v>0</v>
      </c>
      <c r="L775" s="15">
        <f t="shared" si="1589"/>
        <v>0</v>
      </c>
      <c r="M775" s="15">
        <f t="shared" si="1589"/>
        <v>33498</v>
      </c>
      <c r="N775" s="15">
        <f t="shared" si="1589"/>
        <v>0</v>
      </c>
      <c r="O775" s="15">
        <f t="shared" si="1589"/>
        <v>0</v>
      </c>
      <c r="P775" s="15">
        <f t="shared" si="1589"/>
        <v>0</v>
      </c>
      <c r="Q775" s="15">
        <f t="shared" si="1589"/>
        <v>0</v>
      </c>
      <c r="R775" s="15">
        <f t="shared" si="1589"/>
        <v>0</v>
      </c>
      <c r="S775" s="15">
        <f t="shared" si="1589"/>
        <v>33498</v>
      </c>
      <c r="T775" s="15">
        <f t="shared" si="1589"/>
        <v>0</v>
      </c>
      <c r="U775" s="15">
        <f t="shared" si="1589"/>
        <v>0</v>
      </c>
      <c r="V775" s="15">
        <f t="shared" si="1589"/>
        <v>0</v>
      </c>
      <c r="W775" s="15">
        <f t="shared" si="1589"/>
        <v>0</v>
      </c>
      <c r="X775" s="15">
        <f t="shared" si="1589"/>
        <v>0</v>
      </c>
      <c r="Y775" s="15">
        <f t="shared" si="1589"/>
        <v>33498</v>
      </c>
      <c r="Z775" s="15">
        <f t="shared" si="1589"/>
        <v>0</v>
      </c>
      <c r="AA775" s="15">
        <f t="shared" si="1589"/>
        <v>0</v>
      </c>
      <c r="AB775" s="15">
        <f t="shared" si="1589"/>
        <v>0</v>
      </c>
      <c r="AC775" s="15">
        <f t="shared" si="1589"/>
        <v>0</v>
      </c>
      <c r="AD775" s="15">
        <f t="shared" si="1589"/>
        <v>0</v>
      </c>
      <c r="AE775" s="15">
        <f t="shared" si="1589"/>
        <v>33498</v>
      </c>
      <c r="AF775" s="15">
        <f t="shared" si="1589"/>
        <v>0</v>
      </c>
      <c r="AG775" s="15">
        <f t="shared" si="1589"/>
        <v>0</v>
      </c>
      <c r="AH775" s="15">
        <f t="shared" si="1589"/>
        <v>0</v>
      </c>
      <c r="AI775" s="15">
        <f t="shared" si="1589"/>
        <v>0</v>
      </c>
      <c r="AJ775" s="15">
        <f t="shared" si="1589"/>
        <v>0</v>
      </c>
      <c r="AK775" s="15">
        <f t="shared" si="1589"/>
        <v>33498</v>
      </c>
      <c r="AL775" s="15">
        <f t="shared" si="1589"/>
        <v>0</v>
      </c>
      <c r="AM775" s="15">
        <f t="shared" si="1589"/>
        <v>0</v>
      </c>
      <c r="AN775" s="15">
        <f t="shared" si="1589"/>
        <v>0</v>
      </c>
      <c r="AO775" s="15">
        <f t="shared" si="1589"/>
        <v>0</v>
      </c>
      <c r="AP775" s="15">
        <f t="shared" si="1589"/>
        <v>0</v>
      </c>
      <c r="AQ775" s="15">
        <f t="shared" si="1589"/>
        <v>33498</v>
      </c>
      <c r="AR775" s="15">
        <f t="shared" si="1589"/>
        <v>0</v>
      </c>
      <c r="AS775" s="15">
        <f t="shared" si="1589"/>
        <v>0</v>
      </c>
      <c r="AT775" s="15">
        <f t="shared" si="1589"/>
        <v>0</v>
      </c>
      <c r="AU775" s="15">
        <f t="shared" si="1589"/>
        <v>0</v>
      </c>
      <c r="AV775" s="15">
        <f t="shared" si="1589"/>
        <v>8446</v>
      </c>
      <c r="AW775" s="15">
        <f>AW776+AW791</f>
        <v>41944</v>
      </c>
      <c r="AX775" s="15">
        <f t="shared" ref="AX775:AZ775" si="1590">AX776+AX791</f>
        <v>8446</v>
      </c>
      <c r="AY775" s="15">
        <f t="shared" si="1590"/>
        <v>17351</v>
      </c>
      <c r="AZ775" s="15">
        <f t="shared" si="1590"/>
        <v>1058</v>
      </c>
      <c r="BA775" s="93">
        <f t="shared" si="1515"/>
        <v>41.367060843028803</v>
      </c>
      <c r="BB775" s="93">
        <f t="shared" si="1516"/>
        <v>12.52663982950509</v>
      </c>
    </row>
    <row r="776" spans="1:54" ht="49.5" hidden="1">
      <c r="A776" s="24" t="s">
        <v>187</v>
      </c>
      <c r="B776" s="25">
        <v>913</v>
      </c>
      <c r="C776" s="25" t="s">
        <v>7</v>
      </c>
      <c r="D776" s="25" t="s">
        <v>7</v>
      </c>
      <c r="E776" s="25" t="s">
        <v>188</v>
      </c>
      <c r="F776" s="25"/>
      <c r="G776" s="9">
        <f t="shared" ref="G776:AR776" si="1591">G777+G781+G788</f>
        <v>33498</v>
      </c>
      <c r="H776" s="9">
        <f t="shared" si="1591"/>
        <v>0</v>
      </c>
      <c r="I776" s="9">
        <f t="shared" si="1591"/>
        <v>0</v>
      </c>
      <c r="J776" s="9">
        <f t="shared" si="1591"/>
        <v>0</v>
      </c>
      <c r="K776" s="9">
        <f t="shared" si="1591"/>
        <v>0</v>
      </c>
      <c r="L776" s="9">
        <f t="shared" si="1591"/>
        <v>0</v>
      </c>
      <c r="M776" s="9">
        <f t="shared" si="1591"/>
        <v>33498</v>
      </c>
      <c r="N776" s="9">
        <f t="shared" si="1591"/>
        <v>0</v>
      </c>
      <c r="O776" s="9">
        <f t="shared" si="1591"/>
        <v>0</v>
      </c>
      <c r="P776" s="9">
        <f t="shared" si="1591"/>
        <v>0</v>
      </c>
      <c r="Q776" s="9">
        <f t="shared" si="1591"/>
        <v>0</v>
      </c>
      <c r="R776" s="9">
        <f t="shared" si="1591"/>
        <v>0</v>
      </c>
      <c r="S776" s="9">
        <f t="shared" si="1591"/>
        <v>33498</v>
      </c>
      <c r="T776" s="9">
        <f t="shared" si="1591"/>
        <v>0</v>
      </c>
      <c r="U776" s="9">
        <f t="shared" si="1591"/>
        <v>0</v>
      </c>
      <c r="V776" s="9">
        <f t="shared" si="1591"/>
        <v>0</v>
      </c>
      <c r="W776" s="9">
        <f t="shared" si="1591"/>
        <v>0</v>
      </c>
      <c r="X776" s="9">
        <f t="shared" si="1591"/>
        <v>0</v>
      </c>
      <c r="Y776" s="9">
        <f t="shared" si="1591"/>
        <v>33498</v>
      </c>
      <c r="Z776" s="9">
        <f t="shared" si="1591"/>
        <v>0</v>
      </c>
      <c r="AA776" s="9">
        <f t="shared" si="1591"/>
        <v>0</v>
      </c>
      <c r="AB776" s="9">
        <f t="shared" si="1591"/>
        <v>0</v>
      </c>
      <c r="AC776" s="9">
        <f t="shared" si="1591"/>
        <v>0</v>
      </c>
      <c r="AD776" s="9">
        <f t="shared" si="1591"/>
        <v>0</v>
      </c>
      <c r="AE776" s="9">
        <f t="shared" si="1591"/>
        <v>33498</v>
      </c>
      <c r="AF776" s="9">
        <f t="shared" si="1591"/>
        <v>0</v>
      </c>
      <c r="AG776" s="9">
        <f t="shared" si="1591"/>
        <v>0</v>
      </c>
      <c r="AH776" s="9">
        <f t="shared" si="1591"/>
        <v>0</v>
      </c>
      <c r="AI776" s="9">
        <f t="shared" si="1591"/>
        <v>0</v>
      </c>
      <c r="AJ776" s="9">
        <f t="shared" si="1591"/>
        <v>0</v>
      </c>
      <c r="AK776" s="9">
        <f t="shared" si="1591"/>
        <v>33498</v>
      </c>
      <c r="AL776" s="9">
        <f t="shared" si="1591"/>
        <v>0</v>
      </c>
      <c r="AM776" s="9">
        <f t="shared" si="1591"/>
        <v>0</v>
      </c>
      <c r="AN776" s="9">
        <f t="shared" si="1591"/>
        <v>0</v>
      </c>
      <c r="AO776" s="9">
        <f t="shared" si="1591"/>
        <v>0</v>
      </c>
      <c r="AP776" s="9">
        <f t="shared" si="1591"/>
        <v>0</v>
      </c>
      <c r="AQ776" s="9">
        <f t="shared" si="1591"/>
        <v>33498</v>
      </c>
      <c r="AR776" s="9">
        <f t="shared" si="1591"/>
        <v>0</v>
      </c>
      <c r="AS776" s="9">
        <f>AS777+AS781+AS788+AS785</f>
        <v>0</v>
      </c>
      <c r="AT776" s="9">
        <f t="shared" ref="AT776:AX776" si="1592">AT777+AT781+AT788+AT785</f>
        <v>0</v>
      </c>
      <c r="AU776" s="9">
        <f t="shared" si="1592"/>
        <v>0</v>
      </c>
      <c r="AV776" s="9">
        <f t="shared" si="1592"/>
        <v>8446</v>
      </c>
      <c r="AW776" s="9">
        <f t="shared" si="1592"/>
        <v>41944</v>
      </c>
      <c r="AX776" s="9">
        <f t="shared" si="1592"/>
        <v>8446</v>
      </c>
      <c r="AY776" s="9">
        <f t="shared" ref="AY776:AZ776" si="1593">AY777+AY781+AY788+AY785</f>
        <v>16896</v>
      </c>
      <c r="AZ776" s="9">
        <f t="shared" si="1593"/>
        <v>603</v>
      </c>
      <c r="BA776" s="92">
        <f t="shared" si="1515"/>
        <v>40.282281136753767</v>
      </c>
      <c r="BB776" s="92">
        <f t="shared" si="1516"/>
        <v>7.1394743073644324</v>
      </c>
    </row>
    <row r="777" spans="1:54" ht="33" hidden="1">
      <c r="A777" s="24" t="s">
        <v>9</v>
      </c>
      <c r="B777" s="25">
        <v>913</v>
      </c>
      <c r="C777" s="25" t="s">
        <v>7</v>
      </c>
      <c r="D777" s="25" t="s">
        <v>7</v>
      </c>
      <c r="E777" s="25" t="s">
        <v>190</v>
      </c>
      <c r="F777" s="25"/>
      <c r="G777" s="11">
        <f t="shared" ref="G777:V779" si="1594">G778</f>
        <v>27193</v>
      </c>
      <c r="H777" s="11">
        <f t="shared" si="1594"/>
        <v>0</v>
      </c>
      <c r="I777" s="11">
        <f t="shared" si="1594"/>
        <v>0</v>
      </c>
      <c r="J777" s="11">
        <f t="shared" si="1594"/>
        <v>0</v>
      </c>
      <c r="K777" s="11">
        <f t="shared" si="1594"/>
        <v>0</v>
      </c>
      <c r="L777" s="11">
        <f t="shared" si="1594"/>
        <v>0</v>
      </c>
      <c r="M777" s="11">
        <f t="shared" si="1594"/>
        <v>27193</v>
      </c>
      <c r="N777" s="11">
        <f t="shared" si="1594"/>
        <v>0</v>
      </c>
      <c r="O777" s="11">
        <f t="shared" si="1594"/>
        <v>0</v>
      </c>
      <c r="P777" s="11">
        <f t="shared" si="1594"/>
        <v>0</v>
      </c>
      <c r="Q777" s="11">
        <f t="shared" si="1594"/>
        <v>0</v>
      </c>
      <c r="R777" s="11">
        <f t="shared" si="1594"/>
        <v>0</v>
      </c>
      <c r="S777" s="11">
        <f t="shared" si="1594"/>
        <v>27193</v>
      </c>
      <c r="T777" s="11">
        <f t="shared" si="1594"/>
        <v>0</v>
      </c>
      <c r="U777" s="11">
        <f t="shared" si="1594"/>
        <v>0</v>
      </c>
      <c r="V777" s="11">
        <f t="shared" si="1594"/>
        <v>0</v>
      </c>
      <c r="W777" s="11">
        <f t="shared" ref="U777:AJ779" si="1595">W778</f>
        <v>0</v>
      </c>
      <c r="X777" s="11">
        <f t="shared" si="1595"/>
        <v>0</v>
      </c>
      <c r="Y777" s="11">
        <f t="shared" si="1595"/>
        <v>27193</v>
      </c>
      <c r="Z777" s="11">
        <f t="shared" si="1595"/>
        <v>0</v>
      </c>
      <c r="AA777" s="11">
        <f t="shared" si="1595"/>
        <v>0</v>
      </c>
      <c r="AB777" s="11">
        <f t="shared" si="1595"/>
        <v>0</v>
      </c>
      <c r="AC777" s="11">
        <f t="shared" si="1595"/>
        <v>0</v>
      </c>
      <c r="AD777" s="11">
        <f t="shared" si="1595"/>
        <v>0</v>
      </c>
      <c r="AE777" s="11">
        <f t="shared" si="1595"/>
        <v>27193</v>
      </c>
      <c r="AF777" s="11">
        <f t="shared" si="1595"/>
        <v>0</v>
      </c>
      <c r="AG777" s="11">
        <f t="shared" si="1595"/>
        <v>0</v>
      </c>
      <c r="AH777" s="11">
        <f t="shared" si="1595"/>
        <v>0</v>
      </c>
      <c r="AI777" s="11">
        <f t="shared" si="1595"/>
        <v>0</v>
      </c>
      <c r="AJ777" s="11">
        <f t="shared" si="1595"/>
        <v>0</v>
      </c>
      <c r="AK777" s="11">
        <f t="shared" ref="AG777:AV779" si="1596">AK778</f>
        <v>27193</v>
      </c>
      <c r="AL777" s="11">
        <f t="shared" si="1596"/>
        <v>0</v>
      </c>
      <c r="AM777" s="11">
        <f t="shared" si="1596"/>
        <v>0</v>
      </c>
      <c r="AN777" s="11">
        <f t="shared" si="1596"/>
        <v>0</v>
      </c>
      <c r="AO777" s="11">
        <f t="shared" si="1596"/>
        <v>0</v>
      </c>
      <c r="AP777" s="11">
        <f t="shared" si="1596"/>
        <v>0</v>
      </c>
      <c r="AQ777" s="11">
        <f t="shared" si="1596"/>
        <v>27193</v>
      </c>
      <c r="AR777" s="11">
        <f t="shared" si="1596"/>
        <v>0</v>
      </c>
      <c r="AS777" s="11">
        <f t="shared" si="1596"/>
        <v>0</v>
      </c>
      <c r="AT777" s="11">
        <f t="shared" si="1596"/>
        <v>0</v>
      </c>
      <c r="AU777" s="11">
        <f t="shared" si="1596"/>
        <v>0</v>
      </c>
      <c r="AV777" s="11">
        <f t="shared" si="1596"/>
        <v>0</v>
      </c>
      <c r="AW777" s="11">
        <f t="shared" ref="AS777:AZ779" si="1597">AW778</f>
        <v>27193</v>
      </c>
      <c r="AX777" s="11">
        <f t="shared" si="1597"/>
        <v>0</v>
      </c>
      <c r="AY777" s="11">
        <f t="shared" si="1597"/>
        <v>11839</v>
      </c>
      <c r="AZ777" s="11">
        <f t="shared" si="1597"/>
        <v>0</v>
      </c>
      <c r="BA777" s="92">
        <f t="shared" si="1515"/>
        <v>43.536939653587318</v>
      </c>
      <c r="BB777" s="92"/>
    </row>
    <row r="778" spans="1:54" ht="33" hidden="1">
      <c r="A778" s="24" t="s">
        <v>191</v>
      </c>
      <c r="B778" s="25">
        <v>913</v>
      </c>
      <c r="C778" s="25" t="s">
        <v>7</v>
      </c>
      <c r="D778" s="25" t="s">
        <v>7</v>
      </c>
      <c r="E778" s="25" t="s">
        <v>192</v>
      </c>
      <c r="F778" s="25"/>
      <c r="G778" s="11">
        <f t="shared" si="1594"/>
        <v>27193</v>
      </c>
      <c r="H778" s="11">
        <f t="shared" si="1594"/>
        <v>0</v>
      </c>
      <c r="I778" s="11">
        <f t="shared" si="1594"/>
        <v>0</v>
      </c>
      <c r="J778" s="11">
        <f t="shared" si="1594"/>
        <v>0</v>
      </c>
      <c r="K778" s="11">
        <f t="shared" si="1594"/>
        <v>0</v>
      </c>
      <c r="L778" s="11">
        <f t="shared" si="1594"/>
        <v>0</v>
      </c>
      <c r="M778" s="11">
        <f t="shared" si="1594"/>
        <v>27193</v>
      </c>
      <c r="N778" s="11">
        <f t="shared" si="1594"/>
        <v>0</v>
      </c>
      <c r="O778" s="11">
        <f t="shared" si="1594"/>
        <v>0</v>
      </c>
      <c r="P778" s="11">
        <f t="shared" si="1594"/>
        <v>0</v>
      </c>
      <c r="Q778" s="11">
        <f t="shared" si="1594"/>
        <v>0</v>
      </c>
      <c r="R778" s="11">
        <f t="shared" si="1594"/>
        <v>0</v>
      </c>
      <c r="S778" s="11">
        <f t="shared" si="1594"/>
        <v>27193</v>
      </c>
      <c r="T778" s="11">
        <f t="shared" si="1594"/>
        <v>0</v>
      </c>
      <c r="U778" s="11">
        <f t="shared" si="1595"/>
        <v>0</v>
      </c>
      <c r="V778" s="11">
        <f t="shared" si="1595"/>
        <v>0</v>
      </c>
      <c r="W778" s="11">
        <f t="shared" si="1595"/>
        <v>0</v>
      </c>
      <c r="X778" s="11">
        <f t="shared" si="1595"/>
        <v>0</v>
      </c>
      <c r="Y778" s="11">
        <f t="shared" si="1595"/>
        <v>27193</v>
      </c>
      <c r="Z778" s="11">
        <f t="shared" si="1595"/>
        <v>0</v>
      </c>
      <c r="AA778" s="11">
        <f t="shared" si="1595"/>
        <v>0</v>
      </c>
      <c r="AB778" s="11">
        <f t="shared" si="1595"/>
        <v>0</v>
      </c>
      <c r="AC778" s="11">
        <f t="shared" si="1595"/>
        <v>0</v>
      </c>
      <c r="AD778" s="11">
        <f t="shared" si="1595"/>
        <v>0</v>
      </c>
      <c r="AE778" s="11">
        <f t="shared" si="1595"/>
        <v>27193</v>
      </c>
      <c r="AF778" s="11">
        <f t="shared" si="1595"/>
        <v>0</v>
      </c>
      <c r="AG778" s="11">
        <f t="shared" si="1596"/>
        <v>0</v>
      </c>
      <c r="AH778" s="11">
        <f t="shared" si="1596"/>
        <v>0</v>
      </c>
      <c r="AI778" s="11">
        <f t="shared" si="1596"/>
        <v>0</v>
      </c>
      <c r="AJ778" s="11">
        <f t="shared" si="1596"/>
        <v>0</v>
      </c>
      <c r="AK778" s="11">
        <f t="shared" si="1596"/>
        <v>27193</v>
      </c>
      <c r="AL778" s="11">
        <f t="shared" si="1596"/>
        <v>0</v>
      </c>
      <c r="AM778" s="11">
        <f t="shared" si="1596"/>
        <v>0</v>
      </c>
      <c r="AN778" s="11">
        <f t="shared" si="1596"/>
        <v>0</v>
      </c>
      <c r="AO778" s="11">
        <f t="shared" si="1596"/>
        <v>0</v>
      </c>
      <c r="AP778" s="11">
        <f t="shared" si="1596"/>
        <v>0</v>
      </c>
      <c r="AQ778" s="11">
        <f t="shared" si="1596"/>
        <v>27193</v>
      </c>
      <c r="AR778" s="11">
        <f t="shared" si="1596"/>
        <v>0</v>
      </c>
      <c r="AS778" s="11">
        <f t="shared" si="1597"/>
        <v>0</v>
      </c>
      <c r="AT778" s="11">
        <f t="shared" si="1597"/>
        <v>0</v>
      </c>
      <c r="AU778" s="11">
        <f t="shared" si="1597"/>
        <v>0</v>
      </c>
      <c r="AV778" s="11">
        <f t="shared" si="1597"/>
        <v>0</v>
      </c>
      <c r="AW778" s="11">
        <f t="shared" si="1597"/>
        <v>27193</v>
      </c>
      <c r="AX778" s="11">
        <f t="shared" si="1597"/>
        <v>0</v>
      </c>
      <c r="AY778" s="11">
        <f t="shared" si="1597"/>
        <v>11839</v>
      </c>
      <c r="AZ778" s="11">
        <f t="shared" si="1597"/>
        <v>0</v>
      </c>
      <c r="BA778" s="92">
        <f t="shared" si="1515"/>
        <v>43.536939653587318</v>
      </c>
      <c r="BB778" s="92"/>
    </row>
    <row r="779" spans="1:54" ht="33" hidden="1">
      <c r="A779" s="24" t="s">
        <v>11</v>
      </c>
      <c r="B779" s="25">
        <v>913</v>
      </c>
      <c r="C779" s="25" t="s">
        <v>7</v>
      </c>
      <c r="D779" s="25" t="s">
        <v>7</v>
      </c>
      <c r="E779" s="25" t="s">
        <v>192</v>
      </c>
      <c r="F779" s="25" t="s">
        <v>12</v>
      </c>
      <c r="G779" s="9">
        <f t="shared" si="1594"/>
        <v>27193</v>
      </c>
      <c r="H779" s="9">
        <f t="shared" si="1594"/>
        <v>0</v>
      </c>
      <c r="I779" s="9">
        <f t="shared" si="1594"/>
        <v>0</v>
      </c>
      <c r="J779" s="9">
        <f t="shared" si="1594"/>
        <v>0</v>
      </c>
      <c r="K779" s="9">
        <f t="shared" si="1594"/>
        <v>0</v>
      </c>
      <c r="L779" s="9">
        <f t="shared" si="1594"/>
        <v>0</v>
      </c>
      <c r="M779" s="9">
        <f t="shared" si="1594"/>
        <v>27193</v>
      </c>
      <c r="N779" s="9">
        <f t="shared" si="1594"/>
        <v>0</v>
      </c>
      <c r="O779" s="9">
        <f t="shared" si="1594"/>
        <v>0</v>
      </c>
      <c r="P779" s="9">
        <f t="shared" si="1594"/>
        <v>0</v>
      </c>
      <c r="Q779" s="9">
        <f t="shared" si="1594"/>
        <v>0</v>
      </c>
      <c r="R779" s="9">
        <f t="shared" si="1594"/>
        <v>0</v>
      </c>
      <c r="S779" s="9">
        <f t="shared" si="1594"/>
        <v>27193</v>
      </c>
      <c r="T779" s="9">
        <f t="shared" si="1594"/>
        <v>0</v>
      </c>
      <c r="U779" s="9">
        <f t="shared" si="1595"/>
        <v>0</v>
      </c>
      <c r="V779" s="9">
        <f t="shared" si="1595"/>
        <v>0</v>
      </c>
      <c r="W779" s="9">
        <f t="shared" si="1595"/>
        <v>0</v>
      </c>
      <c r="X779" s="9">
        <f t="shared" si="1595"/>
        <v>0</v>
      </c>
      <c r="Y779" s="9">
        <f t="shared" si="1595"/>
        <v>27193</v>
      </c>
      <c r="Z779" s="9">
        <f t="shared" si="1595"/>
        <v>0</v>
      </c>
      <c r="AA779" s="9">
        <f t="shared" si="1595"/>
        <v>0</v>
      </c>
      <c r="AB779" s="9">
        <f t="shared" si="1595"/>
        <v>0</v>
      </c>
      <c r="AC779" s="9">
        <f t="shared" si="1595"/>
        <v>0</v>
      </c>
      <c r="AD779" s="9">
        <f t="shared" si="1595"/>
        <v>0</v>
      </c>
      <c r="AE779" s="9">
        <f t="shared" si="1595"/>
        <v>27193</v>
      </c>
      <c r="AF779" s="9">
        <f t="shared" si="1595"/>
        <v>0</v>
      </c>
      <c r="AG779" s="9">
        <f t="shared" si="1596"/>
        <v>0</v>
      </c>
      <c r="AH779" s="9">
        <f t="shared" si="1596"/>
        <v>0</v>
      </c>
      <c r="AI779" s="9">
        <f t="shared" si="1596"/>
        <v>0</v>
      </c>
      <c r="AJ779" s="9">
        <f t="shared" si="1596"/>
        <v>0</v>
      </c>
      <c r="AK779" s="9">
        <f t="shared" si="1596"/>
        <v>27193</v>
      </c>
      <c r="AL779" s="9">
        <f t="shared" si="1596"/>
        <v>0</v>
      </c>
      <c r="AM779" s="9">
        <f t="shared" si="1596"/>
        <v>0</v>
      </c>
      <c r="AN779" s="9">
        <f t="shared" si="1596"/>
        <v>0</v>
      </c>
      <c r="AO779" s="9">
        <f t="shared" si="1596"/>
        <v>0</v>
      </c>
      <c r="AP779" s="9">
        <f t="shared" si="1596"/>
        <v>0</v>
      </c>
      <c r="AQ779" s="9">
        <f t="shared" si="1596"/>
        <v>27193</v>
      </c>
      <c r="AR779" s="9">
        <f t="shared" si="1596"/>
        <v>0</v>
      </c>
      <c r="AS779" s="9">
        <f t="shared" si="1597"/>
        <v>0</v>
      </c>
      <c r="AT779" s="9">
        <f t="shared" si="1597"/>
        <v>0</v>
      </c>
      <c r="AU779" s="9">
        <f t="shared" si="1597"/>
        <v>0</v>
      </c>
      <c r="AV779" s="9">
        <f t="shared" si="1597"/>
        <v>0</v>
      </c>
      <c r="AW779" s="9">
        <f t="shared" si="1597"/>
        <v>27193</v>
      </c>
      <c r="AX779" s="9">
        <f t="shared" si="1597"/>
        <v>0</v>
      </c>
      <c r="AY779" s="9">
        <f t="shared" si="1597"/>
        <v>11839</v>
      </c>
      <c r="AZ779" s="9">
        <f t="shared" si="1597"/>
        <v>0</v>
      </c>
      <c r="BA779" s="92">
        <f t="shared" si="1515"/>
        <v>43.536939653587318</v>
      </c>
      <c r="BB779" s="92"/>
    </row>
    <row r="780" spans="1:54" ht="20.100000000000001" hidden="1" customHeight="1">
      <c r="A780" s="27" t="s">
        <v>13</v>
      </c>
      <c r="B780" s="25">
        <v>913</v>
      </c>
      <c r="C780" s="25" t="s">
        <v>7</v>
      </c>
      <c r="D780" s="25" t="s">
        <v>7</v>
      </c>
      <c r="E780" s="25" t="s">
        <v>192</v>
      </c>
      <c r="F780" s="25">
        <v>610</v>
      </c>
      <c r="G780" s="9">
        <f>24909+2284</f>
        <v>27193</v>
      </c>
      <c r="H780" s="9"/>
      <c r="I780" s="79"/>
      <c r="J780" s="79"/>
      <c r="K780" s="79"/>
      <c r="L780" s="79"/>
      <c r="M780" s="9">
        <f>G780+I780+J780+K780+L780</f>
        <v>27193</v>
      </c>
      <c r="N780" s="9">
        <f>H780+L780</f>
        <v>0</v>
      </c>
      <c r="O780" s="80"/>
      <c r="P780" s="80"/>
      <c r="Q780" s="80"/>
      <c r="R780" s="80"/>
      <c r="S780" s="9">
        <f>M780+O780+P780+Q780+R780</f>
        <v>27193</v>
      </c>
      <c r="T780" s="9">
        <f>N780+R780</f>
        <v>0</v>
      </c>
      <c r="U780" s="80"/>
      <c r="V780" s="80"/>
      <c r="W780" s="80"/>
      <c r="X780" s="80"/>
      <c r="Y780" s="9">
        <f>S780+U780+V780+W780+X780</f>
        <v>27193</v>
      </c>
      <c r="Z780" s="9">
        <f>T780+X780</f>
        <v>0</v>
      </c>
      <c r="AA780" s="80"/>
      <c r="AB780" s="80"/>
      <c r="AC780" s="80"/>
      <c r="AD780" s="80"/>
      <c r="AE780" s="9">
        <f>Y780+AA780+AB780+AC780+AD780</f>
        <v>27193</v>
      </c>
      <c r="AF780" s="9">
        <f>Z780+AD780</f>
        <v>0</v>
      </c>
      <c r="AG780" s="80"/>
      <c r="AH780" s="80"/>
      <c r="AI780" s="80"/>
      <c r="AJ780" s="80"/>
      <c r="AK780" s="9">
        <f>AE780+AG780+AH780+AI780+AJ780</f>
        <v>27193</v>
      </c>
      <c r="AL780" s="9">
        <f>AF780+AJ780</f>
        <v>0</v>
      </c>
      <c r="AM780" s="80"/>
      <c r="AN780" s="80"/>
      <c r="AO780" s="80"/>
      <c r="AP780" s="80"/>
      <c r="AQ780" s="9">
        <f>AK780+AM780+AN780+AO780+AP780</f>
        <v>27193</v>
      </c>
      <c r="AR780" s="9">
        <f>AL780+AP780</f>
        <v>0</v>
      </c>
      <c r="AS780" s="80"/>
      <c r="AT780" s="80"/>
      <c r="AU780" s="80"/>
      <c r="AV780" s="80"/>
      <c r="AW780" s="9">
        <f>AQ780+AS780+AT780+AU780+AV780</f>
        <v>27193</v>
      </c>
      <c r="AX780" s="9">
        <f>AR780+AV780</f>
        <v>0</v>
      </c>
      <c r="AY780" s="9">
        <v>11839</v>
      </c>
      <c r="AZ780" s="79"/>
      <c r="BA780" s="92">
        <f t="shared" si="1515"/>
        <v>43.536939653587318</v>
      </c>
      <c r="BB780" s="92"/>
    </row>
    <row r="781" spans="1:54" ht="20.100000000000001" hidden="1" customHeight="1">
      <c r="A781" s="27" t="s">
        <v>14</v>
      </c>
      <c r="B781" s="25">
        <v>913</v>
      </c>
      <c r="C781" s="25" t="s">
        <v>7</v>
      </c>
      <c r="D781" s="25" t="s">
        <v>7</v>
      </c>
      <c r="E781" s="25" t="s">
        <v>193</v>
      </c>
      <c r="F781" s="25"/>
      <c r="G781" s="9">
        <f t="shared" ref="G781:V783" si="1598">G782</f>
        <v>6305</v>
      </c>
      <c r="H781" s="9">
        <f t="shared" si="1598"/>
        <v>0</v>
      </c>
      <c r="I781" s="9">
        <f t="shared" si="1598"/>
        <v>0</v>
      </c>
      <c r="J781" s="9">
        <f t="shared" si="1598"/>
        <v>0</v>
      </c>
      <c r="K781" s="9">
        <f t="shared" si="1598"/>
        <v>0</v>
      </c>
      <c r="L781" s="9">
        <f t="shared" si="1598"/>
        <v>0</v>
      </c>
      <c r="M781" s="9">
        <f t="shared" si="1598"/>
        <v>6305</v>
      </c>
      <c r="N781" s="9">
        <f t="shared" si="1598"/>
        <v>0</v>
      </c>
      <c r="O781" s="9">
        <f t="shared" si="1598"/>
        <v>0</v>
      </c>
      <c r="P781" s="9">
        <f t="shared" si="1598"/>
        <v>0</v>
      </c>
      <c r="Q781" s="9">
        <f t="shared" si="1598"/>
        <v>0</v>
      </c>
      <c r="R781" s="9">
        <f t="shared" si="1598"/>
        <v>0</v>
      </c>
      <c r="S781" s="9">
        <f t="shared" si="1598"/>
        <v>6305</v>
      </c>
      <c r="T781" s="9">
        <f t="shared" si="1598"/>
        <v>0</v>
      </c>
      <c r="U781" s="9">
        <f t="shared" si="1598"/>
        <v>0</v>
      </c>
      <c r="V781" s="9">
        <f t="shared" si="1598"/>
        <v>0</v>
      </c>
      <c r="W781" s="9">
        <f t="shared" ref="U781:AJ783" si="1599">W782</f>
        <v>0</v>
      </c>
      <c r="X781" s="9">
        <f t="shared" si="1599"/>
        <v>0</v>
      </c>
      <c r="Y781" s="9">
        <f t="shared" si="1599"/>
        <v>6305</v>
      </c>
      <c r="Z781" s="9">
        <f t="shared" si="1599"/>
        <v>0</v>
      </c>
      <c r="AA781" s="9">
        <f t="shared" si="1599"/>
        <v>0</v>
      </c>
      <c r="AB781" s="9">
        <f t="shared" si="1599"/>
        <v>0</v>
      </c>
      <c r="AC781" s="9">
        <f t="shared" si="1599"/>
        <v>0</v>
      </c>
      <c r="AD781" s="9">
        <f t="shared" si="1599"/>
        <v>0</v>
      </c>
      <c r="AE781" s="9">
        <f t="shared" si="1599"/>
        <v>6305</v>
      </c>
      <c r="AF781" s="9">
        <f t="shared" si="1599"/>
        <v>0</v>
      </c>
      <c r="AG781" s="9">
        <f t="shared" si="1599"/>
        <v>0</v>
      </c>
      <c r="AH781" s="9">
        <f t="shared" si="1599"/>
        <v>0</v>
      </c>
      <c r="AI781" s="9">
        <f t="shared" si="1599"/>
        <v>0</v>
      </c>
      <c r="AJ781" s="9">
        <f t="shared" si="1599"/>
        <v>0</v>
      </c>
      <c r="AK781" s="9">
        <f t="shared" ref="AG781:AV783" si="1600">AK782</f>
        <v>6305</v>
      </c>
      <c r="AL781" s="9">
        <f t="shared" si="1600"/>
        <v>0</v>
      </c>
      <c r="AM781" s="9">
        <f t="shared" si="1600"/>
        <v>0</v>
      </c>
      <c r="AN781" s="9">
        <f t="shared" si="1600"/>
        <v>0</v>
      </c>
      <c r="AO781" s="9">
        <f t="shared" si="1600"/>
        <v>0</v>
      </c>
      <c r="AP781" s="9">
        <f t="shared" si="1600"/>
        <v>0</v>
      </c>
      <c r="AQ781" s="9">
        <f t="shared" si="1600"/>
        <v>6305</v>
      </c>
      <c r="AR781" s="9">
        <f t="shared" si="1600"/>
        <v>0</v>
      </c>
      <c r="AS781" s="9">
        <f t="shared" si="1600"/>
        <v>-1268</v>
      </c>
      <c r="AT781" s="9">
        <f t="shared" si="1600"/>
        <v>0</v>
      </c>
      <c r="AU781" s="9">
        <f t="shared" si="1600"/>
        <v>0</v>
      </c>
      <c r="AV781" s="9">
        <f t="shared" si="1600"/>
        <v>0</v>
      </c>
      <c r="AW781" s="9">
        <f t="shared" ref="AS781:AZ783" si="1601">AW782</f>
        <v>5037</v>
      </c>
      <c r="AX781" s="9">
        <f t="shared" si="1601"/>
        <v>0</v>
      </c>
      <c r="AY781" s="9">
        <f t="shared" si="1601"/>
        <v>3206</v>
      </c>
      <c r="AZ781" s="9">
        <f t="shared" si="1601"/>
        <v>0</v>
      </c>
      <c r="BA781" s="92">
        <f t="shared" si="1515"/>
        <v>63.648997419098677</v>
      </c>
      <c r="BB781" s="92"/>
    </row>
    <row r="782" spans="1:54" ht="20.100000000000001" hidden="1" customHeight="1">
      <c r="A782" s="27" t="s">
        <v>189</v>
      </c>
      <c r="B782" s="25">
        <v>913</v>
      </c>
      <c r="C782" s="25" t="s">
        <v>7</v>
      </c>
      <c r="D782" s="25" t="s">
        <v>7</v>
      </c>
      <c r="E782" s="25" t="s">
        <v>194</v>
      </c>
      <c r="F782" s="25"/>
      <c r="G782" s="9">
        <f t="shared" si="1598"/>
        <v>6305</v>
      </c>
      <c r="H782" s="9">
        <f t="shared" si="1598"/>
        <v>0</v>
      </c>
      <c r="I782" s="9">
        <f t="shared" si="1598"/>
        <v>0</v>
      </c>
      <c r="J782" s="9">
        <f t="shared" si="1598"/>
        <v>0</v>
      </c>
      <c r="K782" s="9">
        <f t="shared" si="1598"/>
        <v>0</v>
      </c>
      <c r="L782" s="9">
        <f t="shared" si="1598"/>
        <v>0</v>
      </c>
      <c r="M782" s="9">
        <f t="shared" si="1598"/>
        <v>6305</v>
      </c>
      <c r="N782" s="9">
        <f t="shared" si="1598"/>
        <v>0</v>
      </c>
      <c r="O782" s="9">
        <f t="shared" si="1598"/>
        <v>0</v>
      </c>
      <c r="P782" s="9">
        <f t="shared" si="1598"/>
        <v>0</v>
      </c>
      <c r="Q782" s="9">
        <f t="shared" si="1598"/>
        <v>0</v>
      </c>
      <c r="R782" s="9">
        <f t="shared" si="1598"/>
        <v>0</v>
      </c>
      <c r="S782" s="9">
        <f t="shared" si="1598"/>
        <v>6305</v>
      </c>
      <c r="T782" s="9">
        <f t="shared" si="1598"/>
        <v>0</v>
      </c>
      <c r="U782" s="9">
        <f t="shared" si="1599"/>
        <v>0</v>
      </c>
      <c r="V782" s="9">
        <f t="shared" si="1599"/>
        <v>0</v>
      </c>
      <c r="W782" s="9">
        <f t="shared" si="1599"/>
        <v>0</v>
      </c>
      <c r="X782" s="9">
        <f t="shared" si="1599"/>
        <v>0</v>
      </c>
      <c r="Y782" s="9">
        <f t="shared" si="1599"/>
        <v>6305</v>
      </c>
      <c r="Z782" s="9">
        <f t="shared" si="1599"/>
        <v>0</v>
      </c>
      <c r="AA782" s="9">
        <f t="shared" si="1599"/>
        <v>0</v>
      </c>
      <c r="AB782" s="9">
        <f t="shared" si="1599"/>
        <v>0</v>
      </c>
      <c r="AC782" s="9">
        <f t="shared" si="1599"/>
        <v>0</v>
      </c>
      <c r="AD782" s="9">
        <f t="shared" si="1599"/>
        <v>0</v>
      </c>
      <c r="AE782" s="9">
        <f t="shared" si="1599"/>
        <v>6305</v>
      </c>
      <c r="AF782" s="9">
        <f t="shared" si="1599"/>
        <v>0</v>
      </c>
      <c r="AG782" s="9">
        <f t="shared" si="1600"/>
        <v>0</v>
      </c>
      <c r="AH782" s="9">
        <f t="shared" si="1600"/>
        <v>0</v>
      </c>
      <c r="AI782" s="9">
        <f t="shared" si="1600"/>
        <v>0</v>
      </c>
      <c r="AJ782" s="9">
        <f t="shared" si="1600"/>
        <v>0</v>
      </c>
      <c r="AK782" s="9">
        <f t="shared" si="1600"/>
        <v>6305</v>
      </c>
      <c r="AL782" s="9">
        <f t="shared" si="1600"/>
        <v>0</v>
      </c>
      <c r="AM782" s="9">
        <f t="shared" si="1600"/>
        <v>0</v>
      </c>
      <c r="AN782" s="9">
        <f t="shared" si="1600"/>
        <v>0</v>
      </c>
      <c r="AO782" s="9">
        <f t="shared" si="1600"/>
        <v>0</v>
      </c>
      <c r="AP782" s="9">
        <f t="shared" si="1600"/>
        <v>0</v>
      </c>
      <c r="AQ782" s="9">
        <f t="shared" si="1600"/>
        <v>6305</v>
      </c>
      <c r="AR782" s="9">
        <f t="shared" si="1600"/>
        <v>0</v>
      </c>
      <c r="AS782" s="9">
        <f t="shared" si="1601"/>
        <v>-1268</v>
      </c>
      <c r="AT782" s="9">
        <f t="shared" si="1601"/>
        <v>0</v>
      </c>
      <c r="AU782" s="9">
        <f t="shared" si="1601"/>
        <v>0</v>
      </c>
      <c r="AV782" s="9">
        <f t="shared" si="1601"/>
        <v>0</v>
      </c>
      <c r="AW782" s="9">
        <f t="shared" si="1601"/>
        <v>5037</v>
      </c>
      <c r="AX782" s="9">
        <f t="shared" si="1601"/>
        <v>0</v>
      </c>
      <c r="AY782" s="9">
        <f t="shared" si="1601"/>
        <v>3206</v>
      </c>
      <c r="AZ782" s="9">
        <f t="shared" si="1601"/>
        <v>0</v>
      </c>
      <c r="BA782" s="92">
        <f t="shared" si="1515"/>
        <v>63.648997419098677</v>
      </c>
      <c r="BB782" s="92"/>
    </row>
    <row r="783" spans="1:54" ht="33" hidden="1">
      <c r="A783" s="24" t="s">
        <v>11</v>
      </c>
      <c r="B783" s="25">
        <v>913</v>
      </c>
      <c r="C783" s="25" t="s">
        <v>7</v>
      </c>
      <c r="D783" s="25" t="s">
        <v>7</v>
      </c>
      <c r="E783" s="25" t="s">
        <v>194</v>
      </c>
      <c r="F783" s="25" t="s">
        <v>12</v>
      </c>
      <c r="G783" s="11">
        <f t="shared" si="1598"/>
        <v>6305</v>
      </c>
      <c r="H783" s="11">
        <f t="shared" si="1598"/>
        <v>0</v>
      </c>
      <c r="I783" s="11">
        <f t="shared" si="1598"/>
        <v>0</v>
      </c>
      <c r="J783" s="11">
        <f t="shared" si="1598"/>
        <v>0</v>
      </c>
      <c r="K783" s="11">
        <f t="shared" si="1598"/>
        <v>0</v>
      </c>
      <c r="L783" s="11">
        <f t="shared" si="1598"/>
        <v>0</v>
      </c>
      <c r="M783" s="11">
        <f t="shared" si="1598"/>
        <v>6305</v>
      </c>
      <c r="N783" s="11">
        <f t="shared" si="1598"/>
        <v>0</v>
      </c>
      <c r="O783" s="11">
        <f t="shared" si="1598"/>
        <v>0</v>
      </c>
      <c r="P783" s="11">
        <f t="shared" si="1598"/>
        <v>0</v>
      </c>
      <c r="Q783" s="11">
        <f t="shared" si="1598"/>
        <v>0</v>
      </c>
      <c r="R783" s="11">
        <f t="shared" si="1598"/>
        <v>0</v>
      </c>
      <c r="S783" s="11">
        <f t="shared" si="1598"/>
        <v>6305</v>
      </c>
      <c r="T783" s="11">
        <f t="shared" si="1598"/>
        <v>0</v>
      </c>
      <c r="U783" s="11">
        <f t="shared" si="1599"/>
        <v>0</v>
      </c>
      <c r="V783" s="11">
        <f t="shared" si="1599"/>
        <v>0</v>
      </c>
      <c r="W783" s="11">
        <f t="shared" si="1599"/>
        <v>0</v>
      </c>
      <c r="X783" s="11">
        <f t="shared" si="1599"/>
        <v>0</v>
      </c>
      <c r="Y783" s="11">
        <f t="shared" si="1599"/>
        <v>6305</v>
      </c>
      <c r="Z783" s="11">
        <f t="shared" si="1599"/>
        <v>0</v>
      </c>
      <c r="AA783" s="11">
        <f t="shared" si="1599"/>
        <v>0</v>
      </c>
      <c r="AB783" s="11">
        <f t="shared" si="1599"/>
        <v>0</v>
      </c>
      <c r="AC783" s="11">
        <f t="shared" si="1599"/>
        <v>0</v>
      </c>
      <c r="AD783" s="11">
        <f t="shared" si="1599"/>
        <v>0</v>
      </c>
      <c r="AE783" s="11">
        <f t="shared" si="1599"/>
        <v>6305</v>
      </c>
      <c r="AF783" s="11">
        <f t="shared" si="1599"/>
        <v>0</v>
      </c>
      <c r="AG783" s="11">
        <f t="shared" si="1600"/>
        <v>0</v>
      </c>
      <c r="AH783" s="11">
        <f t="shared" si="1600"/>
        <v>0</v>
      </c>
      <c r="AI783" s="11">
        <f t="shared" si="1600"/>
        <v>0</v>
      </c>
      <c r="AJ783" s="11">
        <f t="shared" si="1600"/>
        <v>0</v>
      </c>
      <c r="AK783" s="11">
        <f t="shared" si="1600"/>
        <v>6305</v>
      </c>
      <c r="AL783" s="11">
        <f t="shared" si="1600"/>
        <v>0</v>
      </c>
      <c r="AM783" s="11">
        <f t="shared" si="1600"/>
        <v>0</v>
      </c>
      <c r="AN783" s="11">
        <f t="shared" si="1600"/>
        <v>0</v>
      </c>
      <c r="AO783" s="11">
        <f t="shared" si="1600"/>
        <v>0</v>
      </c>
      <c r="AP783" s="11">
        <f t="shared" si="1600"/>
        <v>0</v>
      </c>
      <c r="AQ783" s="11">
        <f t="shared" si="1600"/>
        <v>6305</v>
      </c>
      <c r="AR783" s="11">
        <f t="shared" si="1600"/>
        <v>0</v>
      </c>
      <c r="AS783" s="11">
        <f t="shared" si="1601"/>
        <v>-1268</v>
      </c>
      <c r="AT783" s="11">
        <f t="shared" si="1601"/>
        <v>0</v>
      </c>
      <c r="AU783" s="11">
        <f t="shared" si="1601"/>
        <v>0</v>
      </c>
      <c r="AV783" s="11">
        <f t="shared" si="1601"/>
        <v>0</v>
      </c>
      <c r="AW783" s="11">
        <f t="shared" si="1601"/>
        <v>5037</v>
      </c>
      <c r="AX783" s="11">
        <f t="shared" si="1601"/>
        <v>0</v>
      </c>
      <c r="AY783" s="11">
        <f t="shared" si="1601"/>
        <v>3206</v>
      </c>
      <c r="AZ783" s="11">
        <f t="shared" si="1601"/>
        <v>0</v>
      </c>
      <c r="BA783" s="92">
        <f t="shared" ref="BA783:BA851" si="1602">AY783/AW783*100</f>
        <v>63.648997419098677</v>
      </c>
      <c r="BB783" s="92"/>
    </row>
    <row r="784" spans="1:54" ht="17.25" hidden="1" customHeight="1">
      <c r="A784" s="24" t="s">
        <v>13</v>
      </c>
      <c r="B784" s="25">
        <v>913</v>
      </c>
      <c r="C784" s="25" t="s">
        <v>7</v>
      </c>
      <c r="D784" s="25" t="s">
        <v>7</v>
      </c>
      <c r="E784" s="25" t="s">
        <v>194</v>
      </c>
      <c r="F784" s="9">
        <v>610</v>
      </c>
      <c r="G784" s="9">
        <v>6305</v>
      </c>
      <c r="H784" s="9"/>
      <c r="I784" s="79"/>
      <c r="J784" s="79"/>
      <c r="K784" s="79"/>
      <c r="L784" s="79"/>
      <c r="M784" s="9">
        <f>G784+I784+J784+K784+L784</f>
        <v>6305</v>
      </c>
      <c r="N784" s="9">
        <f>H784+L784</f>
        <v>0</v>
      </c>
      <c r="O784" s="80"/>
      <c r="P784" s="80"/>
      <c r="Q784" s="80"/>
      <c r="R784" s="80"/>
      <c r="S784" s="9">
        <f>M784+O784+P784+Q784+R784</f>
        <v>6305</v>
      </c>
      <c r="T784" s="9">
        <f>N784+R784</f>
        <v>0</v>
      </c>
      <c r="U784" s="80"/>
      <c r="V784" s="80"/>
      <c r="W784" s="80"/>
      <c r="X784" s="80"/>
      <c r="Y784" s="9">
        <f>S784+U784+V784+W784+X784</f>
        <v>6305</v>
      </c>
      <c r="Z784" s="9">
        <f>T784+X784</f>
        <v>0</v>
      </c>
      <c r="AA784" s="80"/>
      <c r="AB784" s="80"/>
      <c r="AC784" s="80"/>
      <c r="AD784" s="80"/>
      <c r="AE784" s="9">
        <f>Y784+AA784+AB784+AC784+AD784</f>
        <v>6305</v>
      </c>
      <c r="AF784" s="9">
        <f>Z784+AD784</f>
        <v>0</v>
      </c>
      <c r="AG784" s="80"/>
      <c r="AH784" s="80"/>
      <c r="AI784" s="80"/>
      <c r="AJ784" s="80"/>
      <c r="AK784" s="9">
        <f>AE784+AG784+AH784+AI784+AJ784</f>
        <v>6305</v>
      </c>
      <c r="AL784" s="9">
        <f>AF784+AJ784</f>
        <v>0</v>
      </c>
      <c r="AM784" s="80"/>
      <c r="AN784" s="80"/>
      <c r="AO784" s="80"/>
      <c r="AP784" s="80"/>
      <c r="AQ784" s="9">
        <f>AK784+AM784+AN784+AO784+AP784</f>
        <v>6305</v>
      </c>
      <c r="AR784" s="9">
        <f>AL784+AP784</f>
        <v>0</v>
      </c>
      <c r="AS784" s="11">
        <v>-1268</v>
      </c>
      <c r="AT784" s="80"/>
      <c r="AU784" s="80"/>
      <c r="AV784" s="80"/>
      <c r="AW784" s="9">
        <f>AQ784+AS784+AT784+AU784+AV784</f>
        <v>5037</v>
      </c>
      <c r="AX784" s="9">
        <f>AR784+AV784</f>
        <v>0</v>
      </c>
      <c r="AY784" s="11">
        <v>3206</v>
      </c>
      <c r="AZ784" s="79"/>
      <c r="BA784" s="92">
        <f t="shared" si="1602"/>
        <v>63.648997419098677</v>
      </c>
      <c r="BB784" s="92"/>
    </row>
    <row r="785" spans="1:54" ht="35.25" hidden="1" customHeight="1">
      <c r="A785" s="24" t="s">
        <v>689</v>
      </c>
      <c r="B785" s="25">
        <v>913</v>
      </c>
      <c r="C785" s="25" t="s">
        <v>7</v>
      </c>
      <c r="D785" s="25" t="s">
        <v>7</v>
      </c>
      <c r="E785" s="25" t="s">
        <v>790</v>
      </c>
      <c r="F785" s="9"/>
      <c r="G785" s="9"/>
      <c r="H785" s="9"/>
      <c r="I785" s="79"/>
      <c r="J785" s="79"/>
      <c r="K785" s="79"/>
      <c r="L785" s="79"/>
      <c r="M785" s="9"/>
      <c r="N785" s="9"/>
      <c r="O785" s="80"/>
      <c r="P785" s="80"/>
      <c r="Q785" s="80"/>
      <c r="R785" s="80"/>
      <c r="S785" s="9"/>
      <c r="T785" s="9"/>
      <c r="U785" s="80"/>
      <c r="V785" s="80"/>
      <c r="W785" s="80"/>
      <c r="X785" s="80"/>
      <c r="Y785" s="9"/>
      <c r="Z785" s="9"/>
      <c r="AA785" s="80"/>
      <c r="AB785" s="80"/>
      <c r="AC785" s="80"/>
      <c r="AD785" s="80"/>
      <c r="AE785" s="9"/>
      <c r="AF785" s="9"/>
      <c r="AG785" s="80"/>
      <c r="AH785" s="80"/>
      <c r="AI785" s="80"/>
      <c r="AJ785" s="80"/>
      <c r="AK785" s="9"/>
      <c r="AL785" s="9"/>
      <c r="AM785" s="80"/>
      <c r="AN785" s="80"/>
      <c r="AO785" s="80"/>
      <c r="AP785" s="80"/>
      <c r="AQ785" s="9"/>
      <c r="AR785" s="9"/>
      <c r="AS785" s="11">
        <f>AS786</f>
        <v>0</v>
      </c>
      <c r="AT785" s="11">
        <f t="shared" ref="AT785:AZ786" si="1603">AT786</f>
        <v>0</v>
      </c>
      <c r="AU785" s="11">
        <f t="shared" si="1603"/>
        <v>0</v>
      </c>
      <c r="AV785" s="11">
        <f t="shared" si="1603"/>
        <v>8446</v>
      </c>
      <c r="AW785" s="11">
        <f t="shared" si="1603"/>
        <v>8446</v>
      </c>
      <c r="AX785" s="11">
        <f t="shared" si="1603"/>
        <v>8446</v>
      </c>
      <c r="AY785" s="11">
        <f t="shared" si="1603"/>
        <v>0</v>
      </c>
      <c r="AZ785" s="11">
        <f t="shared" si="1603"/>
        <v>0</v>
      </c>
      <c r="BA785" s="92">
        <f t="shared" si="1602"/>
        <v>0</v>
      </c>
      <c r="BB785" s="92">
        <f t="shared" ref="BB785:BB844" si="1604">AZ785/AX785*100</f>
        <v>0</v>
      </c>
    </row>
    <row r="786" spans="1:54" ht="33" hidden="1">
      <c r="A786" s="24" t="s">
        <v>11</v>
      </c>
      <c r="B786" s="25">
        <v>913</v>
      </c>
      <c r="C786" s="25" t="s">
        <v>7</v>
      </c>
      <c r="D786" s="25" t="s">
        <v>7</v>
      </c>
      <c r="E786" s="25" t="s">
        <v>790</v>
      </c>
      <c r="F786" s="25" t="s">
        <v>12</v>
      </c>
      <c r="G786" s="9"/>
      <c r="H786" s="9"/>
      <c r="I786" s="79"/>
      <c r="J786" s="79"/>
      <c r="K786" s="79"/>
      <c r="L786" s="79"/>
      <c r="M786" s="9"/>
      <c r="N786" s="9"/>
      <c r="O786" s="80"/>
      <c r="P786" s="80"/>
      <c r="Q786" s="80"/>
      <c r="R786" s="80"/>
      <c r="S786" s="9"/>
      <c r="T786" s="9"/>
      <c r="U786" s="80"/>
      <c r="V786" s="80"/>
      <c r="W786" s="80"/>
      <c r="X786" s="80"/>
      <c r="Y786" s="9"/>
      <c r="Z786" s="9"/>
      <c r="AA786" s="80"/>
      <c r="AB786" s="80"/>
      <c r="AC786" s="80"/>
      <c r="AD786" s="80"/>
      <c r="AE786" s="9"/>
      <c r="AF786" s="9"/>
      <c r="AG786" s="80"/>
      <c r="AH786" s="80"/>
      <c r="AI786" s="80"/>
      <c r="AJ786" s="80"/>
      <c r="AK786" s="9"/>
      <c r="AL786" s="9"/>
      <c r="AM786" s="80"/>
      <c r="AN786" s="80"/>
      <c r="AO786" s="80"/>
      <c r="AP786" s="80"/>
      <c r="AQ786" s="9"/>
      <c r="AR786" s="9"/>
      <c r="AS786" s="11">
        <f>AS787</f>
        <v>0</v>
      </c>
      <c r="AT786" s="11">
        <f t="shared" si="1603"/>
        <v>0</v>
      </c>
      <c r="AU786" s="11">
        <f t="shared" si="1603"/>
        <v>0</v>
      </c>
      <c r="AV786" s="11">
        <f t="shared" si="1603"/>
        <v>8446</v>
      </c>
      <c r="AW786" s="11">
        <f t="shared" si="1603"/>
        <v>8446</v>
      </c>
      <c r="AX786" s="11">
        <f t="shared" si="1603"/>
        <v>8446</v>
      </c>
      <c r="AY786" s="11">
        <f t="shared" si="1603"/>
        <v>0</v>
      </c>
      <c r="AZ786" s="11">
        <f t="shared" si="1603"/>
        <v>0</v>
      </c>
      <c r="BA786" s="92">
        <f t="shared" si="1602"/>
        <v>0</v>
      </c>
      <c r="BB786" s="92">
        <f t="shared" si="1604"/>
        <v>0</v>
      </c>
    </row>
    <row r="787" spans="1:54" hidden="1">
      <c r="A787" s="24" t="s">
        <v>13</v>
      </c>
      <c r="B787" s="25">
        <v>913</v>
      </c>
      <c r="C787" s="25" t="s">
        <v>7</v>
      </c>
      <c r="D787" s="25" t="s">
        <v>7</v>
      </c>
      <c r="E787" s="25" t="s">
        <v>790</v>
      </c>
      <c r="F787" s="9">
        <v>610</v>
      </c>
      <c r="G787" s="9"/>
      <c r="H787" s="9"/>
      <c r="I787" s="79"/>
      <c r="J787" s="79"/>
      <c r="K787" s="79"/>
      <c r="L787" s="79"/>
      <c r="M787" s="9"/>
      <c r="N787" s="9"/>
      <c r="O787" s="80"/>
      <c r="P787" s="80"/>
      <c r="Q787" s="80"/>
      <c r="R787" s="80"/>
      <c r="S787" s="9"/>
      <c r="T787" s="9"/>
      <c r="U787" s="80"/>
      <c r="V787" s="80"/>
      <c r="W787" s="80"/>
      <c r="X787" s="80"/>
      <c r="Y787" s="9"/>
      <c r="Z787" s="9"/>
      <c r="AA787" s="80"/>
      <c r="AB787" s="80"/>
      <c r="AC787" s="80"/>
      <c r="AD787" s="80"/>
      <c r="AE787" s="9"/>
      <c r="AF787" s="9"/>
      <c r="AG787" s="80"/>
      <c r="AH787" s="80"/>
      <c r="AI787" s="80"/>
      <c r="AJ787" s="80"/>
      <c r="AK787" s="9"/>
      <c r="AL787" s="9"/>
      <c r="AM787" s="80"/>
      <c r="AN787" s="80"/>
      <c r="AO787" s="80"/>
      <c r="AP787" s="80"/>
      <c r="AQ787" s="9"/>
      <c r="AR787" s="9"/>
      <c r="AS787" s="11"/>
      <c r="AT787" s="80"/>
      <c r="AU787" s="80"/>
      <c r="AV787" s="11">
        <v>8446</v>
      </c>
      <c r="AW787" s="11">
        <f>AQ787+AS787+AT787+AU787+AV787</f>
        <v>8446</v>
      </c>
      <c r="AX787" s="11">
        <f>AR787+AV787</f>
        <v>8446</v>
      </c>
      <c r="AY787" s="79"/>
      <c r="AZ787" s="79"/>
      <c r="BA787" s="92">
        <f t="shared" si="1602"/>
        <v>0</v>
      </c>
      <c r="BB787" s="92">
        <f t="shared" si="1604"/>
        <v>0</v>
      </c>
    </row>
    <row r="788" spans="1:54" ht="33" hidden="1" customHeight="1">
      <c r="A788" s="24" t="s">
        <v>689</v>
      </c>
      <c r="B788" s="25">
        <v>913</v>
      </c>
      <c r="C788" s="25" t="s">
        <v>7</v>
      </c>
      <c r="D788" s="25" t="s">
        <v>7</v>
      </c>
      <c r="E788" s="25" t="s">
        <v>688</v>
      </c>
      <c r="F788" s="9"/>
      <c r="G788" s="9">
        <f t="shared" ref="G788:H788" si="1605">G789</f>
        <v>0</v>
      </c>
      <c r="H788" s="9">
        <f t="shared" si="1605"/>
        <v>0</v>
      </c>
      <c r="I788" s="79"/>
      <c r="J788" s="79"/>
      <c r="K788" s="79"/>
      <c r="L788" s="79"/>
      <c r="M788" s="79"/>
      <c r="N788" s="79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11">
        <f>AS789</f>
        <v>1268</v>
      </c>
      <c r="AT788" s="11">
        <f t="shared" ref="AT788:AZ789" si="1606">AT789</f>
        <v>0</v>
      </c>
      <c r="AU788" s="11">
        <f t="shared" si="1606"/>
        <v>0</v>
      </c>
      <c r="AV788" s="11">
        <f t="shared" si="1606"/>
        <v>0</v>
      </c>
      <c r="AW788" s="11">
        <f t="shared" si="1606"/>
        <v>1268</v>
      </c>
      <c r="AX788" s="11">
        <f t="shared" si="1606"/>
        <v>0</v>
      </c>
      <c r="AY788" s="11">
        <f t="shared" si="1606"/>
        <v>1851</v>
      </c>
      <c r="AZ788" s="11">
        <f t="shared" si="1606"/>
        <v>603</v>
      </c>
      <c r="BA788" s="92">
        <f t="shared" si="1602"/>
        <v>145.97791798107255</v>
      </c>
      <c r="BB788" s="92"/>
    </row>
    <row r="789" spans="1:54" ht="33" hidden="1">
      <c r="A789" s="24" t="s">
        <v>11</v>
      </c>
      <c r="B789" s="25">
        <v>913</v>
      </c>
      <c r="C789" s="25" t="s">
        <v>7</v>
      </c>
      <c r="D789" s="25" t="s">
        <v>7</v>
      </c>
      <c r="E789" s="25" t="s">
        <v>688</v>
      </c>
      <c r="F789" s="25" t="s">
        <v>12</v>
      </c>
      <c r="G789" s="9">
        <f t="shared" ref="G789:H789" si="1607">G790</f>
        <v>0</v>
      </c>
      <c r="H789" s="9">
        <f t="shared" si="1607"/>
        <v>0</v>
      </c>
      <c r="I789" s="79"/>
      <c r="J789" s="79"/>
      <c r="K789" s="79"/>
      <c r="L789" s="79"/>
      <c r="M789" s="79"/>
      <c r="N789" s="79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11">
        <f>AS790</f>
        <v>1268</v>
      </c>
      <c r="AT789" s="11">
        <f t="shared" si="1606"/>
        <v>0</v>
      </c>
      <c r="AU789" s="11">
        <f t="shared" si="1606"/>
        <v>0</v>
      </c>
      <c r="AV789" s="11">
        <f t="shared" si="1606"/>
        <v>0</v>
      </c>
      <c r="AW789" s="11">
        <f t="shared" si="1606"/>
        <v>1268</v>
      </c>
      <c r="AX789" s="11">
        <f t="shared" si="1606"/>
        <v>0</v>
      </c>
      <c r="AY789" s="11">
        <f t="shared" si="1606"/>
        <v>1851</v>
      </c>
      <c r="AZ789" s="11">
        <f t="shared" si="1606"/>
        <v>603</v>
      </c>
      <c r="BA789" s="92">
        <f t="shared" si="1602"/>
        <v>145.97791798107255</v>
      </c>
      <c r="BB789" s="92"/>
    </row>
    <row r="790" spans="1:54" ht="19.5" hidden="1" customHeight="1">
      <c r="A790" s="24" t="s">
        <v>13</v>
      </c>
      <c r="B790" s="25">
        <v>913</v>
      </c>
      <c r="C790" s="25" t="s">
        <v>7</v>
      </c>
      <c r="D790" s="25" t="s">
        <v>7</v>
      </c>
      <c r="E790" s="25" t="s">
        <v>688</v>
      </c>
      <c r="F790" s="9">
        <v>610</v>
      </c>
      <c r="G790" s="9"/>
      <c r="H790" s="9"/>
      <c r="I790" s="79"/>
      <c r="J790" s="79"/>
      <c r="K790" s="79"/>
      <c r="L790" s="79"/>
      <c r="M790" s="79"/>
      <c r="N790" s="79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11">
        <v>1268</v>
      </c>
      <c r="AT790" s="11"/>
      <c r="AU790" s="11"/>
      <c r="AV790" s="11"/>
      <c r="AW790" s="11">
        <f>AQ790+AS790+AT790+AU790+AV790</f>
        <v>1268</v>
      </c>
      <c r="AX790" s="11">
        <f>AR790+AV790</f>
        <v>0</v>
      </c>
      <c r="AY790" s="124">
        <f>1850+1</f>
        <v>1851</v>
      </c>
      <c r="AZ790" s="11">
        <v>603</v>
      </c>
      <c r="BA790" s="92">
        <f t="shared" si="1602"/>
        <v>145.97791798107255</v>
      </c>
      <c r="BB790" s="92"/>
    </row>
    <row r="791" spans="1:54" s="115" customFormat="1" ht="33" hidden="1">
      <c r="A791" s="110" t="s">
        <v>568</v>
      </c>
      <c r="B791" s="111">
        <v>913</v>
      </c>
      <c r="C791" s="111" t="s">
        <v>7</v>
      </c>
      <c r="D791" s="111" t="s">
        <v>7</v>
      </c>
      <c r="E791" s="111" t="s">
        <v>184</v>
      </c>
      <c r="F791" s="89"/>
      <c r="G791" s="89"/>
      <c r="H791" s="89"/>
      <c r="I791" s="112"/>
      <c r="J791" s="112"/>
      <c r="K791" s="112"/>
      <c r="L791" s="112"/>
      <c r="M791" s="112"/>
      <c r="N791" s="112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  <c r="AJ791" s="113"/>
      <c r="AK791" s="113"/>
      <c r="AL791" s="113"/>
      <c r="AM791" s="113"/>
      <c r="AN791" s="113"/>
      <c r="AO791" s="113"/>
      <c r="AP791" s="113"/>
      <c r="AQ791" s="113"/>
      <c r="AR791" s="113"/>
      <c r="AS791" s="90"/>
      <c r="AT791" s="90"/>
      <c r="AU791" s="90"/>
      <c r="AV791" s="90"/>
      <c r="AW791" s="90">
        <f>AW792</f>
        <v>0</v>
      </c>
      <c r="AX791" s="90">
        <f t="shared" ref="AX791:AZ793" si="1608">AX792</f>
        <v>0</v>
      </c>
      <c r="AY791" s="90">
        <f t="shared" si="1608"/>
        <v>455</v>
      </c>
      <c r="AZ791" s="90">
        <f t="shared" si="1608"/>
        <v>455</v>
      </c>
      <c r="BA791" s="114"/>
      <c r="BB791" s="114"/>
    </row>
    <row r="792" spans="1:54" s="115" customFormat="1" ht="19.5" hidden="1" customHeight="1">
      <c r="A792" s="110" t="s">
        <v>569</v>
      </c>
      <c r="B792" s="111">
        <v>913</v>
      </c>
      <c r="C792" s="111" t="s">
        <v>7</v>
      </c>
      <c r="D792" s="111" t="s">
        <v>7</v>
      </c>
      <c r="E792" s="111" t="s">
        <v>602</v>
      </c>
      <c r="F792" s="89"/>
      <c r="G792" s="89"/>
      <c r="H792" s="89"/>
      <c r="I792" s="112"/>
      <c r="J792" s="112"/>
      <c r="K792" s="112"/>
      <c r="L792" s="112"/>
      <c r="M792" s="112"/>
      <c r="N792" s="112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  <c r="AJ792" s="113"/>
      <c r="AK792" s="113"/>
      <c r="AL792" s="113"/>
      <c r="AM792" s="113"/>
      <c r="AN792" s="113"/>
      <c r="AO792" s="113"/>
      <c r="AP792" s="113"/>
      <c r="AQ792" s="113"/>
      <c r="AR792" s="113"/>
      <c r="AS792" s="90"/>
      <c r="AT792" s="90"/>
      <c r="AU792" s="90"/>
      <c r="AV792" s="90"/>
      <c r="AW792" s="90">
        <f>AW793</f>
        <v>0</v>
      </c>
      <c r="AX792" s="90">
        <f t="shared" si="1608"/>
        <v>0</v>
      </c>
      <c r="AY792" s="90">
        <f t="shared" si="1608"/>
        <v>455</v>
      </c>
      <c r="AZ792" s="90">
        <f t="shared" si="1608"/>
        <v>455</v>
      </c>
      <c r="BA792" s="114"/>
      <c r="BB792" s="114"/>
    </row>
    <row r="793" spans="1:54" s="115" customFormat="1" ht="66" hidden="1">
      <c r="A793" s="116" t="s">
        <v>800</v>
      </c>
      <c r="B793" s="111" t="s">
        <v>200</v>
      </c>
      <c r="C793" s="111" t="s">
        <v>7</v>
      </c>
      <c r="D793" s="111" t="s">
        <v>7</v>
      </c>
      <c r="E793" s="111" t="s">
        <v>801</v>
      </c>
      <c r="F793" s="89"/>
      <c r="G793" s="89"/>
      <c r="H793" s="89"/>
      <c r="I793" s="112"/>
      <c r="J793" s="112"/>
      <c r="K793" s="112"/>
      <c r="L793" s="112"/>
      <c r="M793" s="112"/>
      <c r="N793" s="112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  <c r="AJ793" s="113"/>
      <c r="AK793" s="113"/>
      <c r="AL793" s="113"/>
      <c r="AM793" s="113"/>
      <c r="AN793" s="113"/>
      <c r="AO793" s="113"/>
      <c r="AP793" s="113"/>
      <c r="AQ793" s="113"/>
      <c r="AR793" s="113"/>
      <c r="AS793" s="90"/>
      <c r="AT793" s="90"/>
      <c r="AU793" s="90"/>
      <c r="AV793" s="90"/>
      <c r="AW793" s="90">
        <f>AW794</f>
        <v>0</v>
      </c>
      <c r="AX793" s="90">
        <f t="shared" si="1608"/>
        <v>0</v>
      </c>
      <c r="AY793" s="90">
        <f t="shared" si="1608"/>
        <v>455</v>
      </c>
      <c r="AZ793" s="90">
        <f t="shared" si="1608"/>
        <v>455</v>
      </c>
      <c r="BA793" s="114"/>
      <c r="BB793" s="114"/>
    </row>
    <row r="794" spans="1:54" s="115" customFormat="1" ht="33" hidden="1">
      <c r="A794" s="116" t="s">
        <v>11</v>
      </c>
      <c r="B794" s="111" t="s">
        <v>200</v>
      </c>
      <c r="C794" s="111" t="s">
        <v>7</v>
      </c>
      <c r="D794" s="111" t="s">
        <v>7</v>
      </c>
      <c r="E794" s="111" t="s">
        <v>801</v>
      </c>
      <c r="F794" s="89">
        <v>600</v>
      </c>
      <c r="G794" s="89"/>
      <c r="H794" s="89"/>
      <c r="I794" s="112"/>
      <c r="J794" s="112"/>
      <c r="K794" s="112"/>
      <c r="L794" s="112"/>
      <c r="M794" s="112"/>
      <c r="N794" s="112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  <c r="AJ794" s="113"/>
      <c r="AK794" s="113"/>
      <c r="AL794" s="113"/>
      <c r="AM794" s="113"/>
      <c r="AN794" s="113"/>
      <c r="AO794" s="113"/>
      <c r="AP794" s="113"/>
      <c r="AQ794" s="113"/>
      <c r="AR794" s="113"/>
      <c r="AS794" s="90"/>
      <c r="AT794" s="90"/>
      <c r="AU794" s="90"/>
      <c r="AV794" s="90"/>
      <c r="AW794" s="90">
        <f>AW795</f>
        <v>0</v>
      </c>
      <c r="AX794" s="90">
        <f t="shared" ref="AX794:AZ794" si="1609">AX795</f>
        <v>0</v>
      </c>
      <c r="AY794" s="90">
        <f t="shared" si="1609"/>
        <v>455</v>
      </c>
      <c r="AZ794" s="90">
        <f t="shared" si="1609"/>
        <v>455</v>
      </c>
      <c r="BA794" s="114"/>
      <c r="BB794" s="114"/>
    </row>
    <row r="795" spans="1:54" s="115" customFormat="1" ht="19.5" hidden="1" customHeight="1">
      <c r="A795" s="116" t="s">
        <v>13</v>
      </c>
      <c r="B795" s="111" t="s">
        <v>200</v>
      </c>
      <c r="C795" s="111" t="s">
        <v>7</v>
      </c>
      <c r="D795" s="111" t="s">
        <v>7</v>
      </c>
      <c r="E795" s="111" t="s">
        <v>801</v>
      </c>
      <c r="F795" s="89">
        <v>610</v>
      </c>
      <c r="G795" s="89"/>
      <c r="H795" s="89"/>
      <c r="I795" s="112"/>
      <c r="J795" s="112"/>
      <c r="K795" s="112"/>
      <c r="L795" s="112"/>
      <c r="M795" s="112"/>
      <c r="N795" s="112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  <c r="AJ795" s="113"/>
      <c r="AK795" s="113"/>
      <c r="AL795" s="113"/>
      <c r="AM795" s="113"/>
      <c r="AN795" s="113"/>
      <c r="AO795" s="113"/>
      <c r="AP795" s="113"/>
      <c r="AQ795" s="113"/>
      <c r="AR795" s="113"/>
      <c r="AS795" s="90"/>
      <c r="AT795" s="90"/>
      <c r="AU795" s="90"/>
      <c r="AV795" s="90"/>
      <c r="AW795" s="90"/>
      <c r="AX795" s="90"/>
      <c r="AY795" s="90">
        <v>455</v>
      </c>
      <c r="AZ795" s="90">
        <v>455</v>
      </c>
      <c r="BA795" s="114"/>
      <c r="BB795" s="114"/>
    </row>
    <row r="796" spans="1:54" hidden="1">
      <c r="A796" s="24"/>
      <c r="B796" s="25"/>
      <c r="C796" s="25"/>
      <c r="D796" s="25"/>
      <c r="E796" s="25"/>
      <c r="F796" s="9"/>
      <c r="G796" s="9"/>
      <c r="H796" s="9"/>
      <c r="I796" s="79"/>
      <c r="J796" s="79"/>
      <c r="K796" s="79"/>
      <c r="L796" s="79"/>
      <c r="M796" s="79"/>
      <c r="N796" s="79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79"/>
      <c r="AZ796" s="79"/>
      <c r="BA796" s="92"/>
      <c r="BB796" s="92"/>
    </row>
    <row r="797" spans="1:54" ht="18.75" hidden="1">
      <c r="A797" s="22" t="s">
        <v>214</v>
      </c>
      <c r="B797" s="23">
        <v>913</v>
      </c>
      <c r="C797" s="23" t="s">
        <v>7</v>
      </c>
      <c r="D797" s="23" t="s">
        <v>117</v>
      </c>
      <c r="E797" s="23"/>
      <c r="F797" s="23"/>
      <c r="G797" s="7">
        <f t="shared" ref="G797:T797" si="1610">G798</f>
        <v>70564</v>
      </c>
      <c r="H797" s="7">
        <f t="shared" si="1610"/>
        <v>0</v>
      </c>
      <c r="I797" s="7">
        <f t="shared" si="1610"/>
        <v>0</v>
      </c>
      <c r="J797" s="7">
        <f t="shared" si="1610"/>
        <v>0</v>
      </c>
      <c r="K797" s="7">
        <f t="shared" si="1610"/>
        <v>0</v>
      </c>
      <c r="L797" s="7">
        <f t="shared" si="1610"/>
        <v>0</v>
      </c>
      <c r="M797" s="7">
        <f t="shared" si="1610"/>
        <v>70564</v>
      </c>
      <c r="N797" s="7">
        <f t="shared" si="1610"/>
        <v>0</v>
      </c>
      <c r="O797" s="7">
        <f t="shared" si="1610"/>
        <v>0</v>
      </c>
      <c r="P797" s="7">
        <f t="shared" si="1610"/>
        <v>0</v>
      </c>
      <c r="Q797" s="7">
        <f t="shared" si="1610"/>
        <v>0</v>
      </c>
      <c r="R797" s="7">
        <f t="shared" si="1610"/>
        <v>0</v>
      </c>
      <c r="S797" s="7">
        <f t="shared" si="1610"/>
        <v>70564</v>
      </c>
      <c r="T797" s="7">
        <f t="shared" si="1610"/>
        <v>0</v>
      </c>
      <c r="U797" s="7">
        <f>U798</f>
        <v>0</v>
      </c>
      <c r="V797" s="7">
        <f t="shared" ref="V797:AZ797" si="1611">V798</f>
        <v>0</v>
      </c>
      <c r="W797" s="7">
        <f t="shared" si="1611"/>
        <v>0</v>
      </c>
      <c r="X797" s="7">
        <f t="shared" si="1611"/>
        <v>13435</v>
      </c>
      <c r="Y797" s="7">
        <f t="shared" si="1611"/>
        <v>83999</v>
      </c>
      <c r="Z797" s="7">
        <f t="shared" si="1611"/>
        <v>13435</v>
      </c>
      <c r="AA797" s="7">
        <f>AA798</f>
        <v>0</v>
      </c>
      <c r="AB797" s="7">
        <f t="shared" si="1611"/>
        <v>0</v>
      </c>
      <c r="AC797" s="7">
        <f t="shared" si="1611"/>
        <v>0</v>
      </c>
      <c r="AD797" s="7">
        <f t="shared" si="1611"/>
        <v>0</v>
      </c>
      <c r="AE797" s="7">
        <f t="shared" si="1611"/>
        <v>83999</v>
      </c>
      <c r="AF797" s="7">
        <f t="shared" si="1611"/>
        <v>13435</v>
      </c>
      <c r="AG797" s="7">
        <f>AG798</f>
        <v>0</v>
      </c>
      <c r="AH797" s="7">
        <f t="shared" si="1611"/>
        <v>0</v>
      </c>
      <c r="AI797" s="7">
        <f t="shared" si="1611"/>
        <v>0</v>
      </c>
      <c r="AJ797" s="7">
        <f t="shared" si="1611"/>
        <v>0</v>
      </c>
      <c r="AK797" s="7">
        <f t="shared" si="1611"/>
        <v>83999</v>
      </c>
      <c r="AL797" s="7">
        <f t="shared" si="1611"/>
        <v>13435</v>
      </c>
      <c r="AM797" s="7">
        <f>AM798</f>
        <v>0</v>
      </c>
      <c r="AN797" s="7">
        <f t="shared" si="1611"/>
        <v>0</v>
      </c>
      <c r="AO797" s="7">
        <f t="shared" si="1611"/>
        <v>0</v>
      </c>
      <c r="AP797" s="7">
        <f t="shared" si="1611"/>
        <v>0</v>
      </c>
      <c r="AQ797" s="7">
        <f t="shared" si="1611"/>
        <v>83999</v>
      </c>
      <c r="AR797" s="7">
        <f t="shared" si="1611"/>
        <v>13435</v>
      </c>
      <c r="AS797" s="7">
        <f>AS798</f>
        <v>-14</v>
      </c>
      <c r="AT797" s="7">
        <f t="shared" si="1611"/>
        <v>0</v>
      </c>
      <c r="AU797" s="7">
        <f t="shared" si="1611"/>
        <v>0</v>
      </c>
      <c r="AV797" s="7">
        <f t="shared" si="1611"/>
        <v>0</v>
      </c>
      <c r="AW797" s="7">
        <f t="shared" si="1611"/>
        <v>83985</v>
      </c>
      <c r="AX797" s="7">
        <f t="shared" si="1611"/>
        <v>13435</v>
      </c>
      <c r="AY797" s="7">
        <f t="shared" si="1611"/>
        <v>32656</v>
      </c>
      <c r="AZ797" s="7">
        <f t="shared" si="1611"/>
        <v>1177</v>
      </c>
      <c r="BA797" s="93">
        <f t="shared" si="1602"/>
        <v>38.883133892957076</v>
      </c>
      <c r="BB797" s="93">
        <f t="shared" si="1604"/>
        <v>8.7606996650539628</v>
      </c>
    </row>
    <row r="798" spans="1:54" ht="33" hidden="1">
      <c r="A798" s="27" t="s">
        <v>568</v>
      </c>
      <c r="B798" s="25">
        <v>913</v>
      </c>
      <c r="C798" s="25" t="s">
        <v>7</v>
      </c>
      <c r="D798" s="25" t="s">
        <v>117</v>
      </c>
      <c r="E798" s="25" t="s">
        <v>184</v>
      </c>
      <c r="F798" s="25"/>
      <c r="G798" s="11">
        <f t="shared" ref="G798" si="1612">G799+G803+G807+G817+G820</f>
        <v>70564</v>
      </c>
      <c r="H798" s="11">
        <f t="shared" ref="H798:N798" si="1613">H799+H803+H807+H817+H820</f>
        <v>0</v>
      </c>
      <c r="I798" s="11">
        <f t="shared" si="1613"/>
        <v>0</v>
      </c>
      <c r="J798" s="11">
        <f t="shared" si="1613"/>
        <v>0</v>
      </c>
      <c r="K798" s="11">
        <f t="shared" si="1613"/>
        <v>0</v>
      </c>
      <c r="L798" s="11">
        <f t="shared" si="1613"/>
        <v>0</v>
      </c>
      <c r="M798" s="11">
        <f t="shared" si="1613"/>
        <v>70564</v>
      </c>
      <c r="N798" s="11">
        <f t="shared" si="1613"/>
        <v>0</v>
      </c>
      <c r="O798" s="11">
        <f t="shared" ref="O798:T798" si="1614">O799+O803+O807+O817+O820</f>
        <v>0</v>
      </c>
      <c r="P798" s="11">
        <f t="shared" si="1614"/>
        <v>0</v>
      </c>
      <c r="Q798" s="11">
        <f t="shared" si="1614"/>
        <v>0</v>
      </c>
      <c r="R798" s="11">
        <f t="shared" si="1614"/>
        <v>0</v>
      </c>
      <c r="S798" s="11">
        <f t="shared" si="1614"/>
        <v>70564</v>
      </c>
      <c r="T798" s="11">
        <f t="shared" si="1614"/>
        <v>0</v>
      </c>
      <c r="U798" s="11">
        <f>U799+U803+U807+U817+U820+U823+U826</f>
        <v>0</v>
      </c>
      <c r="V798" s="11">
        <f t="shared" ref="V798:Z798" si="1615">V799+V803+V807+V817+V820+V823+V826</f>
        <v>0</v>
      </c>
      <c r="W798" s="11">
        <f t="shared" si="1615"/>
        <v>0</v>
      </c>
      <c r="X798" s="11">
        <f t="shared" si="1615"/>
        <v>13435</v>
      </c>
      <c r="Y798" s="11">
        <f t="shared" si="1615"/>
        <v>83999</v>
      </c>
      <c r="Z798" s="11">
        <f t="shared" si="1615"/>
        <v>13435</v>
      </c>
      <c r="AA798" s="11">
        <f>AA799+AA803+AA807+AA817+AA820+AA823+AA826</f>
        <v>0</v>
      </c>
      <c r="AB798" s="11">
        <f t="shared" ref="AB798:AF798" si="1616">AB799+AB803+AB807+AB817+AB820+AB823+AB826</f>
        <v>0</v>
      </c>
      <c r="AC798" s="11">
        <f t="shared" si="1616"/>
        <v>0</v>
      </c>
      <c r="AD798" s="11">
        <f t="shared" si="1616"/>
        <v>0</v>
      </c>
      <c r="AE798" s="11">
        <f t="shared" si="1616"/>
        <v>83999</v>
      </c>
      <c r="AF798" s="11">
        <f t="shared" si="1616"/>
        <v>13435</v>
      </c>
      <c r="AG798" s="11">
        <f>AG799+AG803+AG807+AG817+AG820+AG823+AG826</f>
        <v>0</v>
      </c>
      <c r="AH798" s="11">
        <f t="shared" ref="AH798:AL798" si="1617">AH799+AH803+AH807+AH817+AH820+AH823+AH826</f>
        <v>0</v>
      </c>
      <c r="AI798" s="11">
        <f t="shared" si="1617"/>
        <v>0</v>
      </c>
      <c r="AJ798" s="11">
        <f t="shared" si="1617"/>
        <v>0</v>
      </c>
      <c r="AK798" s="11">
        <f t="shared" si="1617"/>
        <v>83999</v>
      </c>
      <c r="AL798" s="11">
        <f t="shared" si="1617"/>
        <v>13435</v>
      </c>
      <c r="AM798" s="11">
        <f>AM799+AM803+AM807+AM817+AM820+AM823+AM826</f>
        <v>0</v>
      </c>
      <c r="AN798" s="11">
        <f t="shared" ref="AN798:AR798" si="1618">AN799+AN803+AN807+AN817+AN820+AN823+AN826</f>
        <v>0</v>
      </c>
      <c r="AO798" s="11">
        <f t="shared" si="1618"/>
        <v>0</v>
      </c>
      <c r="AP798" s="11">
        <f t="shared" si="1618"/>
        <v>0</v>
      </c>
      <c r="AQ798" s="11">
        <f t="shared" si="1618"/>
        <v>83999</v>
      </c>
      <c r="AR798" s="11">
        <f t="shared" si="1618"/>
        <v>13435</v>
      </c>
      <c r="AS798" s="11">
        <f>AS799+AS803+AS807+AS817+AS820+AS823+AS826</f>
        <v>-14</v>
      </c>
      <c r="AT798" s="11">
        <f t="shared" ref="AT798:AX798" si="1619">AT799+AT803+AT807+AT817+AT820+AT823+AT826</f>
        <v>0</v>
      </c>
      <c r="AU798" s="11">
        <f t="shared" si="1619"/>
        <v>0</v>
      </c>
      <c r="AV798" s="11">
        <f t="shared" si="1619"/>
        <v>0</v>
      </c>
      <c r="AW798" s="11">
        <f t="shared" si="1619"/>
        <v>83985</v>
      </c>
      <c r="AX798" s="11">
        <f t="shared" si="1619"/>
        <v>13435</v>
      </c>
      <c r="AY798" s="11">
        <f t="shared" ref="AY798:AZ798" si="1620">AY799+AY803+AY807+AY817+AY820+AY823+AY826</f>
        <v>32656</v>
      </c>
      <c r="AZ798" s="11">
        <f t="shared" si="1620"/>
        <v>1177</v>
      </c>
      <c r="BA798" s="92">
        <f t="shared" si="1602"/>
        <v>38.883133892957076</v>
      </c>
      <c r="BB798" s="92">
        <f t="shared" si="1604"/>
        <v>8.7606996650539628</v>
      </c>
    </row>
    <row r="799" spans="1:54" ht="33" hidden="1">
      <c r="A799" s="24" t="s">
        <v>9</v>
      </c>
      <c r="B799" s="25">
        <v>913</v>
      </c>
      <c r="C799" s="25" t="s">
        <v>7</v>
      </c>
      <c r="D799" s="25" t="s">
        <v>117</v>
      </c>
      <c r="E799" s="25" t="s">
        <v>195</v>
      </c>
      <c r="F799" s="25"/>
      <c r="G799" s="11">
        <f t="shared" ref="G799:V801" si="1621">G800</f>
        <v>54840</v>
      </c>
      <c r="H799" s="11">
        <f t="shared" si="1621"/>
        <v>0</v>
      </c>
      <c r="I799" s="11">
        <f t="shared" si="1621"/>
        <v>0</v>
      </c>
      <c r="J799" s="11">
        <f t="shared" si="1621"/>
        <v>0</v>
      </c>
      <c r="K799" s="11">
        <f t="shared" si="1621"/>
        <v>0</v>
      </c>
      <c r="L799" s="11">
        <f t="shared" si="1621"/>
        <v>0</v>
      </c>
      <c r="M799" s="11">
        <f t="shared" si="1621"/>
        <v>54840</v>
      </c>
      <c r="N799" s="11">
        <f t="shared" si="1621"/>
        <v>0</v>
      </c>
      <c r="O799" s="11">
        <f t="shared" si="1621"/>
        <v>0</v>
      </c>
      <c r="P799" s="11">
        <f t="shared" si="1621"/>
        <v>0</v>
      </c>
      <c r="Q799" s="11">
        <f t="shared" si="1621"/>
        <v>0</v>
      </c>
      <c r="R799" s="11">
        <f t="shared" si="1621"/>
        <v>0</v>
      </c>
      <c r="S799" s="11">
        <f t="shared" si="1621"/>
        <v>54840</v>
      </c>
      <c r="T799" s="11">
        <f t="shared" si="1621"/>
        <v>0</v>
      </c>
      <c r="U799" s="11">
        <f t="shared" si="1621"/>
        <v>0</v>
      </c>
      <c r="V799" s="11">
        <f t="shared" si="1621"/>
        <v>0</v>
      </c>
      <c r="W799" s="11">
        <f t="shared" ref="U799:AJ801" si="1622">W800</f>
        <v>0</v>
      </c>
      <c r="X799" s="11">
        <f t="shared" si="1622"/>
        <v>0</v>
      </c>
      <c r="Y799" s="11">
        <f t="shared" si="1622"/>
        <v>54840</v>
      </c>
      <c r="Z799" s="11">
        <f t="shared" si="1622"/>
        <v>0</v>
      </c>
      <c r="AA799" s="11">
        <f t="shared" si="1622"/>
        <v>0</v>
      </c>
      <c r="AB799" s="11">
        <f t="shared" si="1622"/>
        <v>0</v>
      </c>
      <c r="AC799" s="11">
        <f t="shared" si="1622"/>
        <v>0</v>
      </c>
      <c r="AD799" s="11">
        <f t="shared" si="1622"/>
        <v>0</v>
      </c>
      <c r="AE799" s="11">
        <f t="shared" si="1622"/>
        <v>54840</v>
      </c>
      <c r="AF799" s="11">
        <f t="shared" si="1622"/>
        <v>0</v>
      </c>
      <c r="AG799" s="11">
        <f t="shared" si="1622"/>
        <v>0</v>
      </c>
      <c r="AH799" s="11">
        <f t="shared" si="1622"/>
        <v>0</v>
      </c>
      <c r="AI799" s="11">
        <f t="shared" si="1622"/>
        <v>0</v>
      </c>
      <c r="AJ799" s="11">
        <f t="shared" si="1622"/>
        <v>0</v>
      </c>
      <c r="AK799" s="11">
        <f t="shared" ref="AG799:AV801" si="1623">AK800</f>
        <v>54840</v>
      </c>
      <c r="AL799" s="11">
        <f t="shared" si="1623"/>
        <v>0</v>
      </c>
      <c r="AM799" s="11">
        <f t="shared" si="1623"/>
        <v>0</v>
      </c>
      <c r="AN799" s="11">
        <f t="shared" si="1623"/>
        <v>0</v>
      </c>
      <c r="AO799" s="11">
        <f t="shared" si="1623"/>
        <v>0</v>
      </c>
      <c r="AP799" s="11">
        <f t="shared" si="1623"/>
        <v>0</v>
      </c>
      <c r="AQ799" s="11">
        <f t="shared" si="1623"/>
        <v>54840</v>
      </c>
      <c r="AR799" s="11">
        <f t="shared" si="1623"/>
        <v>0</v>
      </c>
      <c r="AS799" s="11">
        <f t="shared" si="1623"/>
        <v>0</v>
      </c>
      <c r="AT799" s="11">
        <f t="shared" si="1623"/>
        <v>0</v>
      </c>
      <c r="AU799" s="11">
        <f t="shared" si="1623"/>
        <v>0</v>
      </c>
      <c r="AV799" s="11">
        <f t="shared" si="1623"/>
        <v>0</v>
      </c>
      <c r="AW799" s="11">
        <f t="shared" ref="AS799:AZ801" si="1624">AW800</f>
        <v>54840</v>
      </c>
      <c r="AX799" s="11">
        <f t="shared" si="1624"/>
        <v>0</v>
      </c>
      <c r="AY799" s="11">
        <f t="shared" si="1624"/>
        <v>25222</v>
      </c>
      <c r="AZ799" s="11">
        <f t="shared" si="1624"/>
        <v>0</v>
      </c>
      <c r="BA799" s="92">
        <f t="shared" si="1602"/>
        <v>45.991976659372718</v>
      </c>
      <c r="BB799" s="92"/>
    </row>
    <row r="800" spans="1:54" ht="33" hidden="1">
      <c r="A800" s="24" t="s">
        <v>215</v>
      </c>
      <c r="B800" s="25">
        <v>913</v>
      </c>
      <c r="C800" s="25" t="s">
        <v>7</v>
      </c>
      <c r="D800" s="25" t="s">
        <v>117</v>
      </c>
      <c r="E800" s="25" t="s">
        <v>216</v>
      </c>
      <c r="F800" s="25"/>
      <c r="G800" s="11">
        <f t="shared" si="1621"/>
        <v>54840</v>
      </c>
      <c r="H800" s="11">
        <f t="shared" si="1621"/>
        <v>0</v>
      </c>
      <c r="I800" s="11">
        <f t="shared" si="1621"/>
        <v>0</v>
      </c>
      <c r="J800" s="11">
        <f t="shared" si="1621"/>
        <v>0</v>
      </c>
      <c r="K800" s="11">
        <f t="shared" si="1621"/>
        <v>0</v>
      </c>
      <c r="L800" s="11">
        <f t="shared" si="1621"/>
        <v>0</v>
      </c>
      <c r="M800" s="11">
        <f t="shared" si="1621"/>
        <v>54840</v>
      </c>
      <c r="N800" s="11">
        <f t="shared" si="1621"/>
        <v>0</v>
      </c>
      <c r="O800" s="11">
        <f t="shared" si="1621"/>
        <v>0</v>
      </c>
      <c r="P800" s="11">
        <f t="shared" si="1621"/>
        <v>0</v>
      </c>
      <c r="Q800" s="11">
        <f t="shared" si="1621"/>
        <v>0</v>
      </c>
      <c r="R800" s="11">
        <f t="shared" si="1621"/>
        <v>0</v>
      </c>
      <c r="S800" s="11">
        <f t="shared" si="1621"/>
        <v>54840</v>
      </c>
      <c r="T800" s="11">
        <f t="shared" si="1621"/>
        <v>0</v>
      </c>
      <c r="U800" s="11">
        <f t="shared" si="1622"/>
        <v>0</v>
      </c>
      <c r="V800" s="11">
        <f t="shared" si="1622"/>
        <v>0</v>
      </c>
      <c r="W800" s="11">
        <f t="shared" si="1622"/>
        <v>0</v>
      </c>
      <c r="X800" s="11">
        <f t="shared" si="1622"/>
        <v>0</v>
      </c>
      <c r="Y800" s="11">
        <f t="shared" si="1622"/>
        <v>54840</v>
      </c>
      <c r="Z800" s="11">
        <f t="shared" si="1622"/>
        <v>0</v>
      </c>
      <c r="AA800" s="11">
        <f t="shared" si="1622"/>
        <v>0</v>
      </c>
      <c r="AB800" s="11">
        <f t="shared" si="1622"/>
        <v>0</v>
      </c>
      <c r="AC800" s="11">
        <f t="shared" si="1622"/>
        <v>0</v>
      </c>
      <c r="AD800" s="11">
        <f t="shared" si="1622"/>
        <v>0</v>
      </c>
      <c r="AE800" s="11">
        <f t="shared" si="1622"/>
        <v>54840</v>
      </c>
      <c r="AF800" s="11">
        <f t="shared" si="1622"/>
        <v>0</v>
      </c>
      <c r="AG800" s="11">
        <f t="shared" si="1623"/>
        <v>0</v>
      </c>
      <c r="AH800" s="11">
        <f t="shared" si="1623"/>
        <v>0</v>
      </c>
      <c r="AI800" s="11">
        <f t="shared" si="1623"/>
        <v>0</v>
      </c>
      <c r="AJ800" s="11">
        <f t="shared" si="1623"/>
        <v>0</v>
      </c>
      <c r="AK800" s="11">
        <f t="shared" si="1623"/>
        <v>54840</v>
      </c>
      <c r="AL800" s="11">
        <f t="shared" si="1623"/>
        <v>0</v>
      </c>
      <c r="AM800" s="11">
        <f t="shared" si="1623"/>
        <v>0</v>
      </c>
      <c r="AN800" s="11">
        <f t="shared" si="1623"/>
        <v>0</v>
      </c>
      <c r="AO800" s="11">
        <f t="shared" si="1623"/>
        <v>0</v>
      </c>
      <c r="AP800" s="11">
        <f t="shared" si="1623"/>
        <v>0</v>
      </c>
      <c r="AQ800" s="11">
        <f t="shared" si="1623"/>
        <v>54840</v>
      </c>
      <c r="AR800" s="11">
        <f t="shared" si="1623"/>
        <v>0</v>
      </c>
      <c r="AS800" s="11">
        <f t="shared" si="1624"/>
        <v>0</v>
      </c>
      <c r="AT800" s="11">
        <f t="shared" si="1624"/>
        <v>0</v>
      </c>
      <c r="AU800" s="11">
        <f t="shared" si="1624"/>
        <v>0</v>
      </c>
      <c r="AV800" s="11">
        <f t="shared" si="1624"/>
        <v>0</v>
      </c>
      <c r="AW800" s="11">
        <f t="shared" si="1624"/>
        <v>54840</v>
      </c>
      <c r="AX800" s="11">
        <f t="shared" si="1624"/>
        <v>0</v>
      </c>
      <c r="AY800" s="11">
        <f t="shared" si="1624"/>
        <v>25222</v>
      </c>
      <c r="AZ800" s="11">
        <f t="shared" si="1624"/>
        <v>0</v>
      </c>
      <c r="BA800" s="92">
        <f t="shared" si="1602"/>
        <v>45.991976659372718</v>
      </c>
      <c r="BB800" s="92"/>
    </row>
    <row r="801" spans="1:54" ht="33" hidden="1">
      <c r="A801" s="24" t="s">
        <v>11</v>
      </c>
      <c r="B801" s="25">
        <v>913</v>
      </c>
      <c r="C801" s="25" t="s">
        <v>7</v>
      </c>
      <c r="D801" s="25" t="s">
        <v>117</v>
      </c>
      <c r="E801" s="25" t="s">
        <v>216</v>
      </c>
      <c r="F801" s="25" t="s">
        <v>12</v>
      </c>
      <c r="G801" s="8">
        <f t="shared" si="1621"/>
        <v>54840</v>
      </c>
      <c r="H801" s="8">
        <f t="shared" si="1621"/>
        <v>0</v>
      </c>
      <c r="I801" s="8">
        <f t="shared" si="1621"/>
        <v>0</v>
      </c>
      <c r="J801" s="8">
        <f t="shared" si="1621"/>
        <v>0</v>
      </c>
      <c r="K801" s="8">
        <f t="shared" si="1621"/>
        <v>0</v>
      </c>
      <c r="L801" s="8">
        <f t="shared" si="1621"/>
        <v>0</v>
      </c>
      <c r="M801" s="8">
        <f t="shared" si="1621"/>
        <v>54840</v>
      </c>
      <c r="N801" s="8">
        <f t="shared" si="1621"/>
        <v>0</v>
      </c>
      <c r="O801" s="8">
        <f t="shared" si="1621"/>
        <v>0</v>
      </c>
      <c r="P801" s="8">
        <f t="shared" si="1621"/>
        <v>0</v>
      </c>
      <c r="Q801" s="8">
        <f t="shared" si="1621"/>
        <v>0</v>
      </c>
      <c r="R801" s="8">
        <f t="shared" si="1621"/>
        <v>0</v>
      </c>
      <c r="S801" s="8">
        <f t="shared" si="1621"/>
        <v>54840</v>
      </c>
      <c r="T801" s="8">
        <f t="shared" si="1621"/>
        <v>0</v>
      </c>
      <c r="U801" s="8">
        <f t="shared" si="1622"/>
        <v>0</v>
      </c>
      <c r="V801" s="8">
        <f t="shared" si="1622"/>
        <v>0</v>
      </c>
      <c r="W801" s="8">
        <f t="shared" si="1622"/>
        <v>0</v>
      </c>
      <c r="X801" s="8">
        <f t="shared" si="1622"/>
        <v>0</v>
      </c>
      <c r="Y801" s="8">
        <f t="shared" si="1622"/>
        <v>54840</v>
      </c>
      <c r="Z801" s="8">
        <f t="shared" si="1622"/>
        <v>0</v>
      </c>
      <c r="AA801" s="8">
        <f t="shared" si="1622"/>
        <v>0</v>
      </c>
      <c r="AB801" s="8">
        <f t="shared" si="1622"/>
        <v>0</v>
      </c>
      <c r="AC801" s="8">
        <f t="shared" si="1622"/>
        <v>0</v>
      </c>
      <c r="AD801" s="8">
        <f t="shared" si="1622"/>
        <v>0</v>
      </c>
      <c r="AE801" s="8">
        <f t="shared" si="1622"/>
        <v>54840</v>
      </c>
      <c r="AF801" s="8">
        <f t="shared" si="1622"/>
        <v>0</v>
      </c>
      <c r="AG801" s="8">
        <f t="shared" si="1623"/>
        <v>0</v>
      </c>
      <c r="AH801" s="8">
        <f t="shared" si="1623"/>
        <v>0</v>
      </c>
      <c r="AI801" s="8">
        <f t="shared" si="1623"/>
        <v>0</v>
      </c>
      <c r="AJ801" s="8">
        <f t="shared" si="1623"/>
        <v>0</v>
      </c>
      <c r="AK801" s="8">
        <f t="shared" si="1623"/>
        <v>54840</v>
      </c>
      <c r="AL801" s="8">
        <f t="shared" si="1623"/>
        <v>0</v>
      </c>
      <c r="AM801" s="8">
        <f t="shared" si="1623"/>
        <v>0</v>
      </c>
      <c r="AN801" s="8">
        <f t="shared" si="1623"/>
        <v>0</v>
      </c>
      <c r="AO801" s="8">
        <f t="shared" si="1623"/>
        <v>0</v>
      </c>
      <c r="AP801" s="8">
        <f t="shared" si="1623"/>
        <v>0</v>
      </c>
      <c r="AQ801" s="8">
        <f t="shared" si="1623"/>
        <v>54840</v>
      </c>
      <c r="AR801" s="8">
        <f t="shared" si="1623"/>
        <v>0</v>
      </c>
      <c r="AS801" s="8">
        <f t="shared" si="1624"/>
        <v>0</v>
      </c>
      <c r="AT801" s="8">
        <f t="shared" si="1624"/>
        <v>0</v>
      </c>
      <c r="AU801" s="8">
        <f t="shared" si="1624"/>
        <v>0</v>
      </c>
      <c r="AV801" s="8">
        <f t="shared" si="1624"/>
        <v>0</v>
      </c>
      <c r="AW801" s="8">
        <f t="shared" si="1624"/>
        <v>54840</v>
      </c>
      <c r="AX801" s="8">
        <f t="shared" si="1624"/>
        <v>0</v>
      </c>
      <c r="AY801" s="8">
        <f t="shared" si="1624"/>
        <v>25222</v>
      </c>
      <c r="AZ801" s="8">
        <f t="shared" si="1624"/>
        <v>0</v>
      </c>
      <c r="BA801" s="92">
        <f t="shared" si="1602"/>
        <v>45.991976659372718</v>
      </c>
      <c r="BB801" s="92"/>
    </row>
    <row r="802" spans="1:54" ht="20.100000000000001" hidden="1" customHeight="1">
      <c r="A802" s="27" t="s">
        <v>23</v>
      </c>
      <c r="B802" s="25">
        <v>913</v>
      </c>
      <c r="C802" s="25" t="s">
        <v>7</v>
      </c>
      <c r="D802" s="25" t="s">
        <v>117</v>
      </c>
      <c r="E802" s="25" t="s">
        <v>216</v>
      </c>
      <c r="F802" s="25">
        <v>620</v>
      </c>
      <c r="G802" s="9">
        <f>52433+2407</f>
        <v>54840</v>
      </c>
      <c r="H802" s="9"/>
      <c r="I802" s="79"/>
      <c r="J802" s="79"/>
      <c r="K802" s="79"/>
      <c r="L802" s="79"/>
      <c r="M802" s="9">
        <f>G802+I802+J802+K802+L802</f>
        <v>54840</v>
      </c>
      <c r="N802" s="9">
        <f>H802+L802</f>
        <v>0</v>
      </c>
      <c r="O802" s="80"/>
      <c r="P802" s="80"/>
      <c r="Q802" s="80"/>
      <c r="R802" s="80"/>
      <c r="S802" s="9">
        <f>M802+O802+P802+Q802+R802</f>
        <v>54840</v>
      </c>
      <c r="T802" s="9">
        <f>N802+R802</f>
        <v>0</v>
      </c>
      <c r="U802" s="80"/>
      <c r="V802" s="80"/>
      <c r="W802" s="80"/>
      <c r="X802" s="80"/>
      <c r="Y802" s="9">
        <f>S802+U802+V802+W802+X802</f>
        <v>54840</v>
      </c>
      <c r="Z802" s="9">
        <f>T802+X802</f>
        <v>0</v>
      </c>
      <c r="AA802" s="80"/>
      <c r="AB802" s="80"/>
      <c r="AC802" s="80"/>
      <c r="AD802" s="80"/>
      <c r="AE802" s="9">
        <f>Y802+AA802+AB802+AC802+AD802</f>
        <v>54840</v>
      </c>
      <c r="AF802" s="9">
        <f>Z802+AD802</f>
        <v>0</v>
      </c>
      <c r="AG802" s="80"/>
      <c r="AH802" s="80"/>
      <c r="AI802" s="80"/>
      <c r="AJ802" s="80"/>
      <c r="AK802" s="9">
        <f>AE802+AG802+AH802+AI802+AJ802</f>
        <v>54840</v>
      </c>
      <c r="AL802" s="9">
        <f>AF802+AJ802</f>
        <v>0</v>
      </c>
      <c r="AM802" s="80"/>
      <c r="AN802" s="80"/>
      <c r="AO802" s="80"/>
      <c r="AP802" s="80"/>
      <c r="AQ802" s="9">
        <f>AK802+AM802+AN802+AO802+AP802</f>
        <v>54840</v>
      </c>
      <c r="AR802" s="9">
        <f>AL802+AP802</f>
        <v>0</v>
      </c>
      <c r="AS802" s="80"/>
      <c r="AT802" s="80"/>
      <c r="AU802" s="80"/>
      <c r="AV802" s="80"/>
      <c r="AW802" s="9">
        <f>AQ802+AS802+AT802+AU802+AV802</f>
        <v>54840</v>
      </c>
      <c r="AX802" s="9">
        <f>AR802+AV802</f>
        <v>0</v>
      </c>
      <c r="AY802" s="8">
        <v>25222</v>
      </c>
      <c r="AZ802" s="79"/>
      <c r="BA802" s="92">
        <f t="shared" si="1602"/>
        <v>45.991976659372718</v>
      </c>
      <c r="BB802" s="92"/>
    </row>
    <row r="803" spans="1:54" ht="20.100000000000001" hidden="1" customHeight="1">
      <c r="A803" s="27" t="s">
        <v>14</v>
      </c>
      <c r="B803" s="25">
        <v>913</v>
      </c>
      <c r="C803" s="25" t="s">
        <v>7</v>
      </c>
      <c r="D803" s="25" t="s">
        <v>117</v>
      </c>
      <c r="E803" s="25" t="s">
        <v>185</v>
      </c>
      <c r="F803" s="25"/>
      <c r="G803" s="9">
        <f t="shared" ref="G803:V805" si="1625">G804</f>
        <v>1426</v>
      </c>
      <c r="H803" s="9">
        <f t="shared" si="1625"/>
        <v>0</v>
      </c>
      <c r="I803" s="9">
        <f t="shared" si="1625"/>
        <v>0</v>
      </c>
      <c r="J803" s="9">
        <f t="shared" si="1625"/>
        <v>0</v>
      </c>
      <c r="K803" s="9">
        <f t="shared" si="1625"/>
        <v>0</v>
      </c>
      <c r="L803" s="9">
        <f t="shared" si="1625"/>
        <v>0</v>
      </c>
      <c r="M803" s="9">
        <f t="shared" si="1625"/>
        <v>1426</v>
      </c>
      <c r="N803" s="9">
        <f t="shared" si="1625"/>
        <v>0</v>
      </c>
      <c r="O803" s="9">
        <f t="shared" si="1625"/>
        <v>0</v>
      </c>
      <c r="P803" s="9">
        <f t="shared" si="1625"/>
        <v>0</v>
      </c>
      <c r="Q803" s="9">
        <f t="shared" si="1625"/>
        <v>0</v>
      </c>
      <c r="R803" s="9">
        <f t="shared" si="1625"/>
        <v>0</v>
      </c>
      <c r="S803" s="9">
        <f t="shared" si="1625"/>
        <v>1426</v>
      </c>
      <c r="T803" s="9">
        <f t="shared" si="1625"/>
        <v>0</v>
      </c>
      <c r="U803" s="9">
        <f t="shared" si="1625"/>
        <v>-708</v>
      </c>
      <c r="V803" s="9">
        <f t="shared" si="1625"/>
        <v>0</v>
      </c>
      <c r="W803" s="9">
        <f t="shared" ref="U803:AJ805" si="1626">W804</f>
        <v>0</v>
      </c>
      <c r="X803" s="9">
        <f t="shared" si="1626"/>
        <v>0</v>
      </c>
      <c r="Y803" s="9">
        <f t="shared" si="1626"/>
        <v>718</v>
      </c>
      <c r="Z803" s="9">
        <f t="shared" si="1626"/>
        <v>0</v>
      </c>
      <c r="AA803" s="9">
        <f t="shared" si="1626"/>
        <v>0</v>
      </c>
      <c r="AB803" s="9">
        <f t="shared" si="1626"/>
        <v>0</v>
      </c>
      <c r="AC803" s="9">
        <f t="shared" si="1626"/>
        <v>0</v>
      </c>
      <c r="AD803" s="9">
        <f t="shared" si="1626"/>
        <v>0</v>
      </c>
      <c r="AE803" s="9">
        <f t="shared" si="1626"/>
        <v>718</v>
      </c>
      <c r="AF803" s="9">
        <f t="shared" si="1626"/>
        <v>0</v>
      </c>
      <c r="AG803" s="9">
        <f t="shared" si="1626"/>
        <v>0</v>
      </c>
      <c r="AH803" s="9">
        <f t="shared" si="1626"/>
        <v>0</v>
      </c>
      <c r="AI803" s="9">
        <f t="shared" si="1626"/>
        <v>0</v>
      </c>
      <c r="AJ803" s="9">
        <f t="shared" si="1626"/>
        <v>0</v>
      </c>
      <c r="AK803" s="9">
        <f t="shared" ref="AG803:AV805" si="1627">AK804</f>
        <v>718</v>
      </c>
      <c r="AL803" s="9">
        <f t="shared" si="1627"/>
        <v>0</v>
      </c>
      <c r="AM803" s="9">
        <f t="shared" si="1627"/>
        <v>0</v>
      </c>
      <c r="AN803" s="9">
        <f t="shared" si="1627"/>
        <v>0</v>
      </c>
      <c r="AO803" s="9">
        <f t="shared" si="1627"/>
        <v>0</v>
      </c>
      <c r="AP803" s="9">
        <f t="shared" si="1627"/>
        <v>0</v>
      </c>
      <c r="AQ803" s="9">
        <f t="shared" si="1627"/>
        <v>718</v>
      </c>
      <c r="AR803" s="9">
        <f t="shared" si="1627"/>
        <v>0</v>
      </c>
      <c r="AS803" s="9">
        <f t="shared" si="1627"/>
        <v>-14</v>
      </c>
      <c r="AT803" s="9">
        <f t="shared" si="1627"/>
        <v>0</v>
      </c>
      <c r="AU803" s="9">
        <f t="shared" si="1627"/>
        <v>0</v>
      </c>
      <c r="AV803" s="9">
        <f t="shared" si="1627"/>
        <v>0</v>
      </c>
      <c r="AW803" s="9">
        <f t="shared" ref="AS803:AZ805" si="1628">AW804</f>
        <v>704</v>
      </c>
      <c r="AX803" s="9">
        <f t="shared" si="1628"/>
        <v>0</v>
      </c>
      <c r="AY803" s="9">
        <f t="shared" si="1628"/>
        <v>360</v>
      </c>
      <c r="AZ803" s="9">
        <f t="shared" si="1628"/>
        <v>0</v>
      </c>
      <c r="BA803" s="92">
        <f t="shared" si="1602"/>
        <v>51.136363636363633</v>
      </c>
      <c r="BB803" s="92"/>
    </row>
    <row r="804" spans="1:54" ht="33" hidden="1">
      <c r="A804" s="24" t="s">
        <v>217</v>
      </c>
      <c r="B804" s="25">
        <v>913</v>
      </c>
      <c r="C804" s="25" t="s">
        <v>7</v>
      </c>
      <c r="D804" s="25" t="s">
        <v>117</v>
      </c>
      <c r="E804" s="25" t="s">
        <v>218</v>
      </c>
      <c r="F804" s="25"/>
      <c r="G804" s="11">
        <f t="shared" si="1625"/>
        <v>1426</v>
      </c>
      <c r="H804" s="11">
        <f t="shared" si="1625"/>
        <v>0</v>
      </c>
      <c r="I804" s="11">
        <f t="shared" si="1625"/>
        <v>0</v>
      </c>
      <c r="J804" s="11">
        <f t="shared" si="1625"/>
        <v>0</v>
      </c>
      <c r="K804" s="11">
        <f t="shared" si="1625"/>
        <v>0</v>
      </c>
      <c r="L804" s="11">
        <f t="shared" si="1625"/>
        <v>0</v>
      </c>
      <c r="M804" s="11">
        <f t="shared" si="1625"/>
        <v>1426</v>
      </c>
      <c r="N804" s="11">
        <f t="shared" si="1625"/>
        <v>0</v>
      </c>
      <c r="O804" s="11">
        <f t="shared" si="1625"/>
        <v>0</v>
      </c>
      <c r="P804" s="11">
        <f t="shared" si="1625"/>
        <v>0</v>
      </c>
      <c r="Q804" s="11">
        <f t="shared" si="1625"/>
        <v>0</v>
      </c>
      <c r="R804" s="11">
        <f t="shared" si="1625"/>
        <v>0</v>
      </c>
      <c r="S804" s="11">
        <f t="shared" si="1625"/>
        <v>1426</v>
      </c>
      <c r="T804" s="11">
        <f t="shared" si="1625"/>
        <v>0</v>
      </c>
      <c r="U804" s="11">
        <f t="shared" si="1626"/>
        <v>-708</v>
      </c>
      <c r="V804" s="11">
        <f t="shared" si="1626"/>
        <v>0</v>
      </c>
      <c r="W804" s="11">
        <f t="shared" si="1626"/>
        <v>0</v>
      </c>
      <c r="X804" s="11">
        <f t="shared" si="1626"/>
        <v>0</v>
      </c>
      <c r="Y804" s="11">
        <f t="shared" si="1626"/>
        <v>718</v>
      </c>
      <c r="Z804" s="11">
        <f t="shared" si="1626"/>
        <v>0</v>
      </c>
      <c r="AA804" s="11">
        <f t="shared" si="1626"/>
        <v>0</v>
      </c>
      <c r="AB804" s="11">
        <f t="shared" si="1626"/>
        <v>0</v>
      </c>
      <c r="AC804" s="11">
        <f t="shared" si="1626"/>
        <v>0</v>
      </c>
      <c r="AD804" s="11">
        <f t="shared" si="1626"/>
        <v>0</v>
      </c>
      <c r="AE804" s="11">
        <f t="shared" si="1626"/>
        <v>718</v>
      </c>
      <c r="AF804" s="11">
        <f t="shared" si="1626"/>
        <v>0</v>
      </c>
      <c r="AG804" s="11">
        <f t="shared" si="1627"/>
        <v>0</v>
      </c>
      <c r="AH804" s="11">
        <f t="shared" si="1627"/>
        <v>0</v>
      </c>
      <c r="AI804" s="11">
        <f t="shared" si="1627"/>
        <v>0</v>
      </c>
      <c r="AJ804" s="11">
        <f t="shared" si="1627"/>
        <v>0</v>
      </c>
      <c r="AK804" s="11">
        <f t="shared" si="1627"/>
        <v>718</v>
      </c>
      <c r="AL804" s="11">
        <f t="shared" si="1627"/>
        <v>0</v>
      </c>
      <c r="AM804" s="11">
        <f t="shared" si="1627"/>
        <v>0</v>
      </c>
      <c r="AN804" s="11">
        <f t="shared" si="1627"/>
        <v>0</v>
      </c>
      <c r="AO804" s="11">
        <f t="shared" si="1627"/>
        <v>0</v>
      </c>
      <c r="AP804" s="11">
        <f t="shared" si="1627"/>
        <v>0</v>
      </c>
      <c r="AQ804" s="11">
        <f t="shared" si="1627"/>
        <v>718</v>
      </c>
      <c r="AR804" s="11">
        <f t="shared" si="1627"/>
        <v>0</v>
      </c>
      <c r="AS804" s="11">
        <f t="shared" si="1628"/>
        <v>-14</v>
      </c>
      <c r="AT804" s="11">
        <f t="shared" si="1628"/>
        <v>0</v>
      </c>
      <c r="AU804" s="11">
        <f t="shared" si="1628"/>
        <v>0</v>
      </c>
      <c r="AV804" s="11">
        <f t="shared" si="1628"/>
        <v>0</v>
      </c>
      <c r="AW804" s="11">
        <f t="shared" si="1628"/>
        <v>704</v>
      </c>
      <c r="AX804" s="11">
        <f t="shared" si="1628"/>
        <v>0</v>
      </c>
      <c r="AY804" s="11">
        <f t="shared" si="1628"/>
        <v>360</v>
      </c>
      <c r="AZ804" s="11">
        <f t="shared" si="1628"/>
        <v>0</v>
      </c>
      <c r="BA804" s="92">
        <f t="shared" si="1602"/>
        <v>51.136363636363633</v>
      </c>
      <c r="BB804" s="92"/>
    </row>
    <row r="805" spans="1:54" ht="33" hidden="1">
      <c r="A805" s="24" t="s">
        <v>11</v>
      </c>
      <c r="B805" s="25">
        <v>913</v>
      </c>
      <c r="C805" s="25" t="s">
        <v>7</v>
      </c>
      <c r="D805" s="25" t="s">
        <v>117</v>
      </c>
      <c r="E805" s="25" t="s">
        <v>218</v>
      </c>
      <c r="F805" s="25" t="s">
        <v>12</v>
      </c>
      <c r="G805" s="8">
        <f t="shared" si="1625"/>
        <v>1426</v>
      </c>
      <c r="H805" s="8">
        <f t="shared" si="1625"/>
        <v>0</v>
      </c>
      <c r="I805" s="8">
        <f t="shared" si="1625"/>
        <v>0</v>
      </c>
      <c r="J805" s="8">
        <f t="shared" si="1625"/>
        <v>0</v>
      </c>
      <c r="K805" s="8">
        <f t="shared" si="1625"/>
        <v>0</v>
      </c>
      <c r="L805" s="8">
        <f t="shared" si="1625"/>
        <v>0</v>
      </c>
      <c r="M805" s="8">
        <f t="shared" si="1625"/>
        <v>1426</v>
      </c>
      <c r="N805" s="8">
        <f t="shared" si="1625"/>
        <v>0</v>
      </c>
      <c r="O805" s="8">
        <f t="shared" si="1625"/>
        <v>0</v>
      </c>
      <c r="P805" s="8">
        <f t="shared" si="1625"/>
        <v>0</v>
      </c>
      <c r="Q805" s="8">
        <f t="shared" si="1625"/>
        <v>0</v>
      </c>
      <c r="R805" s="8">
        <f t="shared" si="1625"/>
        <v>0</v>
      </c>
      <c r="S805" s="8">
        <f t="shared" si="1625"/>
        <v>1426</v>
      </c>
      <c r="T805" s="8">
        <f t="shared" si="1625"/>
        <v>0</v>
      </c>
      <c r="U805" s="8">
        <f t="shared" si="1626"/>
        <v>-708</v>
      </c>
      <c r="V805" s="8">
        <f t="shared" si="1626"/>
        <v>0</v>
      </c>
      <c r="W805" s="8">
        <f t="shared" si="1626"/>
        <v>0</v>
      </c>
      <c r="X805" s="8">
        <f t="shared" si="1626"/>
        <v>0</v>
      </c>
      <c r="Y805" s="8">
        <f t="shared" si="1626"/>
        <v>718</v>
      </c>
      <c r="Z805" s="8">
        <f t="shared" si="1626"/>
        <v>0</v>
      </c>
      <c r="AA805" s="8">
        <f t="shared" si="1626"/>
        <v>0</v>
      </c>
      <c r="AB805" s="8">
        <f t="shared" si="1626"/>
        <v>0</v>
      </c>
      <c r="AC805" s="8">
        <f t="shared" si="1626"/>
        <v>0</v>
      </c>
      <c r="AD805" s="8">
        <f t="shared" si="1626"/>
        <v>0</v>
      </c>
      <c r="AE805" s="8">
        <f t="shared" si="1626"/>
        <v>718</v>
      </c>
      <c r="AF805" s="8">
        <f t="shared" si="1626"/>
        <v>0</v>
      </c>
      <c r="AG805" s="8">
        <f t="shared" si="1627"/>
        <v>0</v>
      </c>
      <c r="AH805" s="8">
        <f t="shared" si="1627"/>
        <v>0</v>
      </c>
      <c r="AI805" s="8">
        <f t="shared" si="1627"/>
        <v>0</v>
      </c>
      <c r="AJ805" s="8">
        <f t="shared" si="1627"/>
        <v>0</v>
      </c>
      <c r="AK805" s="8">
        <f t="shared" si="1627"/>
        <v>718</v>
      </c>
      <c r="AL805" s="8">
        <f t="shared" si="1627"/>
        <v>0</v>
      </c>
      <c r="AM805" s="8">
        <f t="shared" si="1627"/>
        <v>0</v>
      </c>
      <c r="AN805" s="8">
        <f t="shared" si="1627"/>
        <v>0</v>
      </c>
      <c r="AO805" s="8">
        <f t="shared" si="1627"/>
        <v>0</v>
      </c>
      <c r="AP805" s="8">
        <f t="shared" si="1627"/>
        <v>0</v>
      </c>
      <c r="AQ805" s="8">
        <f t="shared" si="1627"/>
        <v>718</v>
      </c>
      <c r="AR805" s="8">
        <f t="shared" si="1627"/>
        <v>0</v>
      </c>
      <c r="AS805" s="8">
        <f t="shared" si="1628"/>
        <v>-14</v>
      </c>
      <c r="AT805" s="8">
        <f t="shared" si="1628"/>
        <v>0</v>
      </c>
      <c r="AU805" s="8">
        <f t="shared" si="1628"/>
        <v>0</v>
      </c>
      <c r="AV805" s="8">
        <f t="shared" si="1628"/>
        <v>0</v>
      </c>
      <c r="AW805" s="8">
        <f t="shared" si="1628"/>
        <v>704</v>
      </c>
      <c r="AX805" s="8">
        <f t="shared" si="1628"/>
        <v>0</v>
      </c>
      <c r="AY805" s="8">
        <f t="shared" si="1628"/>
        <v>360</v>
      </c>
      <c r="AZ805" s="8">
        <f t="shared" si="1628"/>
        <v>0</v>
      </c>
      <c r="BA805" s="92">
        <f t="shared" si="1602"/>
        <v>51.136363636363633</v>
      </c>
      <c r="BB805" s="92"/>
    </row>
    <row r="806" spans="1:54" ht="20.100000000000001" hidden="1" customHeight="1">
      <c r="A806" s="27" t="s">
        <v>23</v>
      </c>
      <c r="B806" s="25">
        <v>913</v>
      </c>
      <c r="C806" s="25" t="s">
        <v>7</v>
      </c>
      <c r="D806" s="25" t="s">
        <v>117</v>
      </c>
      <c r="E806" s="25" t="s">
        <v>218</v>
      </c>
      <c r="F806" s="25">
        <v>620</v>
      </c>
      <c r="G806" s="9">
        <f>597+829</f>
        <v>1426</v>
      </c>
      <c r="H806" s="9"/>
      <c r="I806" s="79"/>
      <c r="J806" s="79"/>
      <c r="K806" s="79"/>
      <c r="L806" s="79"/>
      <c r="M806" s="9">
        <f>G806+I806+J806+K806+L806</f>
        <v>1426</v>
      </c>
      <c r="N806" s="9">
        <f>H806+L806</f>
        <v>0</v>
      </c>
      <c r="O806" s="80"/>
      <c r="P806" s="80"/>
      <c r="Q806" s="80"/>
      <c r="R806" s="80"/>
      <c r="S806" s="9">
        <f>M806+O806+P806+Q806+R806</f>
        <v>1426</v>
      </c>
      <c r="T806" s="9">
        <f>N806+R806</f>
        <v>0</v>
      </c>
      <c r="U806" s="8">
        <f>-442-266</f>
        <v>-708</v>
      </c>
      <c r="V806" s="80"/>
      <c r="W806" s="80"/>
      <c r="X806" s="80"/>
      <c r="Y806" s="9">
        <f>S806+U806+V806+W806+X806</f>
        <v>718</v>
      </c>
      <c r="Z806" s="9">
        <f>T806+X806</f>
        <v>0</v>
      </c>
      <c r="AA806" s="8"/>
      <c r="AB806" s="80"/>
      <c r="AC806" s="80"/>
      <c r="AD806" s="80"/>
      <c r="AE806" s="9">
        <f>Y806+AA806+AB806+AC806+AD806</f>
        <v>718</v>
      </c>
      <c r="AF806" s="9">
        <f>Z806+AD806</f>
        <v>0</v>
      </c>
      <c r="AG806" s="8"/>
      <c r="AH806" s="80"/>
      <c r="AI806" s="80"/>
      <c r="AJ806" s="80"/>
      <c r="AK806" s="9">
        <f>AE806+AG806+AH806+AI806+AJ806</f>
        <v>718</v>
      </c>
      <c r="AL806" s="9">
        <f>AF806+AJ806</f>
        <v>0</v>
      </c>
      <c r="AM806" s="8"/>
      <c r="AN806" s="80"/>
      <c r="AO806" s="80"/>
      <c r="AP806" s="80"/>
      <c r="AQ806" s="9">
        <f>AK806+AM806+AN806+AO806+AP806</f>
        <v>718</v>
      </c>
      <c r="AR806" s="9">
        <f>AL806+AP806</f>
        <v>0</v>
      </c>
      <c r="AS806" s="8">
        <v>-14</v>
      </c>
      <c r="AT806" s="80"/>
      <c r="AU806" s="80"/>
      <c r="AV806" s="80"/>
      <c r="AW806" s="9">
        <f>AQ806+AS806+AT806+AU806+AV806</f>
        <v>704</v>
      </c>
      <c r="AX806" s="9">
        <f>AR806+AV806</f>
        <v>0</v>
      </c>
      <c r="AY806" s="8">
        <v>360</v>
      </c>
      <c r="AZ806" s="79"/>
      <c r="BA806" s="92">
        <f t="shared" si="1602"/>
        <v>51.136363636363633</v>
      </c>
      <c r="BB806" s="92"/>
    </row>
    <row r="807" spans="1:54" ht="20.100000000000001" hidden="1" customHeight="1">
      <c r="A807" s="27" t="s">
        <v>120</v>
      </c>
      <c r="B807" s="25">
        <v>913</v>
      </c>
      <c r="C807" s="25" t="s">
        <v>7</v>
      </c>
      <c r="D807" s="25" t="s">
        <v>117</v>
      </c>
      <c r="E807" s="25" t="s">
        <v>219</v>
      </c>
      <c r="F807" s="25"/>
      <c r="G807" s="9">
        <f t="shared" ref="G807:AZ807" si="1629">G808</f>
        <v>14298</v>
      </c>
      <c r="H807" s="9">
        <f t="shared" si="1629"/>
        <v>0</v>
      </c>
      <c r="I807" s="9">
        <f t="shared" si="1629"/>
        <v>0</v>
      </c>
      <c r="J807" s="9">
        <f t="shared" si="1629"/>
        <v>0</v>
      </c>
      <c r="K807" s="9">
        <f t="shared" si="1629"/>
        <v>0</v>
      </c>
      <c r="L807" s="9">
        <f t="shared" si="1629"/>
        <v>0</v>
      </c>
      <c r="M807" s="9">
        <f t="shared" si="1629"/>
        <v>14298</v>
      </c>
      <c r="N807" s="9">
        <f t="shared" si="1629"/>
        <v>0</v>
      </c>
      <c r="O807" s="9">
        <f t="shared" si="1629"/>
        <v>0</v>
      </c>
      <c r="P807" s="9">
        <f t="shared" si="1629"/>
        <v>0</v>
      </c>
      <c r="Q807" s="9">
        <f t="shared" si="1629"/>
        <v>0</v>
      </c>
      <c r="R807" s="9">
        <f t="shared" si="1629"/>
        <v>0</v>
      </c>
      <c r="S807" s="9">
        <f t="shared" si="1629"/>
        <v>14298</v>
      </c>
      <c r="T807" s="9">
        <f t="shared" si="1629"/>
        <v>0</v>
      </c>
      <c r="U807" s="9">
        <f t="shared" si="1629"/>
        <v>0</v>
      </c>
      <c r="V807" s="9">
        <f t="shared" si="1629"/>
        <v>0</v>
      </c>
      <c r="W807" s="9">
        <f t="shared" si="1629"/>
        <v>0</v>
      </c>
      <c r="X807" s="9">
        <f t="shared" si="1629"/>
        <v>0</v>
      </c>
      <c r="Y807" s="9">
        <f t="shared" si="1629"/>
        <v>14298</v>
      </c>
      <c r="Z807" s="9">
        <f t="shared" si="1629"/>
        <v>0</v>
      </c>
      <c r="AA807" s="9">
        <f t="shared" si="1629"/>
        <v>0</v>
      </c>
      <c r="AB807" s="9">
        <f t="shared" si="1629"/>
        <v>0</v>
      </c>
      <c r="AC807" s="9">
        <f t="shared" si="1629"/>
        <v>0</v>
      </c>
      <c r="AD807" s="9">
        <f t="shared" si="1629"/>
        <v>0</v>
      </c>
      <c r="AE807" s="9">
        <f t="shared" si="1629"/>
        <v>14298</v>
      </c>
      <c r="AF807" s="9">
        <f t="shared" si="1629"/>
        <v>0</v>
      </c>
      <c r="AG807" s="9">
        <f t="shared" si="1629"/>
        <v>0</v>
      </c>
      <c r="AH807" s="9">
        <f t="shared" si="1629"/>
        <v>0</v>
      </c>
      <c r="AI807" s="9">
        <f t="shared" si="1629"/>
        <v>0</v>
      </c>
      <c r="AJ807" s="9">
        <f t="shared" si="1629"/>
        <v>0</v>
      </c>
      <c r="AK807" s="9">
        <f t="shared" si="1629"/>
        <v>14298</v>
      </c>
      <c r="AL807" s="9">
        <f t="shared" si="1629"/>
        <v>0</v>
      </c>
      <c r="AM807" s="9">
        <f t="shared" si="1629"/>
        <v>0</v>
      </c>
      <c r="AN807" s="9">
        <f t="shared" si="1629"/>
        <v>0</v>
      </c>
      <c r="AO807" s="9">
        <f t="shared" si="1629"/>
        <v>0</v>
      </c>
      <c r="AP807" s="9">
        <f t="shared" si="1629"/>
        <v>0</v>
      </c>
      <c r="AQ807" s="9">
        <f t="shared" si="1629"/>
        <v>14298</v>
      </c>
      <c r="AR807" s="9">
        <f t="shared" si="1629"/>
        <v>0</v>
      </c>
      <c r="AS807" s="9">
        <f t="shared" si="1629"/>
        <v>0</v>
      </c>
      <c r="AT807" s="9">
        <f t="shared" si="1629"/>
        <v>0</v>
      </c>
      <c r="AU807" s="9">
        <f t="shared" si="1629"/>
        <v>0</v>
      </c>
      <c r="AV807" s="9">
        <f t="shared" si="1629"/>
        <v>0</v>
      </c>
      <c r="AW807" s="9">
        <f t="shared" si="1629"/>
        <v>14298</v>
      </c>
      <c r="AX807" s="9">
        <f t="shared" si="1629"/>
        <v>0</v>
      </c>
      <c r="AY807" s="9">
        <f t="shared" si="1629"/>
        <v>5797</v>
      </c>
      <c r="AZ807" s="9">
        <f t="shared" si="1629"/>
        <v>0</v>
      </c>
      <c r="BA807" s="92">
        <f t="shared" si="1602"/>
        <v>40.544132046440062</v>
      </c>
      <c r="BB807" s="92"/>
    </row>
    <row r="808" spans="1:54" ht="33" hidden="1">
      <c r="A808" s="24" t="s">
        <v>215</v>
      </c>
      <c r="B808" s="25">
        <v>913</v>
      </c>
      <c r="C808" s="25" t="s">
        <v>7</v>
      </c>
      <c r="D808" s="25" t="s">
        <v>117</v>
      </c>
      <c r="E808" s="25" t="s">
        <v>220</v>
      </c>
      <c r="F808" s="9"/>
      <c r="G808" s="8">
        <f t="shared" ref="G808" si="1630">G809+G811+G815+G813</f>
        <v>14298</v>
      </c>
      <c r="H808" s="8">
        <f t="shared" ref="H808:N808" si="1631">H809+H811+H815+H813</f>
        <v>0</v>
      </c>
      <c r="I808" s="8">
        <f t="shared" si="1631"/>
        <v>0</v>
      </c>
      <c r="J808" s="8">
        <f t="shared" si="1631"/>
        <v>0</v>
      </c>
      <c r="K808" s="8">
        <f t="shared" si="1631"/>
        <v>0</v>
      </c>
      <c r="L808" s="8">
        <f t="shared" si="1631"/>
        <v>0</v>
      </c>
      <c r="M808" s="8">
        <f t="shared" si="1631"/>
        <v>14298</v>
      </c>
      <c r="N808" s="8">
        <f t="shared" si="1631"/>
        <v>0</v>
      </c>
      <c r="O808" s="8">
        <f t="shared" ref="O808:T808" si="1632">O809+O811+O815+O813</f>
        <v>0</v>
      </c>
      <c r="P808" s="8">
        <f t="shared" si="1632"/>
        <v>0</v>
      </c>
      <c r="Q808" s="8">
        <f t="shared" si="1632"/>
        <v>0</v>
      </c>
      <c r="R808" s="8">
        <f t="shared" si="1632"/>
        <v>0</v>
      </c>
      <c r="S808" s="8">
        <f t="shared" si="1632"/>
        <v>14298</v>
      </c>
      <c r="T808" s="8">
        <f t="shared" si="1632"/>
        <v>0</v>
      </c>
      <c r="U808" s="8">
        <f t="shared" ref="U808:Z808" si="1633">U809+U811+U815+U813</f>
        <v>0</v>
      </c>
      <c r="V808" s="8">
        <f t="shared" si="1633"/>
        <v>0</v>
      </c>
      <c r="W808" s="8">
        <f t="shared" si="1633"/>
        <v>0</v>
      </c>
      <c r="X808" s="8">
        <f t="shared" si="1633"/>
        <v>0</v>
      </c>
      <c r="Y808" s="8">
        <f t="shared" si="1633"/>
        <v>14298</v>
      </c>
      <c r="Z808" s="8">
        <f t="shared" si="1633"/>
        <v>0</v>
      </c>
      <c r="AA808" s="8">
        <f t="shared" ref="AA808:AF808" si="1634">AA809+AA811+AA815+AA813</f>
        <v>0</v>
      </c>
      <c r="AB808" s="8">
        <f t="shared" si="1634"/>
        <v>0</v>
      </c>
      <c r="AC808" s="8">
        <f t="shared" si="1634"/>
        <v>0</v>
      </c>
      <c r="AD808" s="8">
        <f t="shared" si="1634"/>
        <v>0</v>
      </c>
      <c r="AE808" s="8">
        <f t="shared" si="1634"/>
        <v>14298</v>
      </c>
      <c r="AF808" s="8">
        <f t="shared" si="1634"/>
        <v>0</v>
      </c>
      <c r="AG808" s="8">
        <f t="shared" ref="AG808:AL808" si="1635">AG809+AG811+AG815+AG813</f>
        <v>0</v>
      </c>
      <c r="AH808" s="8">
        <f t="shared" si="1635"/>
        <v>0</v>
      </c>
      <c r="AI808" s="8">
        <f t="shared" si="1635"/>
        <v>0</v>
      </c>
      <c r="AJ808" s="8">
        <f t="shared" si="1635"/>
        <v>0</v>
      </c>
      <c r="AK808" s="8">
        <f t="shared" si="1635"/>
        <v>14298</v>
      </c>
      <c r="AL808" s="8">
        <f t="shared" si="1635"/>
        <v>0</v>
      </c>
      <c r="AM808" s="8">
        <f t="shared" ref="AM808:AR808" si="1636">AM809+AM811+AM815+AM813</f>
        <v>0</v>
      </c>
      <c r="AN808" s="8">
        <f t="shared" si="1636"/>
        <v>0</v>
      </c>
      <c r="AO808" s="8">
        <f t="shared" si="1636"/>
        <v>0</v>
      </c>
      <c r="AP808" s="8">
        <f t="shared" si="1636"/>
        <v>0</v>
      </c>
      <c r="AQ808" s="8">
        <f t="shared" si="1636"/>
        <v>14298</v>
      </c>
      <c r="AR808" s="8">
        <f t="shared" si="1636"/>
        <v>0</v>
      </c>
      <c r="AS808" s="8">
        <f t="shared" ref="AS808:AW808" si="1637">AS809+AS811+AS815+AS813</f>
        <v>0</v>
      </c>
      <c r="AT808" s="8">
        <f t="shared" si="1637"/>
        <v>0</v>
      </c>
      <c r="AU808" s="8">
        <f t="shared" si="1637"/>
        <v>0</v>
      </c>
      <c r="AV808" s="8">
        <f t="shared" si="1637"/>
        <v>0</v>
      </c>
      <c r="AW808" s="8">
        <f t="shared" si="1637"/>
        <v>14298</v>
      </c>
      <c r="AX808" s="8">
        <f t="shared" ref="AX808:AZ808" si="1638">AX809+AX811+AX815+AX813</f>
        <v>0</v>
      </c>
      <c r="AY808" s="8">
        <f t="shared" si="1638"/>
        <v>5797</v>
      </c>
      <c r="AZ808" s="8">
        <f t="shared" si="1638"/>
        <v>0</v>
      </c>
      <c r="BA808" s="92">
        <f t="shared" si="1602"/>
        <v>40.544132046440062</v>
      </c>
      <c r="BB808" s="92"/>
    </row>
    <row r="809" spans="1:54" ht="66" hidden="1">
      <c r="A809" s="24" t="s">
        <v>446</v>
      </c>
      <c r="B809" s="25">
        <v>913</v>
      </c>
      <c r="C809" s="25" t="s">
        <v>7</v>
      </c>
      <c r="D809" s="25" t="s">
        <v>117</v>
      </c>
      <c r="E809" s="25" t="s">
        <v>220</v>
      </c>
      <c r="F809" s="9">
        <v>100</v>
      </c>
      <c r="G809" s="8">
        <f t="shared" ref="G809:AZ809" si="1639">G810</f>
        <v>13360</v>
      </c>
      <c r="H809" s="8">
        <f t="shared" si="1639"/>
        <v>0</v>
      </c>
      <c r="I809" s="8">
        <f t="shared" si="1639"/>
        <v>0</v>
      </c>
      <c r="J809" s="8">
        <f t="shared" si="1639"/>
        <v>0</v>
      </c>
      <c r="K809" s="8">
        <f t="shared" si="1639"/>
        <v>0</v>
      </c>
      <c r="L809" s="8">
        <f t="shared" si="1639"/>
        <v>0</v>
      </c>
      <c r="M809" s="8">
        <f t="shared" si="1639"/>
        <v>13360</v>
      </c>
      <c r="N809" s="8">
        <f t="shared" si="1639"/>
        <v>0</v>
      </c>
      <c r="O809" s="8">
        <f t="shared" si="1639"/>
        <v>0</v>
      </c>
      <c r="P809" s="8">
        <f t="shared" si="1639"/>
        <v>0</v>
      </c>
      <c r="Q809" s="8">
        <f t="shared" si="1639"/>
        <v>0</v>
      </c>
      <c r="R809" s="8">
        <f t="shared" si="1639"/>
        <v>0</v>
      </c>
      <c r="S809" s="8">
        <f t="shared" si="1639"/>
        <v>13360</v>
      </c>
      <c r="T809" s="8">
        <f t="shared" si="1639"/>
        <v>0</v>
      </c>
      <c r="U809" s="8">
        <f t="shared" si="1639"/>
        <v>0</v>
      </c>
      <c r="V809" s="8">
        <f t="shared" si="1639"/>
        <v>0</v>
      </c>
      <c r="W809" s="8">
        <f t="shared" si="1639"/>
        <v>0</v>
      </c>
      <c r="X809" s="8">
        <f t="shared" si="1639"/>
        <v>0</v>
      </c>
      <c r="Y809" s="8">
        <f t="shared" si="1639"/>
        <v>13360</v>
      </c>
      <c r="Z809" s="8">
        <f t="shared" si="1639"/>
        <v>0</v>
      </c>
      <c r="AA809" s="8">
        <f t="shared" si="1639"/>
        <v>0</v>
      </c>
      <c r="AB809" s="8">
        <f t="shared" si="1639"/>
        <v>0</v>
      </c>
      <c r="AC809" s="8">
        <f t="shared" si="1639"/>
        <v>0</v>
      </c>
      <c r="AD809" s="8">
        <f t="shared" si="1639"/>
        <v>0</v>
      </c>
      <c r="AE809" s="8">
        <f t="shared" si="1639"/>
        <v>13360</v>
      </c>
      <c r="AF809" s="8">
        <f t="shared" si="1639"/>
        <v>0</v>
      </c>
      <c r="AG809" s="8">
        <f t="shared" si="1639"/>
        <v>0</v>
      </c>
      <c r="AH809" s="8">
        <f t="shared" si="1639"/>
        <v>0</v>
      </c>
      <c r="AI809" s="8">
        <f t="shared" si="1639"/>
        <v>0</v>
      </c>
      <c r="AJ809" s="8">
        <f t="shared" si="1639"/>
        <v>0</v>
      </c>
      <c r="AK809" s="8">
        <f t="shared" si="1639"/>
        <v>13360</v>
      </c>
      <c r="AL809" s="8">
        <f t="shared" si="1639"/>
        <v>0</v>
      </c>
      <c r="AM809" s="8">
        <f t="shared" si="1639"/>
        <v>0</v>
      </c>
      <c r="AN809" s="8">
        <f t="shared" si="1639"/>
        <v>0</v>
      </c>
      <c r="AO809" s="8">
        <f t="shared" si="1639"/>
        <v>0</v>
      </c>
      <c r="AP809" s="8">
        <f t="shared" si="1639"/>
        <v>0</v>
      </c>
      <c r="AQ809" s="8">
        <f t="shared" si="1639"/>
        <v>13360</v>
      </c>
      <c r="AR809" s="8">
        <f t="shared" si="1639"/>
        <v>0</v>
      </c>
      <c r="AS809" s="8">
        <f t="shared" si="1639"/>
        <v>0</v>
      </c>
      <c r="AT809" s="8">
        <f t="shared" si="1639"/>
        <v>0</v>
      </c>
      <c r="AU809" s="8">
        <f t="shared" si="1639"/>
        <v>0</v>
      </c>
      <c r="AV809" s="8">
        <f t="shared" si="1639"/>
        <v>0</v>
      </c>
      <c r="AW809" s="8">
        <f t="shared" si="1639"/>
        <v>13360</v>
      </c>
      <c r="AX809" s="8">
        <f t="shared" si="1639"/>
        <v>0</v>
      </c>
      <c r="AY809" s="8">
        <f t="shared" si="1639"/>
        <v>5518</v>
      </c>
      <c r="AZ809" s="8">
        <f t="shared" si="1639"/>
        <v>0</v>
      </c>
      <c r="BA809" s="92">
        <f t="shared" si="1602"/>
        <v>41.302395209580837</v>
      </c>
      <c r="BB809" s="92"/>
    </row>
    <row r="810" spans="1:54" ht="18.75" hidden="1" customHeight="1">
      <c r="A810" s="24" t="s">
        <v>106</v>
      </c>
      <c r="B810" s="25">
        <v>913</v>
      </c>
      <c r="C810" s="25" t="s">
        <v>7</v>
      </c>
      <c r="D810" s="25" t="s">
        <v>117</v>
      </c>
      <c r="E810" s="25" t="s">
        <v>220</v>
      </c>
      <c r="F810" s="9">
        <v>110</v>
      </c>
      <c r="G810" s="9">
        <v>13360</v>
      </c>
      <c r="H810" s="9"/>
      <c r="I810" s="79"/>
      <c r="J810" s="79"/>
      <c r="K810" s="79"/>
      <c r="L810" s="79"/>
      <c r="M810" s="9">
        <f>G810+I810+J810+K810+L810</f>
        <v>13360</v>
      </c>
      <c r="N810" s="9">
        <f>H810+L810</f>
        <v>0</v>
      </c>
      <c r="O810" s="80"/>
      <c r="P810" s="80"/>
      <c r="Q810" s="80"/>
      <c r="R810" s="80"/>
      <c r="S810" s="9">
        <f>M810+O810+P810+Q810+R810</f>
        <v>13360</v>
      </c>
      <c r="T810" s="9">
        <f>N810+R810</f>
        <v>0</v>
      </c>
      <c r="U810" s="80"/>
      <c r="V810" s="80"/>
      <c r="W810" s="80"/>
      <c r="X810" s="80"/>
      <c r="Y810" s="9">
        <f>S810+U810+V810+W810+X810</f>
        <v>13360</v>
      </c>
      <c r="Z810" s="9">
        <f>T810+X810</f>
        <v>0</v>
      </c>
      <c r="AA810" s="80"/>
      <c r="AB810" s="80"/>
      <c r="AC810" s="80"/>
      <c r="AD810" s="80"/>
      <c r="AE810" s="9">
        <f>Y810+AA810+AB810+AC810+AD810</f>
        <v>13360</v>
      </c>
      <c r="AF810" s="9">
        <f>Z810+AD810</f>
        <v>0</v>
      </c>
      <c r="AG810" s="80"/>
      <c r="AH810" s="80"/>
      <c r="AI810" s="80"/>
      <c r="AJ810" s="80"/>
      <c r="AK810" s="9">
        <f>AE810+AG810+AH810+AI810+AJ810</f>
        <v>13360</v>
      </c>
      <c r="AL810" s="9">
        <f>AF810+AJ810</f>
        <v>0</v>
      </c>
      <c r="AM810" s="80"/>
      <c r="AN810" s="80"/>
      <c r="AO810" s="80"/>
      <c r="AP810" s="80"/>
      <c r="AQ810" s="9">
        <f>AK810+AM810+AN810+AO810+AP810</f>
        <v>13360</v>
      </c>
      <c r="AR810" s="9">
        <f>AL810+AP810</f>
        <v>0</v>
      </c>
      <c r="AS810" s="80"/>
      <c r="AT810" s="80"/>
      <c r="AU810" s="80"/>
      <c r="AV810" s="80"/>
      <c r="AW810" s="9">
        <f>AQ810+AS810+AT810+AU810+AV810</f>
        <v>13360</v>
      </c>
      <c r="AX810" s="9">
        <f>AR810+AV810</f>
        <v>0</v>
      </c>
      <c r="AY810" s="8">
        <v>5518</v>
      </c>
      <c r="AZ810" s="79"/>
      <c r="BA810" s="92">
        <f t="shared" si="1602"/>
        <v>41.302395209580837</v>
      </c>
      <c r="BB810" s="92"/>
    </row>
    <row r="811" spans="1:54" ht="33" hidden="1">
      <c r="A811" s="24" t="s">
        <v>242</v>
      </c>
      <c r="B811" s="25">
        <v>913</v>
      </c>
      <c r="C811" s="25" t="s">
        <v>7</v>
      </c>
      <c r="D811" s="25" t="s">
        <v>117</v>
      </c>
      <c r="E811" s="25" t="s">
        <v>220</v>
      </c>
      <c r="F811" s="9">
        <v>200</v>
      </c>
      <c r="G811" s="8">
        <f t="shared" ref="G811:AZ811" si="1640">G812</f>
        <v>926</v>
      </c>
      <c r="H811" s="8">
        <f t="shared" si="1640"/>
        <v>0</v>
      </c>
      <c r="I811" s="8">
        <f t="shared" si="1640"/>
        <v>0</v>
      </c>
      <c r="J811" s="8">
        <f t="shared" si="1640"/>
        <v>0</v>
      </c>
      <c r="K811" s="8">
        <f t="shared" si="1640"/>
        <v>0</v>
      </c>
      <c r="L811" s="8">
        <f t="shared" si="1640"/>
        <v>0</v>
      </c>
      <c r="M811" s="8">
        <f t="shared" si="1640"/>
        <v>926</v>
      </c>
      <c r="N811" s="8">
        <f t="shared" si="1640"/>
        <v>0</v>
      </c>
      <c r="O811" s="8">
        <f t="shared" si="1640"/>
        <v>0</v>
      </c>
      <c r="P811" s="8">
        <f t="shared" si="1640"/>
        <v>0</v>
      </c>
      <c r="Q811" s="8">
        <f t="shared" si="1640"/>
        <v>0</v>
      </c>
      <c r="R811" s="8">
        <f t="shared" si="1640"/>
        <v>0</v>
      </c>
      <c r="S811" s="8">
        <f t="shared" si="1640"/>
        <v>926</v>
      </c>
      <c r="T811" s="8">
        <f t="shared" si="1640"/>
        <v>0</v>
      </c>
      <c r="U811" s="8">
        <f t="shared" si="1640"/>
        <v>0</v>
      </c>
      <c r="V811" s="8">
        <f t="shared" si="1640"/>
        <v>0</v>
      </c>
      <c r="W811" s="8">
        <f t="shared" si="1640"/>
        <v>0</v>
      </c>
      <c r="X811" s="8">
        <f t="shared" si="1640"/>
        <v>0</v>
      </c>
      <c r="Y811" s="8">
        <f t="shared" si="1640"/>
        <v>926</v>
      </c>
      <c r="Z811" s="8">
        <f t="shared" si="1640"/>
        <v>0</v>
      </c>
      <c r="AA811" s="8">
        <f t="shared" si="1640"/>
        <v>0</v>
      </c>
      <c r="AB811" s="8">
        <f t="shared" si="1640"/>
        <v>0</v>
      </c>
      <c r="AC811" s="8">
        <f t="shared" si="1640"/>
        <v>0</v>
      </c>
      <c r="AD811" s="8">
        <f t="shared" si="1640"/>
        <v>0</v>
      </c>
      <c r="AE811" s="8">
        <f t="shared" si="1640"/>
        <v>926</v>
      </c>
      <c r="AF811" s="8">
        <f t="shared" si="1640"/>
        <v>0</v>
      </c>
      <c r="AG811" s="8">
        <f t="shared" si="1640"/>
        <v>0</v>
      </c>
      <c r="AH811" s="8">
        <f t="shared" si="1640"/>
        <v>0</v>
      </c>
      <c r="AI811" s="8">
        <f t="shared" si="1640"/>
        <v>0</v>
      </c>
      <c r="AJ811" s="8">
        <f t="shared" si="1640"/>
        <v>0</v>
      </c>
      <c r="AK811" s="8">
        <f t="shared" si="1640"/>
        <v>926</v>
      </c>
      <c r="AL811" s="8">
        <f t="shared" si="1640"/>
        <v>0</v>
      </c>
      <c r="AM811" s="8">
        <f t="shared" si="1640"/>
        <v>0</v>
      </c>
      <c r="AN811" s="8">
        <f t="shared" si="1640"/>
        <v>0</v>
      </c>
      <c r="AO811" s="8">
        <f t="shared" si="1640"/>
        <v>0</v>
      </c>
      <c r="AP811" s="8">
        <f t="shared" si="1640"/>
        <v>0</v>
      </c>
      <c r="AQ811" s="8">
        <f t="shared" si="1640"/>
        <v>926</v>
      </c>
      <c r="AR811" s="8">
        <f t="shared" si="1640"/>
        <v>0</v>
      </c>
      <c r="AS811" s="8">
        <f t="shared" si="1640"/>
        <v>0</v>
      </c>
      <c r="AT811" s="8">
        <f t="shared" si="1640"/>
        <v>0</v>
      </c>
      <c r="AU811" s="8">
        <f t="shared" si="1640"/>
        <v>0</v>
      </c>
      <c r="AV811" s="8">
        <f t="shared" si="1640"/>
        <v>0</v>
      </c>
      <c r="AW811" s="8">
        <f t="shared" si="1640"/>
        <v>926</v>
      </c>
      <c r="AX811" s="8">
        <f t="shared" si="1640"/>
        <v>0</v>
      </c>
      <c r="AY811" s="8">
        <f t="shared" si="1640"/>
        <v>278</v>
      </c>
      <c r="AZ811" s="8">
        <f t="shared" si="1640"/>
        <v>0</v>
      </c>
      <c r="BA811" s="92">
        <f t="shared" si="1602"/>
        <v>30.021598272138228</v>
      </c>
      <c r="BB811" s="92"/>
    </row>
    <row r="812" spans="1:54" ht="33" hidden="1">
      <c r="A812" s="24" t="s">
        <v>175</v>
      </c>
      <c r="B812" s="25">
        <v>913</v>
      </c>
      <c r="C812" s="25" t="s">
        <v>7</v>
      </c>
      <c r="D812" s="25" t="s">
        <v>117</v>
      </c>
      <c r="E812" s="25" t="s">
        <v>220</v>
      </c>
      <c r="F812" s="9">
        <v>240</v>
      </c>
      <c r="G812" s="9">
        <v>926</v>
      </c>
      <c r="H812" s="9"/>
      <c r="I812" s="79"/>
      <c r="J812" s="79"/>
      <c r="K812" s="79"/>
      <c r="L812" s="79"/>
      <c r="M812" s="9">
        <f>G812+I812+J812+K812+L812</f>
        <v>926</v>
      </c>
      <c r="N812" s="9">
        <f>H812+L812</f>
        <v>0</v>
      </c>
      <c r="O812" s="80"/>
      <c r="P812" s="80"/>
      <c r="Q812" s="80"/>
      <c r="R812" s="80"/>
      <c r="S812" s="9">
        <f>M812+O812+P812+Q812+R812</f>
        <v>926</v>
      </c>
      <c r="T812" s="9">
        <f>N812+R812</f>
        <v>0</v>
      </c>
      <c r="U812" s="80"/>
      <c r="V812" s="80"/>
      <c r="W812" s="80"/>
      <c r="X812" s="80"/>
      <c r="Y812" s="9">
        <f>S812+U812+V812+W812+X812</f>
        <v>926</v>
      </c>
      <c r="Z812" s="9">
        <f>T812+X812</f>
        <v>0</v>
      </c>
      <c r="AA812" s="80"/>
      <c r="AB812" s="80"/>
      <c r="AC812" s="80"/>
      <c r="AD812" s="80"/>
      <c r="AE812" s="9">
        <f>Y812+AA812+AB812+AC812+AD812</f>
        <v>926</v>
      </c>
      <c r="AF812" s="9">
        <f>Z812+AD812</f>
        <v>0</v>
      </c>
      <c r="AG812" s="80"/>
      <c r="AH812" s="80"/>
      <c r="AI812" s="80"/>
      <c r="AJ812" s="80"/>
      <c r="AK812" s="9">
        <f>AE812+AG812+AH812+AI812+AJ812</f>
        <v>926</v>
      </c>
      <c r="AL812" s="9">
        <f>AF812+AJ812</f>
        <v>0</v>
      </c>
      <c r="AM812" s="80"/>
      <c r="AN812" s="80"/>
      <c r="AO812" s="80"/>
      <c r="AP812" s="80"/>
      <c r="AQ812" s="9">
        <f>AK812+AM812+AN812+AO812+AP812</f>
        <v>926</v>
      </c>
      <c r="AR812" s="9">
        <f>AL812+AP812</f>
        <v>0</v>
      </c>
      <c r="AS812" s="80"/>
      <c r="AT812" s="80"/>
      <c r="AU812" s="80"/>
      <c r="AV812" s="80"/>
      <c r="AW812" s="9">
        <f>AQ812+AS812+AT812+AU812+AV812</f>
        <v>926</v>
      </c>
      <c r="AX812" s="9">
        <f>AR812+AV812</f>
        <v>0</v>
      </c>
      <c r="AY812" s="8">
        <v>278</v>
      </c>
      <c r="AZ812" s="79"/>
      <c r="BA812" s="92">
        <f t="shared" si="1602"/>
        <v>30.021598272138228</v>
      </c>
      <c r="BB812" s="92"/>
    </row>
    <row r="813" spans="1:54" ht="16.5" hidden="1" customHeight="1">
      <c r="A813" s="27" t="s">
        <v>100</v>
      </c>
      <c r="B813" s="25">
        <v>913</v>
      </c>
      <c r="C813" s="25" t="s">
        <v>7</v>
      </c>
      <c r="D813" s="25" t="s">
        <v>117</v>
      </c>
      <c r="E813" s="25" t="s">
        <v>220</v>
      </c>
      <c r="F813" s="9">
        <v>300</v>
      </c>
      <c r="G813" s="9">
        <f t="shared" ref="G813:H813" si="1641">G814</f>
        <v>0</v>
      </c>
      <c r="H813" s="9">
        <f t="shared" si="1641"/>
        <v>0</v>
      </c>
      <c r="I813" s="79"/>
      <c r="J813" s="79"/>
      <c r="K813" s="79"/>
      <c r="L813" s="79"/>
      <c r="M813" s="79"/>
      <c r="N813" s="79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79"/>
      <c r="AZ813" s="79"/>
      <c r="BA813" s="92" t="e">
        <f t="shared" si="1602"/>
        <v>#DIV/0!</v>
      </c>
      <c r="BB813" s="92" t="e">
        <f t="shared" si="1604"/>
        <v>#DIV/0!</v>
      </c>
    </row>
    <row r="814" spans="1:54" ht="33" hidden="1">
      <c r="A814" s="27" t="s">
        <v>529</v>
      </c>
      <c r="B814" s="25">
        <v>913</v>
      </c>
      <c r="C814" s="25" t="s">
        <v>7</v>
      </c>
      <c r="D814" s="25" t="s">
        <v>117</v>
      </c>
      <c r="E814" s="25" t="s">
        <v>220</v>
      </c>
      <c r="F814" s="9">
        <v>320</v>
      </c>
      <c r="G814" s="9"/>
      <c r="H814" s="9"/>
      <c r="I814" s="79"/>
      <c r="J814" s="79"/>
      <c r="K814" s="79"/>
      <c r="L814" s="79"/>
      <c r="M814" s="79"/>
      <c r="N814" s="79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79"/>
      <c r="AZ814" s="79"/>
      <c r="BA814" s="92" t="e">
        <f t="shared" si="1602"/>
        <v>#DIV/0!</v>
      </c>
      <c r="BB814" s="92" t="e">
        <f t="shared" si="1604"/>
        <v>#DIV/0!</v>
      </c>
    </row>
    <row r="815" spans="1:54" ht="20.100000000000001" hidden="1" customHeight="1">
      <c r="A815" s="27" t="s">
        <v>65</v>
      </c>
      <c r="B815" s="25">
        <v>913</v>
      </c>
      <c r="C815" s="25" t="s">
        <v>7</v>
      </c>
      <c r="D815" s="25" t="s">
        <v>117</v>
      </c>
      <c r="E815" s="25" t="s">
        <v>220</v>
      </c>
      <c r="F815" s="25">
        <v>800</v>
      </c>
      <c r="G815" s="9">
        <f t="shared" ref="G815:AZ815" si="1642">G816</f>
        <v>12</v>
      </c>
      <c r="H815" s="9">
        <f t="shared" si="1642"/>
        <v>0</v>
      </c>
      <c r="I815" s="9">
        <f t="shared" si="1642"/>
        <v>0</v>
      </c>
      <c r="J815" s="9">
        <f t="shared" si="1642"/>
        <v>0</v>
      </c>
      <c r="K815" s="9">
        <f t="shared" si="1642"/>
        <v>0</v>
      </c>
      <c r="L815" s="9">
        <f t="shared" si="1642"/>
        <v>0</v>
      </c>
      <c r="M815" s="9">
        <f t="shared" si="1642"/>
        <v>12</v>
      </c>
      <c r="N815" s="9">
        <f t="shared" si="1642"/>
        <v>0</v>
      </c>
      <c r="O815" s="9">
        <f t="shared" si="1642"/>
        <v>0</v>
      </c>
      <c r="P815" s="9">
        <f t="shared" si="1642"/>
        <v>0</v>
      </c>
      <c r="Q815" s="9">
        <f t="shared" si="1642"/>
        <v>0</v>
      </c>
      <c r="R815" s="9">
        <f t="shared" si="1642"/>
        <v>0</v>
      </c>
      <c r="S815" s="9">
        <f t="shared" si="1642"/>
        <v>12</v>
      </c>
      <c r="T815" s="9">
        <f t="shared" si="1642"/>
        <v>0</v>
      </c>
      <c r="U815" s="9">
        <f t="shared" si="1642"/>
        <v>0</v>
      </c>
      <c r="V815" s="9">
        <f t="shared" si="1642"/>
        <v>0</v>
      </c>
      <c r="W815" s="9">
        <f t="shared" si="1642"/>
        <v>0</v>
      </c>
      <c r="X815" s="9">
        <f t="shared" si="1642"/>
        <v>0</v>
      </c>
      <c r="Y815" s="9">
        <f t="shared" si="1642"/>
        <v>12</v>
      </c>
      <c r="Z815" s="9">
        <f t="shared" si="1642"/>
        <v>0</v>
      </c>
      <c r="AA815" s="9">
        <f t="shared" si="1642"/>
        <v>0</v>
      </c>
      <c r="AB815" s="9">
        <f t="shared" si="1642"/>
        <v>0</v>
      </c>
      <c r="AC815" s="9">
        <f t="shared" si="1642"/>
        <v>0</v>
      </c>
      <c r="AD815" s="9">
        <f t="shared" si="1642"/>
        <v>0</v>
      </c>
      <c r="AE815" s="9">
        <f t="shared" si="1642"/>
        <v>12</v>
      </c>
      <c r="AF815" s="9">
        <f t="shared" si="1642"/>
        <v>0</v>
      </c>
      <c r="AG815" s="9">
        <f t="shared" si="1642"/>
        <v>0</v>
      </c>
      <c r="AH815" s="9">
        <f t="shared" si="1642"/>
        <v>0</v>
      </c>
      <c r="AI815" s="9">
        <f t="shared" si="1642"/>
        <v>0</v>
      </c>
      <c r="AJ815" s="9">
        <f t="shared" si="1642"/>
        <v>0</v>
      </c>
      <c r="AK815" s="9">
        <f t="shared" si="1642"/>
        <v>12</v>
      </c>
      <c r="AL815" s="9">
        <f t="shared" si="1642"/>
        <v>0</v>
      </c>
      <c r="AM815" s="9">
        <f t="shared" si="1642"/>
        <v>0</v>
      </c>
      <c r="AN815" s="9">
        <f t="shared" si="1642"/>
        <v>0</v>
      </c>
      <c r="AO815" s="9">
        <f t="shared" si="1642"/>
        <v>0</v>
      </c>
      <c r="AP815" s="9">
        <f t="shared" si="1642"/>
        <v>0</v>
      </c>
      <c r="AQ815" s="9">
        <f t="shared" si="1642"/>
        <v>12</v>
      </c>
      <c r="AR815" s="9">
        <f t="shared" si="1642"/>
        <v>0</v>
      </c>
      <c r="AS815" s="9">
        <f t="shared" si="1642"/>
        <v>0</v>
      </c>
      <c r="AT815" s="9">
        <f t="shared" si="1642"/>
        <v>0</v>
      </c>
      <c r="AU815" s="9">
        <f t="shared" si="1642"/>
        <v>0</v>
      </c>
      <c r="AV815" s="9">
        <f t="shared" si="1642"/>
        <v>0</v>
      </c>
      <c r="AW815" s="9">
        <f t="shared" si="1642"/>
        <v>12</v>
      </c>
      <c r="AX815" s="9">
        <f t="shared" si="1642"/>
        <v>0</v>
      </c>
      <c r="AY815" s="9">
        <f t="shared" si="1642"/>
        <v>1</v>
      </c>
      <c r="AZ815" s="9">
        <f t="shared" si="1642"/>
        <v>0</v>
      </c>
      <c r="BA815" s="92">
        <f t="shared" si="1602"/>
        <v>8.3333333333333321</v>
      </c>
      <c r="BB815" s="92"/>
    </row>
    <row r="816" spans="1:54" ht="20.100000000000001" hidden="1" customHeight="1">
      <c r="A816" s="27" t="s">
        <v>91</v>
      </c>
      <c r="B816" s="25">
        <v>913</v>
      </c>
      <c r="C816" s="25" t="s">
        <v>7</v>
      </c>
      <c r="D816" s="25" t="s">
        <v>117</v>
      </c>
      <c r="E816" s="25" t="s">
        <v>220</v>
      </c>
      <c r="F816" s="25">
        <v>850</v>
      </c>
      <c r="G816" s="9">
        <v>12</v>
      </c>
      <c r="H816" s="9"/>
      <c r="I816" s="79"/>
      <c r="J816" s="79"/>
      <c r="K816" s="79"/>
      <c r="L816" s="79"/>
      <c r="M816" s="9">
        <f>G816+I816+J816+K816+L816</f>
        <v>12</v>
      </c>
      <c r="N816" s="9">
        <f>H816+L816</f>
        <v>0</v>
      </c>
      <c r="O816" s="80"/>
      <c r="P816" s="80"/>
      <c r="Q816" s="80"/>
      <c r="R816" s="80"/>
      <c r="S816" s="9">
        <f>M816+O816+P816+Q816+R816</f>
        <v>12</v>
      </c>
      <c r="T816" s="9">
        <f>N816+R816</f>
        <v>0</v>
      </c>
      <c r="U816" s="80"/>
      <c r="V816" s="80"/>
      <c r="W816" s="80"/>
      <c r="X816" s="80"/>
      <c r="Y816" s="9">
        <f>S816+U816+V816+W816+X816</f>
        <v>12</v>
      </c>
      <c r="Z816" s="9">
        <f>T816+X816</f>
        <v>0</v>
      </c>
      <c r="AA816" s="80"/>
      <c r="AB816" s="80"/>
      <c r="AC816" s="80"/>
      <c r="AD816" s="80"/>
      <c r="AE816" s="9">
        <f>Y816+AA816+AB816+AC816+AD816</f>
        <v>12</v>
      </c>
      <c r="AF816" s="9">
        <f>Z816+AD816</f>
        <v>0</v>
      </c>
      <c r="AG816" s="80"/>
      <c r="AH816" s="80"/>
      <c r="AI816" s="80"/>
      <c r="AJ816" s="80"/>
      <c r="AK816" s="9">
        <f>AE816+AG816+AH816+AI816+AJ816</f>
        <v>12</v>
      </c>
      <c r="AL816" s="9">
        <f>AF816+AJ816</f>
        <v>0</v>
      </c>
      <c r="AM816" s="80"/>
      <c r="AN816" s="80"/>
      <c r="AO816" s="80"/>
      <c r="AP816" s="80"/>
      <c r="AQ816" s="9">
        <f>AK816+AM816+AN816+AO816+AP816</f>
        <v>12</v>
      </c>
      <c r="AR816" s="9">
        <f>AL816+AP816</f>
        <v>0</v>
      </c>
      <c r="AS816" s="80"/>
      <c r="AT816" s="80"/>
      <c r="AU816" s="80"/>
      <c r="AV816" s="80"/>
      <c r="AW816" s="9">
        <f>AQ816+AS816+AT816+AU816+AV816</f>
        <v>12</v>
      </c>
      <c r="AX816" s="9">
        <f>AR816+AV816</f>
        <v>0</v>
      </c>
      <c r="AY816" s="109">
        <v>1</v>
      </c>
      <c r="AZ816" s="79"/>
      <c r="BA816" s="92">
        <f t="shared" si="1602"/>
        <v>8.3333333333333321</v>
      </c>
      <c r="BB816" s="92"/>
    </row>
    <row r="817" spans="1:54" ht="51" hidden="1">
      <c r="A817" s="63" t="s">
        <v>736</v>
      </c>
      <c r="B817" s="55" t="s">
        <v>200</v>
      </c>
      <c r="C817" s="55" t="s">
        <v>7</v>
      </c>
      <c r="D817" s="55" t="s">
        <v>117</v>
      </c>
      <c r="E817" s="55" t="s">
        <v>647</v>
      </c>
      <c r="F817" s="25"/>
      <c r="G817" s="9">
        <f t="shared" ref="G817:H818" si="1643">G818</f>
        <v>0</v>
      </c>
      <c r="H817" s="9">
        <f t="shared" si="1643"/>
        <v>0</v>
      </c>
      <c r="I817" s="79"/>
      <c r="J817" s="79"/>
      <c r="K817" s="79"/>
      <c r="L817" s="79"/>
      <c r="M817" s="79"/>
      <c r="N817" s="79"/>
      <c r="O817" s="80"/>
      <c r="P817" s="80"/>
      <c r="Q817" s="80"/>
      <c r="R817" s="80"/>
      <c r="S817" s="80"/>
      <c r="T817" s="80"/>
      <c r="U817" s="11">
        <f>U818</f>
        <v>243</v>
      </c>
      <c r="V817" s="11">
        <f t="shared" ref="V817:AK818" si="1644">V818</f>
        <v>0</v>
      </c>
      <c r="W817" s="11">
        <f t="shared" si="1644"/>
        <v>0</v>
      </c>
      <c r="X817" s="11">
        <f t="shared" si="1644"/>
        <v>4598</v>
      </c>
      <c r="Y817" s="11">
        <f t="shared" si="1644"/>
        <v>4841</v>
      </c>
      <c r="Z817" s="11">
        <f t="shared" si="1644"/>
        <v>4598</v>
      </c>
      <c r="AA817" s="11">
        <f>AA818</f>
        <v>0</v>
      </c>
      <c r="AB817" s="11">
        <f t="shared" si="1644"/>
        <v>0</v>
      </c>
      <c r="AC817" s="11">
        <f t="shared" si="1644"/>
        <v>0</v>
      </c>
      <c r="AD817" s="11">
        <f t="shared" si="1644"/>
        <v>0</v>
      </c>
      <c r="AE817" s="11">
        <f t="shared" si="1644"/>
        <v>4841</v>
      </c>
      <c r="AF817" s="11">
        <f t="shared" si="1644"/>
        <v>4598</v>
      </c>
      <c r="AG817" s="11">
        <f>AG818</f>
        <v>0</v>
      </c>
      <c r="AH817" s="11">
        <f t="shared" si="1644"/>
        <v>0</v>
      </c>
      <c r="AI817" s="11">
        <f t="shared" si="1644"/>
        <v>0</v>
      </c>
      <c r="AJ817" s="11">
        <f t="shared" si="1644"/>
        <v>0</v>
      </c>
      <c r="AK817" s="11">
        <f t="shared" si="1644"/>
        <v>4841</v>
      </c>
      <c r="AL817" s="11">
        <f t="shared" ref="AH817:AL818" si="1645">AL818</f>
        <v>4598</v>
      </c>
      <c r="AM817" s="11">
        <f>AM818</f>
        <v>0</v>
      </c>
      <c r="AN817" s="11">
        <f t="shared" ref="AN817:AZ818" si="1646">AN818</f>
        <v>0</v>
      </c>
      <c r="AO817" s="11">
        <f t="shared" si="1646"/>
        <v>0</v>
      </c>
      <c r="AP817" s="11">
        <f t="shared" si="1646"/>
        <v>0</v>
      </c>
      <c r="AQ817" s="11">
        <f t="shared" si="1646"/>
        <v>4841</v>
      </c>
      <c r="AR817" s="11">
        <f t="shared" si="1646"/>
        <v>4598</v>
      </c>
      <c r="AS817" s="11">
        <f>AS818</f>
        <v>0</v>
      </c>
      <c r="AT817" s="11">
        <f t="shared" si="1646"/>
        <v>0</v>
      </c>
      <c r="AU817" s="11">
        <f t="shared" si="1646"/>
        <v>0</v>
      </c>
      <c r="AV817" s="11">
        <f t="shared" si="1646"/>
        <v>0</v>
      </c>
      <c r="AW817" s="11">
        <f t="shared" si="1646"/>
        <v>4841</v>
      </c>
      <c r="AX817" s="11">
        <f t="shared" si="1646"/>
        <v>4598</v>
      </c>
      <c r="AY817" s="11">
        <f t="shared" si="1646"/>
        <v>0</v>
      </c>
      <c r="AZ817" s="11">
        <f t="shared" si="1646"/>
        <v>0</v>
      </c>
      <c r="BA817" s="92">
        <f t="shared" si="1602"/>
        <v>0</v>
      </c>
      <c r="BB817" s="92">
        <f t="shared" si="1604"/>
        <v>0</v>
      </c>
    </row>
    <row r="818" spans="1:54" ht="33" hidden="1">
      <c r="A818" s="36" t="s">
        <v>11</v>
      </c>
      <c r="B818" s="55" t="s">
        <v>200</v>
      </c>
      <c r="C818" s="55" t="s">
        <v>7</v>
      </c>
      <c r="D818" s="55" t="s">
        <v>117</v>
      </c>
      <c r="E818" s="55" t="s">
        <v>647</v>
      </c>
      <c r="F818" s="55" t="s">
        <v>12</v>
      </c>
      <c r="G818" s="9">
        <f t="shared" si="1643"/>
        <v>0</v>
      </c>
      <c r="H818" s="9">
        <f t="shared" si="1643"/>
        <v>0</v>
      </c>
      <c r="I818" s="79"/>
      <c r="J818" s="79"/>
      <c r="K818" s="79"/>
      <c r="L818" s="79"/>
      <c r="M818" s="79"/>
      <c r="N818" s="79"/>
      <c r="O818" s="80"/>
      <c r="P818" s="80"/>
      <c r="Q818" s="80"/>
      <c r="R818" s="80"/>
      <c r="S818" s="80"/>
      <c r="T818" s="80"/>
      <c r="U818" s="11">
        <f>U819</f>
        <v>243</v>
      </c>
      <c r="V818" s="11">
        <f t="shared" si="1644"/>
        <v>0</v>
      </c>
      <c r="W818" s="11">
        <f t="shared" si="1644"/>
        <v>0</v>
      </c>
      <c r="X818" s="11">
        <f t="shared" si="1644"/>
        <v>4598</v>
      </c>
      <c r="Y818" s="11">
        <f t="shared" si="1644"/>
        <v>4841</v>
      </c>
      <c r="Z818" s="11">
        <f t="shared" si="1644"/>
        <v>4598</v>
      </c>
      <c r="AA818" s="11">
        <f>AA819</f>
        <v>0</v>
      </c>
      <c r="AB818" s="11">
        <f t="shared" si="1644"/>
        <v>0</v>
      </c>
      <c r="AC818" s="11">
        <f t="shared" si="1644"/>
        <v>0</v>
      </c>
      <c r="AD818" s="11">
        <f t="shared" si="1644"/>
        <v>0</v>
      </c>
      <c r="AE818" s="11">
        <f t="shared" si="1644"/>
        <v>4841</v>
      </c>
      <c r="AF818" s="11">
        <f t="shared" si="1644"/>
        <v>4598</v>
      </c>
      <c r="AG818" s="11">
        <f>AG819</f>
        <v>0</v>
      </c>
      <c r="AH818" s="11">
        <f t="shared" si="1645"/>
        <v>0</v>
      </c>
      <c r="AI818" s="11">
        <f t="shared" si="1645"/>
        <v>0</v>
      </c>
      <c r="AJ818" s="11">
        <f t="shared" si="1645"/>
        <v>0</v>
      </c>
      <c r="AK818" s="11">
        <f t="shared" si="1645"/>
        <v>4841</v>
      </c>
      <c r="AL818" s="11">
        <f t="shared" si="1645"/>
        <v>4598</v>
      </c>
      <c r="AM818" s="11">
        <f>AM819</f>
        <v>0</v>
      </c>
      <c r="AN818" s="11">
        <f t="shared" si="1646"/>
        <v>0</v>
      </c>
      <c r="AO818" s="11">
        <f t="shared" si="1646"/>
        <v>0</v>
      </c>
      <c r="AP818" s="11">
        <f t="shared" si="1646"/>
        <v>0</v>
      </c>
      <c r="AQ818" s="11">
        <f t="shared" si="1646"/>
        <v>4841</v>
      </c>
      <c r="AR818" s="11">
        <f t="shared" si="1646"/>
        <v>4598</v>
      </c>
      <c r="AS818" s="11">
        <f>AS819</f>
        <v>0</v>
      </c>
      <c r="AT818" s="11">
        <f t="shared" si="1646"/>
        <v>0</v>
      </c>
      <c r="AU818" s="11">
        <f t="shared" si="1646"/>
        <v>0</v>
      </c>
      <c r="AV818" s="11">
        <f t="shared" si="1646"/>
        <v>0</v>
      </c>
      <c r="AW818" s="11">
        <f t="shared" si="1646"/>
        <v>4841</v>
      </c>
      <c r="AX818" s="11">
        <f t="shared" si="1646"/>
        <v>4598</v>
      </c>
      <c r="AY818" s="11">
        <f t="shared" si="1646"/>
        <v>0</v>
      </c>
      <c r="AZ818" s="11">
        <f t="shared" si="1646"/>
        <v>0</v>
      </c>
      <c r="BA818" s="92">
        <f t="shared" si="1602"/>
        <v>0</v>
      </c>
      <c r="BB818" s="92">
        <f t="shared" si="1604"/>
        <v>0</v>
      </c>
    </row>
    <row r="819" spans="1:54" ht="15" hidden="1" customHeight="1">
      <c r="A819" s="36" t="s">
        <v>23</v>
      </c>
      <c r="B819" s="55" t="s">
        <v>200</v>
      </c>
      <c r="C819" s="55" t="s">
        <v>7</v>
      </c>
      <c r="D819" s="55" t="s">
        <v>117</v>
      </c>
      <c r="E819" s="55" t="s">
        <v>647</v>
      </c>
      <c r="F819" s="25" t="s">
        <v>35</v>
      </c>
      <c r="G819" s="9"/>
      <c r="H819" s="9"/>
      <c r="I819" s="79"/>
      <c r="J819" s="79"/>
      <c r="K819" s="79"/>
      <c r="L819" s="79"/>
      <c r="M819" s="79"/>
      <c r="N819" s="79"/>
      <c r="O819" s="80"/>
      <c r="P819" s="80"/>
      <c r="Q819" s="80"/>
      <c r="R819" s="80"/>
      <c r="S819" s="80"/>
      <c r="T819" s="80"/>
      <c r="U819" s="11">
        <v>243</v>
      </c>
      <c r="V819" s="11"/>
      <c r="W819" s="11"/>
      <c r="X819" s="11">
        <v>4598</v>
      </c>
      <c r="Y819" s="9">
        <f>S819+U819+V819+W819+X819</f>
        <v>4841</v>
      </c>
      <c r="Z819" s="9">
        <f>T819+X819</f>
        <v>4598</v>
      </c>
      <c r="AA819" s="11"/>
      <c r="AB819" s="11"/>
      <c r="AC819" s="11"/>
      <c r="AD819" s="11"/>
      <c r="AE819" s="9">
        <f>Y819+AA819+AB819+AC819+AD819</f>
        <v>4841</v>
      </c>
      <c r="AF819" s="9">
        <f>Z819+AD819</f>
        <v>4598</v>
      </c>
      <c r="AG819" s="11"/>
      <c r="AH819" s="11"/>
      <c r="AI819" s="11"/>
      <c r="AJ819" s="11"/>
      <c r="AK819" s="9">
        <f>AE819+AG819+AH819+AI819+AJ819</f>
        <v>4841</v>
      </c>
      <c r="AL819" s="9">
        <f>AF819+AJ819</f>
        <v>4598</v>
      </c>
      <c r="AM819" s="11"/>
      <c r="AN819" s="11"/>
      <c r="AO819" s="11"/>
      <c r="AP819" s="11"/>
      <c r="AQ819" s="9">
        <f>AK819+AM819+AN819+AO819+AP819</f>
        <v>4841</v>
      </c>
      <c r="AR819" s="9">
        <f>AL819+AP819</f>
        <v>4598</v>
      </c>
      <c r="AS819" s="11"/>
      <c r="AT819" s="11"/>
      <c r="AU819" s="11"/>
      <c r="AV819" s="11"/>
      <c r="AW819" s="9">
        <f>AQ819+AS819+AT819+AU819+AV819</f>
        <v>4841</v>
      </c>
      <c r="AX819" s="9">
        <f>AR819+AV819</f>
        <v>4598</v>
      </c>
      <c r="AY819" s="79"/>
      <c r="AZ819" s="79"/>
      <c r="BA819" s="92">
        <f t="shared" si="1602"/>
        <v>0</v>
      </c>
      <c r="BB819" s="92">
        <f t="shared" si="1604"/>
        <v>0</v>
      </c>
    </row>
    <row r="820" spans="1:54" ht="51" hidden="1">
      <c r="A820" s="63" t="s">
        <v>736</v>
      </c>
      <c r="B820" s="55" t="s">
        <v>200</v>
      </c>
      <c r="C820" s="55" t="s">
        <v>7</v>
      </c>
      <c r="D820" s="55" t="s">
        <v>117</v>
      </c>
      <c r="E820" s="55" t="s">
        <v>648</v>
      </c>
      <c r="F820" s="25"/>
      <c r="G820" s="9">
        <f t="shared" ref="G820:H821" si="1647">G821</f>
        <v>0</v>
      </c>
      <c r="H820" s="9">
        <f t="shared" si="1647"/>
        <v>0</v>
      </c>
      <c r="I820" s="79"/>
      <c r="J820" s="79"/>
      <c r="K820" s="79"/>
      <c r="L820" s="79"/>
      <c r="M820" s="79"/>
      <c r="N820" s="79"/>
      <c r="O820" s="80"/>
      <c r="P820" s="80"/>
      <c r="Q820" s="80"/>
      <c r="R820" s="80"/>
      <c r="S820" s="80"/>
      <c r="T820" s="80"/>
      <c r="U820" s="11">
        <f>U821</f>
        <v>145</v>
      </c>
      <c r="V820" s="11">
        <f t="shared" ref="V820:AK821" si="1648">V821</f>
        <v>0</v>
      </c>
      <c r="W820" s="11">
        <f t="shared" si="1648"/>
        <v>0</v>
      </c>
      <c r="X820" s="11">
        <f t="shared" si="1648"/>
        <v>2757</v>
      </c>
      <c r="Y820" s="11">
        <f t="shared" si="1648"/>
        <v>2902</v>
      </c>
      <c r="Z820" s="11">
        <f t="shared" si="1648"/>
        <v>2757</v>
      </c>
      <c r="AA820" s="11">
        <f>AA821</f>
        <v>0</v>
      </c>
      <c r="AB820" s="11">
        <f t="shared" si="1648"/>
        <v>0</v>
      </c>
      <c r="AC820" s="11">
        <f t="shared" si="1648"/>
        <v>0</v>
      </c>
      <c r="AD820" s="11">
        <f t="shared" si="1648"/>
        <v>0</v>
      </c>
      <c r="AE820" s="11">
        <f t="shared" si="1648"/>
        <v>2902</v>
      </c>
      <c r="AF820" s="11">
        <f t="shared" si="1648"/>
        <v>2757</v>
      </c>
      <c r="AG820" s="11">
        <f>AG821</f>
        <v>0</v>
      </c>
      <c r="AH820" s="11">
        <f t="shared" si="1648"/>
        <v>0</v>
      </c>
      <c r="AI820" s="11">
        <f t="shared" si="1648"/>
        <v>0</v>
      </c>
      <c r="AJ820" s="11">
        <f t="shared" si="1648"/>
        <v>0</v>
      </c>
      <c r="AK820" s="11">
        <f t="shared" si="1648"/>
        <v>2902</v>
      </c>
      <c r="AL820" s="11">
        <f t="shared" ref="AH820:AL821" si="1649">AL821</f>
        <v>2757</v>
      </c>
      <c r="AM820" s="11">
        <f>AM821</f>
        <v>0</v>
      </c>
      <c r="AN820" s="11">
        <f t="shared" ref="AN820:AZ821" si="1650">AN821</f>
        <v>0</v>
      </c>
      <c r="AO820" s="11">
        <f t="shared" si="1650"/>
        <v>0</v>
      </c>
      <c r="AP820" s="11">
        <f t="shared" si="1650"/>
        <v>0</v>
      </c>
      <c r="AQ820" s="11">
        <f t="shared" si="1650"/>
        <v>2902</v>
      </c>
      <c r="AR820" s="11">
        <f t="shared" si="1650"/>
        <v>2757</v>
      </c>
      <c r="AS820" s="11">
        <f>AS821</f>
        <v>0</v>
      </c>
      <c r="AT820" s="11">
        <f t="shared" si="1650"/>
        <v>0</v>
      </c>
      <c r="AU820" s="11">
        <f t="shared" si="1650"/>
        <v>0</v>
      </c>
      <c r="AV820" s="11">
        <f t="shared" si="1650"/>
        <v>0</v>
      </c>
      <c r="AW820" s="11">
        <f t="shared" si="1650"/>
        <v>2902</v>
      </c>
      <c r="AX820" s="11">
        <f t="shared" si="1650"/>
        <v>2757</v>
      </c>
      <c r="AY820" s="11">
        <f t="shared" si="1650"/>
        <v>1277</v>
      </c>
      <c r="AZ820" s="11">
        <f t="shared" si="1650"/>
        <v>1177</v>
      </c>
      <c r="BA820" s="92">
        <f t="shared" si="1602"/>
        <v>44.004135079255683</v>
      </c>
      <c r="BB820" s="92">
        <f t="shared" si="1604"/>
        <v>42.691331157054769</v>
      </c>
    </row>
    <row r="821" spans="1:54" ht="33" hidden="1">
      <c r="A821" s="36" t="s">
        <v>11</v>
      </c>
      <c r="B821" s="55" t="s">
        <v>200</v>
      </c>
      <c r="C821" s="55" t="s">
        <v>7</v>
      </c>
      <c r="D821" s="55" t="s">
        <v>117</v>
      </c>
      <c r="E821" s="55" t="s">
        <v>648</v>
      </c>
      <c r="F821" s="55" t="s">
        <v>12</v>
      </c>
      <c r="G821" s="9">
        <f t="shared" si="1647"/>
        <v>0</v>
      </c>
      <c r="H821" s="9">
        <f t="shared" si="1647"/>
        <v>0</v>
      </c>
      <c r="I821" s="79"/>
      <c r="J821" s="79"/>
      <c r="K821" s="79"/>
      <c r="L821" s="79"/>
      <c r="M821" s="79"/>
      <c r="N821" s="79"/>
      <c r="O821" s="80"/>
      <c r="P821" s="80"/>
      <c r="Q821" s="80"/>
      <c r="R821" s="80"/>
      <c r="S821" s="80"/>
      <c r="T821" s="80"/>
      <c r="U821" s="11">
        <f>U822</f>
        <v>145</v>
      </c>
      <c r="V821" s="11">
        <f t="shared" si="1648"/>
        <v>0</v>
      </c>
      <c r="W821" s="11">
        <f t="shared" si="1648"/>
        <v>0</v>
      </c>
      <c r="X821" s="11">
        <f t="shared" si="1648"/>
        <v>2757</v>
      </c>
      <c r="Y821" s="11">
        <f t="shared" si="1648"/>
        <v>2902</v>
      </c>
      <c r="Z821" s="11">
        <f t="shared" si="1648"/>
        <v>2757</v>
      </c>
      <c r="AA821" s="11">
        <f>AA822</f>
        <v>0</v>
      </c>
      <c r="AB821" s="11">
        <f t="shared" si="1648"/>
        <v>0</v>
      </c>
      <c r="AC821" s="11">
        <f t="shared" si="1648"/>
        <v>0</v>
      </c>
      <c r="AD821" s="11">
        <f t="shared" si="1648"/>
        <v>0</v>
      </c>
      <c r="AE821" s="11">
        <f t="shared" si="1648"/>
        <v>2902</v>
      </c>
      <c r="AF821" s="11">
        <f t="shared" si="1648"/>
        <v>2757</v>
      </c>
      <c r="AG821" s="11">
        <f>AG822</f>
        <v>0</v>
      </c>
      <c r="AH821" s="11">
        <f t="shared" si="1649"/>
        <v>0</v>
      </c>
      <c r="AI821" s="11">
        <f t="shared" si="1649"/>
        <v>0</v>
      </c>
      <c r="AJ821" s="11">
        <f t="shared" si="1649"/>
        <v>0</v>
      </c>
      <c r="AK821" s="11">
        <f t="shared" si="1649"/>
        <v>2902</v>
      </c>
      <c r="AL821" s="11">
        <f t="shared" si="1649"/>
        <v>2757</v>
      </c>
      <c r="AM821" s="11">
        <f>AM822</f>
        <v>0</v>
      </c>
      <c r="AN821" s="11">
        <f t="shared" si="1650"/>
        <v>0</v>
      </c>
      <c r="AO821" s="11">
        <f t="shared" si="1650"/>
        <v>0</v>
      </c>
      <c r="AP821" s="11">
        <f t="shared" si="1650"/>
        <v>0</v>
      </c>
      <c r="AQ821" s="11">
        <f t="shared" si="1650"/>
        <v>2902</v>
      </c>
      <c r="AR821" s="11">
        <f t="shared" si="1650"/>
        <v>2757</v>
      </c>
      <c r="AS821" s="11">
        <f>AS822</f>
        <v>0</v>
      </c>
      <c r="AT821" s="11">
        <f t="shared" si="1650"/>
        <v>0</v>
      </c>
      <c r="AU821" s="11">
        <f t="shared" si="1650"/>
        <v>0</v>
      </c>
      <c r="AV821" s="11">
        <f t="shared" si="1650"/>
        <v>0</v>
      </c>
      <c r="AW821" s="11">
        <f t="shared" si="1650"/>
        <v>2902</v>
      </c>
      <c r="AX821" s="11">
        <f t="shared" si="1650"/>
        <v>2757</v>
      </c>
      <c r="AY821" s="11">
        <f t="shared" si="1650"/>
        <v>1277</v>
      </c>
      <c r="AZ821" s="11">
        <f t="shared" si="1650"/>
        <v>1177</v>
      </c>
      <c r="BA821" s="92">
        <f t="shared" si="1602"/>
        <v>44.004135079255683</v>
      </c>
      <c r="BB821" s="92">
        <f t="shared" si="1604"/>
        <v>42.691331157054769</v>
      </c>
    </row>
    <row r="822" spans="1:54" ht="17.25" hidden="1" customHeight="1">
      <c r="A822" s="36" t="s">
        <v>23</v>
      </c>
      <c r="B822" s="55" t="s">
        <v>200</v>
      </c>
      <c r="C822" s="55" t="s">
        <v>7</v>
      </c>
      <c r="D822" s="55" t="s">
        <v>117</v>
      </c>
      <c r="E822" s="55" t="s">
        <v>648</v>
      </c>
      <c r="F822" s="25" t="s">
        <v>35</v>
      </c>
      <c r="G822" s="9"/>
      <c r="H822" s="9"/>
      <c r="I822" s="79"/>
      <c r="J822" s="79"/>
      <c r="K822" s="79"/>
      <c r="L822" s="79"/>
      <c r="M822" s="79"/>
      <c r="N822" s="79"/>
      <c r="O822" s="80"/>
      <c r="P822" s="80"/>
      <c r="Q822" s="80"/>
      <c r="R822" s="80"/>
      <c r="S822" s="80"/>
      <c r="T822" s="80"/>
      <c r="U822" s="11">
        <v>145</v>
      </c>
      <c r="V822" s="11"/>
      <c r="W822" s="11"/>
      <c r="X822" s="11">
        <v>2757</v>
      </c>
      <c r="Y822" s="11">
        <f>S822+U822+V822+W822+X822</f>
        <v>2902</v>
      </c>
      <c r="Z822" s="11">
        <f>T822+X822</f>
        <v>2757</v>
      </c>
      <c r="AA822" s="11"/>
      <c r="AB822" s="11"/>
      <c r="AC822" s="11"/>
      <c r="AD822" s="11"/>
      <c r="AE822" s="11">
        <f>Y822+AA822+AB822+AC822+AD822</f>
        <v>2902</v>
      </c>
      <c r="AF822" s="11">
        <f>Z822+AD822</f>
        <v>2757</v>
      </c>
      <c r="AG822" s="11"/>
      <c r="AH822" s="11"/>
      <c r="AI822" s="11"/>
      <c r="AJ822" s="11"/>
      <c r="AK822" s="11">
        <f>AE822+AG822+AH822+AI822+AJ822</f>
        <v>2902</v>
      </c>
      <c r="AL822" s="11">
        <f>AF822+AJ822</f>
        <v>2757</v>
      </c>
      <c r="AM822" s="11"/>
      <c r="AN822" s="11"/>
      <c r="AO822" s="11"/>
      <c r="AP822" s="11"/>
      <c r="AQ822" s="11">
        <f>AK822+AM822+AN822+AO822+AP822</f>
        <v>2902</v>
      </c>
      <c r="AR822" s="11">
        <f>AL822+AP822</f>
        <v>2757</v>
      </c>
      <c r="AS822" s="11"/>
      <c r="AT822" s="11"/>
      <c r="AU822" s="11"/>
      <c r="AV822" s="11"/>
      <c r="AW822" s="11">
        <f>AQ822+AS822+AT822+AU822+AV822</f>
        <v>2902</v>
      </c>
      <c r="AX822" s="11">
        <f>AR822+AV822</f>
        <v>2757</v>
      </c>
      <c r="AY822" s="11">
        <v>1277</v>
      </c>
      <c r="AZ822" s="11">
        <v>1177</v>
      </c>
      <c r="BA822" s="92">
        <f t="shared" si="1602"/>
        <v>44.004135079255683</v>
      </c>
      <c r="BB822" s="92">
        <f t="shared" si="1604"/>
        <v>42.691331157054769</v>
      </c>
    </row>
    <row r="823" spans="1:54" ht="51" hidden="1">
      <c r="A823" s="63" t="s">
        <v>736</v>
      </c>
      <c r="B823" s="55" t="s">
        <v>200</v>
      </c>
      <c r="C823" s="55" t="s">
        <v>7</v>
      </c>
      <c r="D823" s="55" t="s">
        <v>117</v>
      </c>
      <c r="E823" s="55" t="s">
        <v>741</v>
      </c>
      <c r="F823" s="25"/>
      <c r="G823" s="9">
        <f t="shared" ref="G823:H827" si="1651">G824</f>
        <v>0</v>
      </c>
      <c r="H823" s="9">
        <f t="shared" si="1651"/>
        <v>0</v>
      </c>
      <c r="I823" s="79"/>
      <c r="J823" s="79"/>
      <c r="K823" s="79"/>
      <c r="L823" s="79"/>
      <c r="M823" s="79"/>
      <c r="N823" s="79"/>
      <c r="O823" s="80"/>
      <c r="P823" s="80"/>
      <c r="Q823" s="80"/>
      <c r="R823" s="80"/>
      <c r="S823" s="80"/>
      <c r="T823" s="80"/>
      <c r="U823" s="11">
        <f>U824</f>
        <v>120</v>
      </c>
      <c r="V823" s="11">
        <f t="shared" ref="V823:AK824" si="1652">V824</f>
        <v>0</v>
      </c>
      <c r="W823" s="11">
        <f t="shared" si="1652"/>
        <v>0</v>
      </c>
      <c r="X823" s="11">
        <f t="shared" si="1652"/>
        <v>2280</v>
      </c>
      <c r="Y823" s="11">
        <f t="shared" si="1652"/>
        <v>2400</v>
      </c>
      <c r="Z823" s="11">
        <f t="shared" si="1652"/>
        <v>2280</v>
      </c>
      <c r="AA823" s="11">
        <f>AA824</f>
        <v>0</v>
      </c>
      <c r="AB823" s="11">
        <f t="shared" si="1652"/>
        <v>0</v>
      </c>
      <c r="AC823" s="11">
        <f t="shared" si="1652"/>
        <v>0</v>
      </c>
      <c r="AD823" s="11">
        <f t="shared" si="1652"/>
        <v>0</v>
      </c>
      <c r="AE823" s="11">
        <f t="shared" si="1652"/>
        <v>2400</v>
      </c>
      <c r="AF823" s="11">
        <f t="shared" si="1652"/>
        <v>2280</v>
      </c>
      <c r="AG823" s="11">
        <f>AG824</f>
        <v>0</v>
      </c>
      <c r="AH823" s="11">
        <f t="shared" si="1652"/>
        <v>0</v>
      </c>
      <c r="AI823" s="11">
        <f t="shared" si="1652"/>
        <v>0</v>
      </c>
      <c r="AJ823" s="11">
        <f t="shared" si="1652"/>
        <v>0</v>
      </c>
      <c r="AK823" s="11">
        <f t="shared" si="1652"/>
        <v>2400</v>
      </c>
      <c r="AL823" s="11">
        <f t="shared" ref="AH823:AL824" si="1653">AL824</f>
        <v>2280</v>
      </c>
      <c r="AM823" s="11">
        <f>AM824</f>
        <v>0</v>
      </c>
      <c r="AN823" s="11">
        <f t="shared" ref="AN823:AZ824" si="1654">AN824</f>
        <v>0</v>
      </c>
      <c r="AO823" s="11">
        <f t="shared" si="1654"/>
        <v>0</v>
      </c>
      <c r="AP823" s="11">
        <f t="shared" si="1654"/>
        <v>0</v>
      </c>
      <c r="AQ823" s="11">
        <f t="shared" si="1654"/>
        <v>2400</v>
      </c>
      <c r="AR823" s="11">
        <f t="shared" si="1654"/>
        <v>2280</v>
      </c>
      <c r="AS823" s="11">
        <f>AS824</f>
        <v>0</v>
      </c>
      <c r="AT823" s="11">
        <f t="shared" si="1654"/>
        <v>0</v>
      </c>
      <c r="AU823" s="11">
        <f t="shared" si="1654"/>
        <v>0</v>
      </c>
      <c r="AV823" s="11">
        <f t="shared" si="1654"/>
        <v>0</v>
      </c>
      <c r="AW823" s="11">
        <f t="shared" si="1654"/>
        <v>2400</v>
      </c>
      <c r="AX823" s="11">
        <f t="shared" si="1654"/>
        <v>2280</v>
      </c>
      <c r="AY823" s="11">
        <f t="shared" si="1654"/>
        <v>0</v>
      </c>
      <c r="AZ823" s="11">
        <f t="shared" si="1654"/>
        <v>0</v>
      </c>
      <c r="BA823" s="92">
        <f t="shared" si="1602"/>
        <v>0</v>
      </c>
      <c r="BB823" s="92">
        <f t="shared" si="1604"/>
        <v>0</v>
      </c>
    </row>
    <row r="824" spans="1:54" ht="33.75" hidden="1" customHeight="1">
      <c r="A824" s="36" t="s">
        <v>11</v>
      </c>
      <c r="B824" s="55" t="s">
        <v>200</v>
      </c>
      <c r="C824" s="55" t="s">
        <v>7</v>
      </c>
      <c r="D824" s="55" t="s">
        <v>117</v>
      </c>
      <c r="E824" s="55" t="s">
        <v>741</v>
      </c>
      <c r="F824" s="55" t="s">
        <v>12</v>
      </c>
      <c r="G824" s="9">
        <f t="shared" si="1651"/>
        <v>0</v>
      </c>
      <c r="H824" s="9">
        <f t="shared" si="1651"/>
        <v>0</v>
      </c>
      <c r="I824" s="79"/>
      <c r="J824" s="79"/>
      <c r="K824" s="79"/>
      <c r="L824" s="79"/>
      <c r="M824" s="79"/>
      <c r="N824" s="79"/>
      <c r="O824" s="80"/>
      <c r="P824" s="80"/>
      <c r="Q824" s="80"/>
      <c r="R824" s="80"/>
      <c r="S824" s="80"/>
      <c r="T824" s="80"/>
      <c r="U824" s="11">
        <f>U825</f>
        <v>120</v>
      </c>
      <c r="V824" s="11">
        <f t="shared" si="1652"/>
        <v>0</v>
      </c>
      <c r="W824" s="11">
        <f t="shared" si="1652"/>
        <v>0</v>
      </c>
      <c r="X824" s="11">
        <f t="shared" si="1652"/>
        <v>2280</v>
      </c>
      <c r="Y824" s="11">
        <f t="shared" si="1652"/>
        <v>2400</v>
      </c>
      <c r="Z824" s="11">
        <f t="shared" si="1652"/>
        <v>2280</v>
      </c>
      <c r="AA824" s="11">
        <f>AA825</f>
        <v>0</v>
      </c>
      <c r="AB824" s="11">
        <f t="shared" si="1652"/>
        <v>0</v>
      </c>
      <c r="AC824" s="11">
        <f t="shared" si="1652"/>
        <v>0</v>
      </c>
      <c r="AD824" s="11">
        <f t="shared" si="1652"/>
        <v>0</v>
      </c>
      <c r="AE824" s="11">
        <f t="shared" si="1652"/>
        <v>2400</v>
      </c>
      <c r="AF824" s="11">
        <f t="shared" si="1652"/>
        <v>2280</v>
      </c>
      <c r="AG824" s="11">
        <f>AG825</f>
        <v>0</v>
      </c>
      <c r="AH824" s="11">
        <f t="shared" si="1653"/>
        <v>0</v>
      </c>
      <c r="AI824" s="11">
        <f t="shared" si="1653"/>
        <v>0</v>
      </c>
      <c r="AJ824" s="11">
        <f t="shared" si="1653"/>
        <v>0</v>
      </c>
      <c r="AK824" s="11">
        <f t="shared" si="1653"/>
        <v>2400</v>
      </c>
      <c r="AL824" s="11">
        <f t="shared" si="1653"/>
        <v>2280</v>
      </c>
      <c r="AM824" s="11">
        <f>AM825</f>
        <v>0</v>
      </c>
      <c r="AN824" s="11">
        <f t="shared" si="1654"/>
        <v>0</v>
      </c>
      <c r="AO824" s="11">
        <f t="shared" si="1654"/>
        <v>0</v>
      </c>
      <c r="AP824" s="11">
        <f t="shared" si="1654"/>
        <v>0</v>
      </c>
      <c r="AQ824" s="11">
        <f t="shared" si="1654"/>
        <v>2400</v>
      </c>
      <c r="AR824" s="11">
        <f t="shared" si="1654"/>
        <v>2280</v>
      </c>
      <c r="AS824" s="11">
        <f>AS825</f>
        <v>0</v>
      </c>
      <c r="AT824" s="11">
        <f t="shared" si="1654"/>
        <v>0</v>
      </c>
      <c r="AU824" s="11">
        <f t="shared" si="1654"/>
        <v>0</v>
      </c>
      <c r="AV824" s="11">
        <f t="shared" si="1654"/>
        <v>0</v>
      </c>
      <c r="AW824" s="11">
        <f t="shared" si="1654"/>
        <v>2400</v>
      </c>
      <c r="AX824" s="11">
        <f t="shared" si="1654"/>
        <v>2280</v>
      </c>
      <c r="AY824" s="11">
        <f t="shared" si="1654"/>
        <v>0</v>
      </c>
      <c r="AZ824" s="11">
        <f t="shared" si="1654"/>
        <v>0</v>
      </c>
      <c r="BA824" s="92">
        <f t="shared" si="1602"/>
        <v>0</v>
      </c>
      <c r="BB824" s="92">
        <f t="shared" si="1604"/>
        <v>0</v>
      </c>
    </row>
    <row r="825" spans="1:54" ht="17.25" hidden="1" customHeight="1">
      <c r="A825" s="36" t="s">
        <v>23</v>
      </c>
      <c r="B825" s="55" t="s">
        <v>200</v>
      </c>
      <c r="C825" s="55" t="s">
        <v>7</v>
      </c>
      <c r="D825" s="55" t="s">
        <v>117</v>
      </c>
      <c r="E825" s="55" t="s">
        <v>741</v>
      </c>
      <c r="F825" s="25" t="s">
        <v>35</v>
      </c>
      <c r="G825" s="9"/>
      <c r="H825" s="9"/>
      <c r="I825" s="79"/>
      <c r="J825" s="79"/>
      <c r="K825" s="79"/>
      <c r="L825" s="79"/>
      <c r="M825" s="79"/>
      <c r="N825" s="79"/>
      <c r="O825" s="80"/>
      <c r="P825" s="80"/>
      <c r="Q825" s="80"/>
      <c r="R825" s="80"/>
      <c r="S825" s="80"/>
      <c r="T825" s="80"/>
      <c r="U825" s="11">
        <v>120</v>
      </c>
      <c r="V825" s="11"/>
      <c r="W825" s="11"/>
      <c r="X825" s="11">
        <v>2280</v>
      </c>
      <c r="Y825" s="11">
        <f>S825+U825+V825+W825+X825</f>
        <v>2400</v>
      </c>
      <c r="Z825" s="11">
        <f>T825+X825</f>
        <v>2280</v>
      </c>
      <c r="AA825" s="11"/>
      <c r="AB825" s="11"/>
      <c r="AC825" s="11"/>
      <c r="AD825" s="11"/>
      <c r="AE825" s="11">
        <f>Y825+AA825+AB825+AC825+AD825</f>
        <v>2400</v>
      </c>
      <c r="AF825" s="11">
        <f>Z825+AD825</f>
        <v>2280</v>
      </c>
      <c r="AG825" s="11"/>
      <c r="AH825" s="11"/>
      <c r="AI825" s="11"/>
      <c r="AJ825" s="11"/>
      <c r="AK825" s="11">
        <f>AE825+AG825+AH825+AI825+AJ825</f>
        <v>2400</v>
      </c>
      <c r="AL825" s="11">
        <f>AF825+AJ825</f>
        <v>2280</v>
      </c>
      <c r="AM825" s="11"/>
      <c r="AN825" s="11"/>
      <c r="AO825" s="11"/>
      <c r="AP825" s="11"/>
      <c r="AQ825" s="11">
        <f>AK825+AM825+AN825+AO825+AP825</f>
        <v>2400</v>
      </c>
      <c r="AR825" s="11">
        <f>AL825+AP825</f>
        <v>2280</v>
      </c>
      <c r="AS825" s="11"/>
      <c r="AT825" s="11"/>
      <c r="AU825" s="11"/>
      <c r="AV825" s="11"/>
      <c r="AW825" s="11">
        <f>AQ825+AS825+AT825+AU825+AV825</f>
        <v>2400</v>
      </c>
      <c r="AX825" s="11">
        <f>AR825+AV825</f>
        <v>2280</v>
      </c>
      <c r="AY825" s="79"/>
      <c r="AZ825" s="79"/>
      <c r="BA825" s="92">
        <f t="shared" si="1602"/>
        <v>0</v>
      </c>
      <c r="BB825" s="92">
        <f t="shared" si="1604"/>
        <v>0</v>
      </c>
    </row>
    <row r="826" spans="1:54" ht="51" hidden="1">
      <c r="A826" s="63" t="s">
        <v>736</v>
      </c>
      <c r="B826" s="55" t="s">
        <v>200</v>
      </c>
      <c r="C826" s="55" t="s">
        <v>7</v>
      </c>
      <c r="D826" s="55" t="s">
        <v>117</v>
      </c>
      <c r="E826" s="55" t="s">
        <v>742</v>
      </c>
      <c r="F826" s="25"/>
      <c r="G826" s="9">
        <f t="shared" si="1651"/>
        <v>0</v>
      </c>
      <c r="H826" s="9">
        <f t="shared" si="1651"/>
        <v>0</v>
      </c>
      <c r="I826" s="79"/>
      <c r="J826" s="79"/>
      <c r="K826" s="79"/>
      <c r="L826" s="79"/>
      <c r="M826" s="79"/>
      <c r="N826" s="79"/>
      <c r="O826" s="80"/>
      <c r="P826" s="80"/>
      <c r="Q826" s="80"/>
      <c r="R826" s="80"/>
      <c r="S826" s="80"/>
      <c r="T826" s="80"/>
      <c r="U826" s="11">
        <f>U827</f>
        <v>200</v>
      </c>
      <c r="V826" s="11">
        <f t="shared" ref="V826:V827" si="1655">V827</f>
        <v>0</v>
      </c>
      <c r="W826" s="11">
        <f t="shared" ref="W826:W827" si="1656">W827</f>
        <v>0</v>
      </c>
      <c r="X826" s="11">
        <f t="shared" ref="X826:X827" si="1657">X827</f>
        <v>3800</v>
      </c>
      <c r="Y826" s="11">
        <f t="shared" ref="Y826:Y827" si="1658">Y827</f>
        <v>4000</v>
      </c>
      <c r="Z826" s="11">
        <f t="shared" ref="Z826:Z827" si="1659">Z827</f>
        <v>3800</v>
      </c>
      <c r="AA826" s="11">
        <f>AA827</f>
        <v>0</v>
      </c>
      <c r="AB826" s="11">
        <f t="shared" ref="AB826:AQ827" si="1660">AB827</f>
        <v>0</v>
      </c>
      <c r="AC826" s="11">
        <f t="shared" si="1660"/>
        <v>0</v>
      </c>
      <c r="AD826" s="11">
        <f t="shared" si="1660"/>
        <v>0</v>
      </c>
      <c r="AE826" s="11">
        <f t="shared" si="1660"/>
        <v>4000</v>
      </c>
      <c r="AF826" s="11">
        <f t="shared" si="1660"/>
        <v>3800</v>
      </c>
      <c r="AG826" s="11">
        <f>AG827</f>
        <v>0</v>
      </c>
      <c r="AH826" s="11">
        <f t="shared" si="1660"/>
        <v>0</v>
      </c>
      <c r="AI826" s="11">
        <f t="shared" si="1660"/>
        <v>0</v>
      </c>
      <c r="AJ826" s="11">
        <f t="shared" si="1660"/>
        <v>0</v>
      </c>
      <c r="AK826" s="11">
        <f t="shared" si="1660"/>
        <v>4000</v>
      </c>
      <c r="AL826" s="11">
        <f t="shared" si="1660"/>
        <v>3800</v>
      </c>
      <c r="AM826" s="11">
        <f>AM827</f>
        <v>0</v>
      </c>
      <c r="AN826" s="11">
        <f t="shared" si="1660"/>
        <v>0</v>
      </c>
      <c r="AO826" s="11">
        <f t="shared" si="1660"/>
        <v>0</v>
      </c>
      <c r="AP826" s="11">
        <f t="shared" si="1660"/>
        <v>0</v>
      </c>
      <c r="AQ826" s="11">
        <f t="shared" si="1660"/>
        <v>4000</v>
      </c>
      <c r="AR826" s="11">
        <f t="shared" ref="AN826:AR827" si="1661">AR827</f>
        <v>3800</v>
      </c>
      <c r="AS826" s="11">
        <f>AS827</f>
        <v>0</v>
      </c>
      <c r="AT826" s="11">
        <f t="shared" ref="AT826:AZ827" si="1662">AT827</f>
        <v>0</v>
      </c>
      <c r="AU826" s="11">
        <f t="shared" si="1662"/>
        <v>0</v>
      </c>
      <c r="AV826" s="11">
        <f t="shared" si="1662"/>
        <v>0</v>
      </c>
      <c r="AW826" s="11">
        <f t="shared" si="1662"/>
        <v>4000</v>
      </c>
      <c r="AX826" s="11">
        <f t="shared" si="1662"/>
        <v>3800</v>
      </c>
      <c r="AY826" s="11">
        <f t="shared" si="1662"/>
        <v>0</v>
      </c>
      <c r="AZ826" s="11">
        <f t="shared" si="1662"/>
        <v>0</v>
      </c>
      <c r="BA826" s="92">
        <f t="shared" si="1602"/>
        <v>0</v>
      </c>
      <c r="BB826" s="92">
        <f t="shared" si="1604"/>
        <v>0</v>
      </c>
    </row>
    <row r="827" spans="1:54" ht="33" hidden="1">
      <c r="A827" s="36" t="s">
        <v>11</v>
      </c>
      <c r="B827" s="55" t="s">
        <v>200</v>
      </c>
      <c r="C827" s="55" t="s">
        <v>7</v>
      </c>
      <c r="D827" s="55" t="s">
        <v>117</v>
      </c>
      <c r="E827" s="55" t="s">
        <v>742</v>
      </c>
      <c r="F827" s="55" t="s">
        <v>12</v>
      </c>
      <c r="G827" s="9">
        <f t="shared" si="1651"/>
        <v>0</v>
      </c>
      <c r="H827" s="9">
        <f t="shared" si="1651"/>
        <v>0</v>
      </c>
      <c r="I827" s="79"/>
      <c r="J827" s="79"/>
      <c r="K827" s="79"/>
      <c r="L827" s="79"/>
      <c r="M827" s="79"/>
      <c r="N827" s="79"/>
      <c r="O827" s="80"/>
      <c r="P827" s="80"/>
      <c r="Q827" s="80"/>
      <c r="R827" s="80"/>
      <c r="S827" s="80"/>
      <c r="T827" s="80"/>
      <c r="U827" s="11">
        <f>U828</f>
        <v>200</v>
      </c>
      <c r="V827" s="11">
        <f t="shared" si="1655"/>
        <v>0</v>
      </c>
      <c r="W827" s="11">
        <f t="shared" si="1656"/>
        <v>0</v>
      </c>
      <c r="X827" s="11">
        <f t="shared" si="1657"/>
        <v>3800</v>
      </c>
      <c r="Y827" s="11">
        <f t="shared" si="1658"/>
        <v>4000</v>
      </c>
      <c r="Z827" s="11">
        <f t="shared" si="1659"/>
        <v>3800</v>
      </c>
      <c r="AA827" s="11">
        <f>AA828</f>
        <v>0</v>
      </c>
      <c r="AB827" s="11">
        <f t="shared" si="1660"/>
        <v>0</v>
      </c>
      <c r="AC827" s="11">
        <f t="shared" si="1660"/>
        <v>0</v>
      </c>
      <c r="AD827" s="11">
        <f t="shared" si="1660"/>
        <v>0</v>
      </c>
      <c r="AE827" s="11">
        <f t="shared" si="1660"/>
        <v>4000</v>
      </c>
      <c r="AF827" s="11">
        <f t="shared" si="1660"/>
        <v>3800</v>
      </c>
      <c r="AG827" s="11">
        <f>AG828</f>
        <v>0</v>
      </c>
      <c r="AH827" s="11">
        <f t="shared" si="1660"/>
        <v>0</v>
      </c>
      <c r="AI827" s="11">
        <f t="shared" si="1660"/>
        <v>0</v>
      </c>
      <c r="AJ827" s="11">
        <f t="shared" si="1660"/>
        <v>0</v>
      </c>
      <c r="AK827" s="11">
        <f t="shared" si="1660"/>
        <v>4000</v>
      </c>
      <c r="AL827" s="11">
        <f t="shared" si="1660"/>
        <v>3800</v>
      </c>
      <c r="AM827" s="11">
        <f>AM828</f>
        <v>0</v>
      </c>
      <c r="AN827" s="11">
        <f t="shared" si="1661"/>
        <v>0</v>
      </c>
      <c r="AO827" s="11">
        <f t="shared" si="1661"/>
        <v>0</v>
      </c>
      <c r="AP827" s="11">
        <f t="shared" si="1661"/>
        <v>0</v>
      </c>
      <c r="AQ827" s="11">
        <f t="shared" si="1661"/>
        <v>4000</v>
      </c>
      <c r="AR827" s="11">
        <f t="shared" si="1661"/>
        <v>3800</v>
      </c>
      <c r="AS827" s="11">
        <f>AS828</f>
        <v>0</v>
      </c>
      <c r="AT827" s="11">
        <f t="shared" si="1662"/>
        <v>0</v>
      </c>
      <c r="AU827" s="11">
        <f t="shared" si="1662"/>
        <v>0</v>
      </c>
      <c r="AV827" s="11">
        <f t="shared" si="1662"/>
        <v>0</v>
      </c>
      <c r="AW827" s="11">
        <f t="shared" si="1662"/>
        <v>4000</v>
      </c>
      <c r="AX827" s="11">
        <f t="shared" si="1662"/>
        <v>3800</v>
      </c>
      <c r="AY827" s="11">
        <f t="shared" si="1662"/>
        <v>0</v>
      </c>
      <c r="AZ827" s="11">
        <f t="shared" si="1662"/>
        <v>0</v>
      </c>
      <c r="BA827" s="92">
        <f t="shared" si="1602"/>
        <v>0</v>
      </c>
      <c r="BB827" s="92">
        <f t="shared" si="1604"/>
        <v>0</v>
      </c>
    </row>
    <row r="828" spans="1:54" ht="17.25" hidden="1" customHeight="1">
      <c r="A828" s="36" t="s">
        <v>23</v>
      </c>
      <c r="B828" s="55" t="s">
        <v>200</v>
      </c>
      <c r="C828" s="55" t="s">
        <v>7</v>
      </c>
      <c r="D828" s="55" t="s">
        <v>117</v>
      </c>
      <c r="E828" s="55" t="s">
        <v>742</v>
      </c>
      <c r="F828" s="25" t="s">
        <v>35</v>
      </c>
      <c r="G828" s="9"/>
      <c r="H828" s="9"/>
      <c r="I828" s="79"/>
      <c r="J828" s="79"/>
      <c r="K828" s="79"/>
      <c r="L828" s="79"/>
      <c r="M828" s="79"/>
      <c r="N828" s="79"/>
      <c r="O828" s="80"/>
      <c r="P828" s="80"/>
      <c r="Q828" s="80"/>
      <c r="R828" s="80"/>
      <c r="S828" s="80"/>
      <c r="T828" s="80"/>
      <c r="U828" s="11">
        <v>200</v>
      </c>
      <c r="V828" s="11"/>
      <c r="W828" s="11"/>
      <c r="X828" s="11">
        <v>3800</v>
      </c>
      <c r="Y828" s="11">
        <f>S828+U828+V828+W828+X828</f>
        <v>4000</v>
      </c>
      <c r="Z828" s="11">
        <f>T828+X828</f>
        <v>3800</v>
      </c>
      <c r="AA828" s="11"/>
      <c r="AB828" s="11"/>
      <c r="AC828" s="11"/>
      <c r="AD828" s="11"/>
      <c r="AE828" s="11">
        <f>Y828+AA828+AB828+AC828+AD828</f>
        <v>4000</v>
      </c>
      <c r="AF828" s="11">
        <f>Z828+AD828</f>
        <v>3800</v>
      </c>
      <c r="AG828" s="11"/>
      <c r="AH828" s="11"/>
      <c r="AI828" s="11"/>
      <c r="AJ828" s="11"/>
      <c r="AK828" s="11">
        <f>AE828+AG828+AH828+AI828+AJ828</f>
        <v>4000</v>
      </c>
      <c r="AL828" s="11">
        <f>AF828+AJ828</f>
        <v>3800</v>
      </c>
      <c r="AM828" s="11"/>
      <c r="AN828" s="11"/>
      <c r="AO828" s="11"/>
      <c r="AP828" s="11"/>
      <c r="AQ828" s="11">
        <f>AK828+AM828+AN828+AO828+AP828</f>
        <v>4000</v>
      </c>
      <c r="AR828" s="11">
        <f>AL828+AP828</f>
        <v>3800</v>
      </c>
      <c r="AS828" s="11"/>
      <c r="AT828" s="11"/>
      <c r="AU828" s="11"/>
      <c r="AV828" s="11"/>
      <c r="AW828" s="11">
        <f>AQ828+AS828+AT828+AU828+AV828</f>
        <v>4000</v>
      </c>
      <c r="AX828" s="11">
        <f>AR828+AV828</f>
        <v>3800</v>
      </c>
      <c r="AY828" s="79"/>
      <c r="AZ828" s="79"/>
      <c r="BA828" s="92">
        <f t="shared" si="1602"/>
        <v>0</v>
      </c>
      <c r="BB828" s="92">
        <f t="shared" si="1604"/>
        <v>0</v>
      </c>
    </row>
    <row r="829" spans="1:54" hidden="1">
      <c r="A829" s="24"/>
      <c r="B829" s="25"/>
      <c r="C829" s="25"/>
      <c r="D829" s="25"/>
      <c r="E829" s="25"/>
      <c r="F829" s="9"/>
      <c r="G829" s="9"/>
      <c r="H829" s="9"/>
      <c r="I829" s="79"/>
      <c r="J829" s="79"/>
      <c r="K829" s="79"/>
      <c r="L829" s="79"/>
      <c r="M829" s="79"/>
      <c r="N829" s="79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79"/>
      <c r="AZ829" s="79"/>
      <c r="BA829" s="92"/>
      <c r="BB829" s="92"/>
    </row>
    <row r="830" spans="1:54" ht="18.75" hidden="1">
      <c r="A830" s="22" t="s">
        <v>31</v>
      </c>
      <c r="B830" s="23">
        <v>913</v>
      </c>
      <c r="C830" s="23" t="s">
        <v>32</v>
      </c>
      <c r="D830" s="23" t="s">
        <v>16</v>
      </c>
      <c r="E830" s="23"/>
      <c r="F830" s="23"/>
      <c r="G830" s="15">
        <f t="shared" ref="G830:AZ830" si="1663">G831</f>
        <v>61610</v>
      </c>
      <c r="H830" s="15">
        <f t="shared" si="1663"/>
        <v>0</v>
      </c>
      <c r="I830" s="15">
        <f t="shared" si="1663"/>
        <v>0</v>
      </c>
      <c r="J830" s="15">
        <f t="shared" si="1663"/>
        <v>0</v>
      </c>
      <c r="K830" s="15">
        <f t="shared" si="1663"/>
        <v>0</v>
      </c>
      <c r="L830" s="15">
        <f t="shared" si="1663"/>
        <v>0</v>
      </c>
      <c r="M830" s="15">
        <f t="shared" si="1663"/>
        <v>61610</v>
      </c>
      <c r="N830" s="15">
        <f t="shared" si="1663"/>
        <v>0</v>
      </c>
      <c r="O830" s="15">
        <f t="shared" si="1663"/>
        <v>0</v>
      </c>
      <c r="P830" s="15">
        <f t="shared" si="1663"/>
        <v>0</v>
      </c>
      <c r="Q830" s="15">
        <f t="shared" si="1663"/>
        <v>0</v>
      </c>
      <c r="R830" s="15">
        <f t="shared" si="1663"/>
        <v>0</v>
      </c>
      <c r="S830" s="15">
        <f t="shared" si="1663"/>
        <v>61610</v>
      </c>
      <c r="T830" s="15">
        <f t="shared" si="1663"/>
        <v>0</v>
      </c>
      <c r="U830" s="15">
        <f t="shared" si="1663"/>
        <v>0</v>
      </c>
      <c r="V830" s="15">
        <f t="shared" si="1663"/>
        <v>0</v>
      </c>
      <c r="W830" s="15">
        <f t="shared" si="1663"/>
        <v>0</v>
      </c>
      <c r="X830" s="15">
        <f t="shared" si="1663"/>
        <v>0</v>
      </c>
      <c r="Y830" s="15">
        <f t="shared" si="1663"/>
        <v>61610</v>
      </c>
      <c r="Z830" s="15">
        <f t="shared" si="1663"/>
        <v>0</v>
      </c>
      <c r="AA830" s="15">
        <f t="shared" si="1663"/>
        <v>0</v>
      </c>
      <c r="AB830" s="15">
        <f t="shared" si="1663"/>
        <v>0</v>
      </c>
      <c r="AC830" s="15">
        <f t="shared" si="1663"/>
        <v>0</v>
      </c>
      <c r="AD830" s="15">
        <f t="shared" si="1663"/>
        <v>0</v>
      </c>
      <c r="AE830" s="15">
        <f t="shared" si="1663"/>
        <v>61610</v>
      </c>
      <c r="AF830" s="15">
        <f t="shared" si="1663"/>
        <v>0</v>
      </c>
      <c r="AG830" s="15">
        <f t="shared" si="1663"/>
        <v>0</v>
      </c>
      <c r="AH830" s="15">
        <f t="shared" si="1663"/>
        <v>0</v>
      </c>
      <c r="AI830" s="15">
        <f t="shared" si="1663"/>
        <v>0</v>
      </c>
      <c r="AJ830" s="15">
        <f t="shared" si="1663"/>
        <v>0</v>
      </c>
      <c r="AK830" s="15">
        <f t="shared" si="1663"/>
        <v>61610</v>
      </c>
      <c r="AL830" s="15">
        <f t="shared" si="1663"/>
        <v>0</v>
      </c>
      <c r="AM830" s="15">
        <f t="shared" si="1663"/>
        <v>0</v>
      </c>
      <c r="AN830" s="15">
        <f t="shared" si="1663"/>
        <v>0</v>
      </c>
      <c r="AO830" s="15">
        <f t="shared" si="1663"/>
        <v>0</v>
      </c>
      <c r="AP830" s="15">
        <f t="shared" si="1663"/>
        <v>0</v>
      </c>
      <c r="AQ830" s="15">
        <f t="shared" si="1663"/>
        <v>61610</v>
      </c>
      <c r="AR830" s="15">
        <f t="shared" si="1663"/>
        <v>0</v>
      </c>
      <c r="AS830" s="15">
        <f t="shared" si="1663"/>
        <v>0</v>
      </c>
      <c r="AT830" s="15">
        <f t="shared" si="1663"/>
        <v>0</v>
      </c>
      <c r="AU830" s="15">
        <f t="shared" si="1663"/>
        <v>0</v>
      </c>
      <c r="AV830" s="15">
        <f t="shared" si="1663"/>
        <v>0</v>
      </c>
      <c r="AW830" s="15">
        <f t="shared" si="1663"/>
        <v>61610</v>
      </c>
      <c r="AX830" s="15">
        <f t="shared" si="1663"/>
        <v>0</v>
      </c>
      <c r="AY830" s="15">
        <f t="shared" si="1663"/>
        <v>24452</v>
      </c>
      <c r="AZ830" s="15">
        <f t="shared" si="1663"/>
        <v>0</v>
      </c>
      <c r="BA830" s="93">
        <f t="shared" si="1602"/>
        <v>39.688362278850839</v>
      </c>
      <c r="BB830" s="93"/>
    </row>
    <row r="831" spans="1:54" ht="66" hidden="1">
      <c r="A831" s="24" t="s">
        <v>423</v>
      </c>
      <c r="B831" s="25">
        <v>913</v>
      </c>
      <c r="C831" s="25" t="s">
        <v>32</v>
      </c>
      <c r="D831" s="25" t="s">
        <v>16</v>
      </c>
      <c r="E831" s="25" t="s">
        <v>221</v>
      </c>
      <c r="F831" s="25"/>
      <c r="G831" s="9">
        <f t="shared" ref="G831" si="1664">G832+G839</f>
        <v>61610</v>
      </c>
      <c r="H831" s="9">
        <f t="shared" ref="H831:N831" si="1665">H832+H839</f>
        <v>0</v>
      </c>
      <c r="I831" s="9">
        <f t="shared" si="1665"/>
        <v>0</v>
      </c>
      <c r="J831" s="9">
        <f t="shared" si="1665"/>
        <v>0</v>
      </c>
      <c r="K831" s="9">
        <f t="shared" si="1665"/>
        <v>0</v>
      </c>
      <c r="L831" s="9">
        <f t="shared" si="1665"/>
        <v>0</v>
      </c>
      <c r="M831" s="9">
        <f t="shared" si="1665"/>
        <v>61610</v>
      </c>
      <c r="N831" s="9">
        <f t="shared" si="1665"/>
        <v>0</v>
      </c>
      <c r="O831" s="9">
        <f t="shared" ref="O831:T831" si="1666">O832+O839</f>
        <v>0</v>
      </c>
      <c r="P831" s="9">
        <f t="shared" si="1666"/>
        <v>0</v>
      </c>
      <c r="Q831" s="9">
        <f t="shared" si="1666"/>
        <v>0</v>
      </c>
      <c r="R831" s="9">
        <f t="shared" si="1666"/>
        <v>0</v>
      </c>
      <c r="S831" s="9">
        <f t="shared" si="1666"/>
        <v>61610</v>
      </c>
      <c r="T831" s="9">
        <f t="shared" si="1666"/>
        <v>0</v>
      </c>
      <c r="U831" s="9">
        <f t="shared" ref="U831:Z831" si="1667">U832+U839</f>
        <v>0</v>
      </c>
      <c r="V831" s="9">
        <f t="shared" si="1667"/>
        <v>0</v>
      </c>
      <c r="W831" s="9">
        <f t="shared" si="1667"/>
        <v>0</v>
      </c>
      <c r="X831" s="9">
        <f t="shared" si="1667"/>
        <v>0</v>
      </c>
      <c r="Y831" s="9">
        <f t="shared" si="1667"/>
        <v>61610</v>
      </c>
      <c r="Z831" s="9">
        <f t="shared" si="1667"/>
        <v>0</v>
      </c>
      <c r="AA831" s="9">
        <f t="shared" ref="AA831:AF831" si="1668">AA832+AA839</f>
        <v>0</v>
      </c>
      <c r="AB831" s="9">
        <f t="shared" si="1668"/>
        <v>0</v>
      </c>
      <c r="AC831" s="9">
        <f t="shared" si="1668"/>
        <v>0</v>
      </c>
      <c r="AD831" s="9">
        <f t="shared" si="1668"/>
        <v>0</v>
      </c>
      <c r="AE831" s="9">
        <f t="shared" si="1668"/>
        <v>61610</v>
      </c>
      <c r="AF831" s="9">
        <f t="shared" si="1668"/>
        <v>0</v>
      </c>
      <c r="AG831" s="9">
        <f t="shared" ref="AG831:AL831" si="1669">AG832+AG839</f>
        <v>0</v>
      </c>
      <c r="AH831" s="9">
        <f t="shared" si="1669"/>
        <v>0</v>
      </c>
      <c r="AI831" s="9">
        <f t="shared" si="1669"/>
        <v>0</v>
      </c>
      <c r="AJ831" s="9">
        <f t="shared" si="1669"/>
        <v>0</v>
      </c>
      <c r="AK831" s="9">
        <f t="shared" si="1669"/>
        <v>61610</v>
      </c>
      <c r="AL831" s="9">
        <f t="shared" si="1669"/>
        <v>0</v>
      </c>
      <c r="AM831" s="9">
        <f t="shared" ref="AM831:AR831" si="1670">AM832+AM839</f>
        <v>0</v>
      </c>
      <c r="AN831" s="9">
        <f t="shared" si="1670"/>
        <v>0</v>
      </c>
      <c r="AO831" s="9">
        <f t="shared" si="1670"/>
        <v>0</v>
      </c>
      <c r="AP831" s="9">
        <f t="shared" si="1670"/>
        <v>0</v>
      </c>
      <c r="AQ831" s="9">
        <f t="shared" si="1670"/>
        <v>61610</v>
      </c>
      <c r="AR831" s="9">
        <f t="shared" si="1670"/>
        <v>0</v>
      </c>
      <c r="AS831" s="9">
        <f t="shared" ref="AS831:AW831" si="1671">AS832+AS839</f>
        <v>0</v>
      </c>
      <c r="AT831" s="9">
        <f t="shared" si="1671"/>
        <v>0</v>
      </c>
      <c r="AU831" s="9">
        <f t="shared" si="1671"/>
        <v>0</v>
      </c>
      <c r="AV831" s="9">
        <f t="shared" si="1671"/>
        <v>0</v>
      </c>
      <c r="AW831" s="9">
        <f t="shared" si="1671"/>
        <v>61610</v>
      </c>
      <c r="AX831" s="9">
        <f t="shared" ref="AX831:AZ831" si="1672">AX832+AX839</f>
        <v>0</v>
      </c>
      <c r="AY831" s="9">
        <f t="shared" si="1672"/>
        <v>24452</v>
      </c>
      <c r="AZ831" s="9">
        <f t="shared" si="1672"/>
        <v>0</v>
      </c>
      <c r="BA831" s="92">
        <f t="shared" si="1602"/>
        <v>39.688362278850839</v>
      </c>
      <c r="BB831" s="92"/>
    </row>
    <row r="832" spans="1:54" ht="20.100000000000001" hidden="1" customHeight="1">
      <c r="A832" s="27" t="s">
        <v>14</v>
      </c>
      <c r="B832" s="25">
        <v>913</v>
      </c>
      <c r="C832" s="25" t="s">
        <v>32</v>
      </c>
      <c r="D832" s="25" t="s">
        <v>16</v>
      </c>
      <c r="E832" s="25" t="s">
        <v>222</v>
      </c>
      <c r="F832" s="25"/>
      <c r="G832" s="9">
        <f t="shared" ref="G832" si="1673">G833+G836</f>
        <v>18268</v>
      </c>
      <c r="H832" s="9">
        <f t="shared" ref="H832:N832" si="1674">H833+H836</f>
        <v>0</v>
      </c>
      <c r="I832" s="9">
        <f t="shared" si="1674"/>
        <v>0</v>
      </c>
      <c r="J832" s="9">
        <f t="shared" si="1674"/>
        <v>0</v>
      </c>
      <c r="K832" s="9">
        <f t="shared" si="1674"/>
        <v>0</v>
      </c>
      <c r="L832" s="9">
        <f t="shared" si="1674"/>
        <v>0</v>
      </c>
      <c r="M832" s="9">
        <f t="shared" si="1674"/>
        <v>18268</v>
      </c>
      <c r="N832" s="9">
        <f t="shared" si="1674"/>
        <v>0</v>
      </c>
      <c r="O832" s="9">
        <f t="shared" ref="O832:T832" si="1675">O833+O836</f>
        <v>0</v>
      </c>
      <c r="P832" s="9">
        <f t="shared" si="1675"/>
        <v>0</v>
      </c>
      <c r="Q832" s="9">
        <f t="shared" si="1675"/>
        <v>0</v>
      </c>
      <c r="R832" s="9">
        <f t="shared" si="1675"/>
        <v>0</v>
      </c>
      <c r="S832" s="9">
        <f t="shared" si="1675"/>
        <v>18268</v>
      </c>
      <c r="T832" s="9">
        <f t="shared" si="1675"/>
        <v>0</v>
      </c>
      <c r="U832" s="9">
        <f t="shared" ref="U832:Z832" si="1676">U833+U836</f>
        <v>0</v>
      </c>
      <c r="V832" s="9">
        <f t="shared" si="1676"/>
        <v>0</v>
      </c>
      <c r="W832" s="9">
        <f t="shared" si="1676"/>
        <v>0</v>
      </c>
      <c r="X832" s="9">
        <f t="shared" si="1676"/>
        <v>0</v>
      </c>
      <c r="Y832" s="9">
        <f t="shared" si="1676"/>
        <v>18268</v>
      </c>
      <c r="Z832" s="9">
        <f t="shared" si="1676"/>
        <v>0</v>
      </c>
      <c r="AA832" s="9">
        <f t="shared" ref="AA832:AF832" si="1677">AA833+AA836</f>
        <v>0</v>
      </c>
      <c r="AB832" s="9">
        <f t="shared" si="1677"/>
        <v>0</v>
      </c>
      <c r="AC832" s="9">
        <f t="shared" si="1677"/>
        <v>0</v>
      </c>
      <c r="AD832" s="9">
        <f t="shared" si="1677"/>
        <v>0</v>
      </c>
      <c r="AE832" s="9">
        <f t="shared" si="1677"/>
        <v>18268</v>
      </c>
      <c r="AF832" s="9">
        <f t="shared" si="1677"/>
        <v>0</v>
      </c>
      <c r="AG832" s="9">
        <f t="shared" ref="AG832:AL832" si="1678">AG833+AG836</f>
        <v>0</v>
      </c>
      <c r="AH832" s="9">
        <f t="shared" si="1678"/>
        <v>0</v>
      </c>
      <c r="AI832" s="9">
        <f t="shared" si="1678"/>
        <v>0</v>
      </c>
      <c r="AJ832" s="9">
        <f t="shared" si="1678"/>
        <v>0</v>
      </c>
      <c r="AK832" s="9">
        <f t="shared" si="1678"/>
        <v>18268</v>
      </c>
      <c r="AL832" s="9">
        <f t="shared" si="1678"/>
        <v>0</v>
      </c>
      <c r="AM832" s="9">
        <f t="shared" ref="AM832:AR832" si="1679">AM833+AM836</f>
        <v>0</v>
      </c>
      <c r="AN832" s="9">
        <f t="shared" si="1679"/>
        <v>0</v>
      </c>
      <c r="AO832" s="9">
        <f t="shared" si="1679"/>
        <v>0</v>
      </c>
      <c r="AP832" s="9">
        <f t="shared" si="1679"/>
        <v>0</v>
      </c>
      <c r="AQ832" s="9">
        <f t="shared" si="1679"/>
        <v>18268</v>
      </c>
      <c r="AR832" s="9">
        <f t="shared" si="1679"/>
        <v>0</v>
      </c>
      <c r="AS832" s="9">
        <f t="shared" ref="AS832:AW832" si="1680">AS833+AS836</f>
        <v>0</v>
      </c>
      <c r="AT832" s="9">
        <f t="shared" si="1680"/>
        <v>0</v>
      </c>
      <c r="AU832" s="9">
        <f t="shared" si="1680"/>
        <v>0</v>
      </c>
      <c r="AV832" s="9">
        <f t="shared" si="1680"/>
        <v>0</v>
      </c>
      <c r="AW832" s="9">
        <f t="shared" si="1680"/>
        <v>18268</v>
      </c>
      <c r="AX832" s="9">
        <f t="shared" ref="AX832:AZ832" si="1681">AX833+AX836</f>
        <v>0</v>
      </c>
      <c r="AY832" s="9">
        <f t="shared" si="1681"/>
        <v>5483</v>
      </c>
      <c r="AZ832" s="9">
        <f t="shared" si="1681"/>
        <v>0</v>
      </c>
      <c r="BA832" s="92">
        <f t="shared" si="1602"/>
        <v>30.014232537770962</v>
      </c>
      <c r="BB832" s="92"/>
    </row>
    <row r="833" spans="1:54" ht="20.100000000000001" hidden="1" customHeight="1">
      <c r="A833" s="27" t="s">
        <v>207</v>
      </c>
      <c r="B833" s="25">
        <v>913</v>
      </c>
      <c r="C833" s="25" t="s">
        <v>32</v>
      </c>
      <c r="D833" s="25" t="s">
        <v>16</v>
      </c>
      <c r="E833" s="25" t="s">
        <v>223</v>
      </c>
      <c r="F833" s="25"/>
      <c r="G833" s="9">
        <f t="shared" ref="G833:V834" si="1682">G834</f>
        <v>15856</v>
      </c>
      <c r="H833" s="9">
        <f t="shared" si="1682"/>
        <v>0</v>
      </c>
      <c r="I833" s="9">
        <f t="shared" si="1682"/>
        <v>0</v>
      </c>
      <c r="J833" s="9">
        <f t="shared" si="1682"/>
        <v>0</v>
      </c>
      <c r="K833" s="9">
        <f t="shared" si="1682"/>
        <v>0</v>
      </c>
      <c r="L833" s="9">
        <f t="shared" si="1682"/>
        <v>0</v>
      </c>
      <c r="M833" s="9">
        <f t="shared" si="1682"/>
        <v>15856</v>
      </c>
      <c r="N833" s="9">
        <f t="shared" si="1682"/>
        <v>0</v>
      </c>
      <c r="O833" s="9">
        <f t="shared" si="1682"/>
        <v>0</v>
      </c>
      <c r="P833" s="9">
        <f t="shared" si="1682"/>
        <v>0</v>
      </c>
      <c r="Q833" s="9">
        <f t="shared" si="1682"/>
        <v>0</v>
      </c>
      <c r="R833" s="9">
        <f t="shared" si="1682"/>
        <v>0</v>
      </c>
      <c r="S833" s="9">
        <f t="shared" si="1682"/>
        <v>15856</v>
      </c>
      <c r="T833" s="9">
        <f t="shared" si="1682"/>
        <v>0</v>
      </c>
      <c r="U833" s="9">
        <f t="shared" si="1682"/>
        <v>0</v>
      </c>
      <c r="V833" s="9">
        <f t="shared" si="1682"/>
        <v>0</v>
      </c>
      <c r="W833" s="9">
        <f t="shared" ref="U833:AJ834" si="1683">W834</f>
        <v>0</v>
      </c>
      <c r="X833" s="9">
        <f t="shared" si="1683"/>
        <v>0</v>
      </c>
      <c r="Y833" s="9">
        <f t="shared" si="1683"/>
        <v>15856</v>
      </c>
      <c r="Z833" s="9">
        <f t="shared" si="1683"/>
        <v>0</v>
      </c>
      <c r="AA833" s="9">
        <f t="shared" si="1683"/>
        <v>0</v>
      </c>
      <c r="AB833" s="9">
        <f t="shared" si="1683"/>
        <v>0</v>
      </c>
      <c r="AC833" s="9">
        <f t="shared" si="1683"/>
        <v>0</v>
      </c>
      <c r="AD833" s="9">
        <f t="shared" si="1683"/>
        <v>0</v>
      </c>
      <c r="AE833" s="9">
        <f t="shared" si="1683"/>
        <v>15856</v>
      </c>
      <c r="AF833" s="9">
        <f t="shared" si="1683"/>
        <v>0</v>
      </c>
      <c r="AG833" s="9">
        <f t="shared" si="1683"/>
        <v>0</v>
      </c>
      <c r="AH833" s="9">
        <f t="shared" si="1683"/>
        <v>0</v>
      </c>
      <c r="AI833" s="9">
        <f t="shared" si="1683"/>
        <v>0</v>
      </c>
      <c r="AJ833" s="9">
        <f t="shared" si="1683"/>
        <v>0</v>
      </c>
      <c r="AK833" s="9">
        <f t="shared" ref="AG833:AV834" si="1684">AK834</f>
        <v>15856</v>
      </c>
      <c r="AL833" s="9">
        <f t="shared" si="1684"/>
        <v>0</v>
      </c>
      <c r="AM833" s="9">
        <f t="shared" si="1684"/>
        <v>0</v>
      </c>
      <c r="AN833" s="9">
        <f t="shared" si="1684"/>
        <v>0</v>
      </c>
      <c r="AO833" s="9">
        <f t="shared" si="1684"/>
        <v>0</v>
      </c>
      <c r="AP833" s="9">
        <f t="shared" si="1684"/>
        <v>0</v>
      </c>
      <c r="AQ833" s="9">
        <f t="shared" si="1684"/>
        <v>15856</v>
      </c>
      <c r="AR833" s="9">
        <f t="shared" si="1684"/>
        <v>0</v>
      </c>
      <c r="AS833" s="9">
        <f t="shared" si="1684"/>
        <v>0</v>
      </c>
      <c r="AT833" s="9">
        <f t="shared" si="1684"/>
        <v>0</v>
      </c>
      <c r="AU833" s="9">
        <f t="shared" si="1684"/>
        <v>0</v>
      </c>
      <c r="AV833" s="9">
        <f t="shared" si="1684"/>
        <v>0</v>
      </c>
      <c r="AW833" s="9">
        <f t="shared" ref="AS833:AZ834" si="1685">AW834</f>
        <v>15856</v>
      </c>
      <c r="AX833" s="9">
        <f t="shared" si="1685"/>
        <v>0</v>
      </c>
      <c r="AY833" s="9">
        <f t="shared" si="1685"/>
        <v>5483</v>
      </c>
      <c r="AZ833" s="9">
        <f t="shared" si="1685"/>
        <v>0</v>
      </c>
      <c r="BA833" s="92">
        <f t="shared" si="1602"/>
        <v>34.579969727547933</v>
      </c>
      <c r="BB833" s="92"/>
    </row>
    <row r="834" spans="1:54" ht="33" hidden="1">
      <c r="A834" s="24" t="s">
        <v>11</v>
      </c>
      <c r="B834" s="25">
        <v>913</v>
      </c>
      <c r="C834" s="25" t="s">
        <v>32</v>
      </c>
      <c r="D834" s="25" t="s">
        <v>16</v>
      </c>
      <c r="E834" s="25" t="s">
        <v>223</v>
      </c>
      <c r="F834" s="25" t="s">
        <v>12</v>
      </c>
      <c r="G834" s="8">
        <f t="shared" si="1682"/>
        <v>15856</v>
      </c>
      <c r="H834" s="8">
        <f t="shared" si="1682"/>
        <v>0</v>
      </c>
      <c r="I834" s="8">
        <f t="shared" si="1682"/>
        <v>0</v>
      </c>
      <c r="J834" s="8">
        <f t="shared" si="1682"/>
        <v>0</v>
      </c>
      <c r="K834" s="8">
        <f t="shared" si="1682"/>
        <v>0</v>
      </c>
      <c r="L834" s="8">
        <f t="shared" si="1682"/>
        <v>0</v>
      </c>
      <c r="M834" s="8">
        <f t="shared" si="1682"/>
        <v>15856</v>
      </c>
      <c r="N834" s="8">
        <f t="shared" si="1682"/>
        <v>0</v>
      </c>
      <c r="O834" s="8">
        <f t="shared" si="1682"/>
        <v>0</v>
      </c>
      <c r="P834" s="8">
        <f t="shared" si="1682"/>
        <v>0</v>
      </c>
      <c r="Q834" s="8">
        <f t="shared" si="1682"/>
        <v>0</v>
      </c>
      <c r="R834" s="8">
        <f t="shared" si="1682"/>
        <v>0</v>
      </c>
      <c r="S834" s="8">
        <f t="shared" si="1682"/>
        <v>15856</v>
      </c>
      <c r="T834" s="8">
        <f t="shared" si="1682"/>
        <v>0</v>
      </c>
      <c r="U834" s="8">
        <f t="shared" si="1683"/>
        <v>0</v>
      </c>
      <c r="V834" s="8">
        <f t="shared" si="1683"/>
        <v>0</v>
      </c>
      <c r="W834" s="8">
        <f t="shared" si="1683"/>
        <v>0</v>
      </c>
      <c r="X834" s="8">
        <f t="shared" si="1683"/>
        <v>0</v>
      </c>
      <c r="Y834" s="8">
        <f t="shared" si="1683"/>
        <v>15856</v>
      </c>
      <c r="Z834" s="8">
        <f t="shared" si="1683"/>
        <v>0</v>
      </c>
      <c r="AA834" s="8">
        <f t="shared" si="1683"/>
        <v>0</v>
      </c>
      <c r="AB834" s="8">
        <f t="shared" si="1683"/>
        <v>0</v>
      </c>
      <c r="AC834" s="8">
        <f t="shared" si="1683"/>
        <v>0</v>
      </c>
      <c r="AD834" s="8">
        <f t="shared" si="1683"/>
        <v>0</v>
      </c>
      <c r="AE834" s="8">
        <f t="shared" si="1683"/>
        <v>15856</v>
      </c>
      <c r="AF834" s="8">
        <f t="shared" si="1683"/>
        <v>0</v>
      </c>
      <c r="AG834" s="8">
        <f t="shared" si="1684"/>
        <v>0</v>
      </c>
      <c r="AH834" s="8">
        <f t="shared" si="1684"/>
        <v>0</v>
      </c>
      <c r="AI834" s="8">
        <f t="shared" si="1684"/>
        <v>0</v>
      </c>
      <c r="AJ834" s="8">
        <f t="shared" si="1684"/>
        <v>0</v>
      </c>
      <c r="AK834" s="8">
        <f t="shared" si="1684"/>
        <v>15856</v>
      </c>
      <c r="AL834" s="8">
        <f t="shared" si="1684"/>
        <v>0</v>
      </c>
      <c r="AM834" s="8">
        <f t="shared" si="1684"/>
        <v>0</v>
      </c>
      <c r="AN834" s="8">
        <f t="shared" si="1684"/>
        <v>0</v>
      </c>
      <c r="AO834" s="8">
        <f t="shared" si="1684"/>
        <v>0</v>
      </c>
      <c r="AP834" s="8">
        <f t="shared" si="1684"/>
        <v>0</v>
      </c>
      <c r="AQ834" s="8">
        <f t="shared" si="1684"/>
        <v>15856</v>
      </c>
      <c r="AR834" s="8">
        <f t="shared" si="1684"/>
        <v>0</v>
      </c>
      <c r="AS834" s="8">
        <f t="shared" si="1685"/>
        <v>0</v>
      </c>
      <c r="AT834" s="8">
        <f t="shared" si="1685"/>
        <v>0</v>
      </c>
      <c r="AU834" s="8">
        <f t="shared" si="1685"/>
        <v>0</v>
      </c>
      <c r="AV834" s="8">
        <f t="shared" si="1685"/>
        <v>0</v>
      </c>
      <c r="AW834" s="8">
        <f t="shared" si="1685"/>
        <v>15856</v>
      </c>
      <c r="AX834" s="8">
        <f t="shared" si="1685"/>
        <v>0</v>
      </c>
      <c r="AY834" s="8">
        <f t="shared" si="1685"/>
        <v>5483</v>
      </c>
      <c r="AZ834" s="8">
        <f t="shared" si="1685"/>
        <v>0</v>
      </c>
      <c r="BA834" s="92">
        <f t="shared" si="1602"/>
        <v>34.579969727547933</v>
      </c>
      <c r="BB834" s="92"/>
    </row>
    <row r="835" spans="1:54" ht="20.100000000000001" hidden="1" customHeight="1">
      <c r="A835" s="27" t="s">
        <v>13</v>
      </c>
      <c r="B835" s="25">
        <v>913</v>
      </c>
      <c r="C835" s="25" t="s">
        <v>32</v>
      </c>
      <c r="D835" s="25" t="s">
        <v>16</v>
      </c>
      <c r="E835" s="25" t="s">
        <v>223</v>
      </c>
      <c r="F835" s="25">
        <v>610</v>
      </c>
      <c r="G835" s="9">
        <v>15856</v>
      </c>
      <c r="H835" s="9"/>
      <c r="I835" s="79"/>
      <c r="J835" s="79"/>
      <c r="K835" s="79"/>
      <c r="L835" s="79"/>
      <c r="M835" s="9">
        <f>G835+I835+J835+K835+L835</f>
        <v>15856</v>
      </c>
      <c r="N835" s="9">
        <f>H835+L835</f>
        <v>0</v>
      </c>
      <c r="O835" s="80"/>
      <c r="P835" s="80"/>
      <c r="Q835" s="80"/>
      <c r="R835" s="80"/>
      <c r="S835" s="9">
        <f>M835+O835+P835+Q835+R835</f>
        <v>15856</v>
      </c>
      <c r="T835" s="9">
        <f>N835+R835</f>
        <v>0</v>
      </c>
      <c r="U835" s="80"/>
      <c r="V835" s="80"/>
      <c r="W835" s="80"/>
      <c r="X835" s="80"/>
      <c r="Y835" s="9">
        <f>S835+U835+V835+W835+X835</f>
        <v>15856</v>
      </c>
      <c r="Z835" s="9">
        <f>T835+X835</f>
        <v>0</v>
      </c>
      <c r="AA835" s="80"/>
      <c r="AB835" s="80"/>
      <c r="AC835" s="80"/>
      <c r="AD835" s="80"/>
      <c r="AE835" s="9">
        <f>Y835+AA835+AB835+AC835+AD835</f>
        <v>15856</v>
      </c>
      <c r="AF835" s="9">
        <f>Z835+AD835</f>
        <v>0</v>
      </c>
      <c r="AG835" s="80"/>
      <c r="AH835" s="80"/>
      <c r="AI835" s="80"/>
      <c r="AJ835" s="80"/>
      <c r="AK835" s="9">
        <f>AE835+AG835+AH835+AI835+AJ835</f>
        <v>15856</v>
      </c>
      <c r="AL835" s="9">
        <f>AF835+AJ835</f>
        <v>0</v>
      </c>
      <c r="AM835" s="80"/>
      <c r="AN835" s="80"/>
      <c r="AO835" s="80"/>
      <c r="AP835" s="80"/>
      <c r="AQ835" s="9">
        <f>AK835+AM835+AN835+AO835+AP835</f>
        <v>15856</v>
      </c>
      <c r="AR835" s="9">
        <f>AL835+AP835</f>
        <v>0</v>
      </c>
      <c r="AS835" s="80"/>
      <c r="AT835" s="80"/>
      <c r="AU835" s="80"/>
      <c r="AV835" s="80"/>
      <c r="AW835" s="9">
        <f>AQ835+AS835+AT835+AU835+AV835</f>
        <v>15856</v>
      </c>
      <c r="AX835" s="9">
        <f>AR835+AV835</f>
        <v>0</v>
      </c>
      <c r="AY835" s="8">
        <v>5483</v>
      </c>
      <c r="AZ835" s="79"/>
      <c r="BA835" s="92">
        <f t="shared" si="1602"/>
        <v>34.579969727547933</v>
      </c>
      <c r="BB835" s="92"/>
    </row>
    <row r="836" spans="1:54" ht="20.100000000000001" hidden="1" customHeight="1">
      <c r="A836" s="27" t="s">
        <v>15</v>
      </c>
      <c r="B836" s="25">
        <v>913</v>
      </c>
      <c r="C836" s="25" t="s">
        <v>32</v>
      </c>
      <c r="D836" s="25" t="s">
        <v>16</v>
      </c>
      <c r="E836" s="25" t="s">
        <v>490</v>
      </c>
      <c r="F836" s="25"/>
      <c r="G836" s="9">
        <f t="shared" ref="G836:V837" si="1686">G837</f>
        <v>2412</v>
      </c>
      <c r="H836" s="9">
        <f t="shared" si="1686"/>
        <v>0</v>
      </c>
      <c r="I836" s="9">
        <f t="shared" si="1686"/>
        <v>0</v>
      </c>
      <c r="J836" s="9">
        <f t="shared" si="1686"/>
        <v>0</v>
      </c>
      <c r="K836" s="9">
        <f t="shared" si="1686"/>
        <v>0</v>
      </c>
      <c r="L836" s="9">
        <f t="shared" si="1686"/>
        <v>0</v>
      </c>
      <c r="M836" s="9">
        <f t="shared" si="1686"/>
        <v>2412</v>
      </c>
      <c r="N836" s="9">
        <f t="shared" si="1686"/>
        <v>0</v>
      </c>
      <c r="O836" s="9">
        <f t="shared" si="1686"/>
        <v>0</v>
      </c>
      <c r="P836" s="9">
        <f t="shared" si="1686"/>
        <v>0</v>
      </c>
      <c r="Q836" s="9">
        <f t="shared" si="1686"/>
        <v>0</v>
      </c>
      <c r="R836" s="9">
        <f t="shared" si="1686"/>
        <v>0</v>
      </c>
      <c r="S836" s="9">
        <f t="shared" si="1686"/>
        <v>2412</v>
      </c>
      <c r="T836" s="9">
        <f t="shared" si="1686"/>
        <v>0</v>
      </c>
      <c r="U836" s="9">
        <f t="shared" si="1686"/>
        <v>0</v>
      </c>
      <c r="V836" s="9">
        <f t="shared" si="1686"/>
        <v>0</v>
      </c>
      <c r="W836" s="9">
        <f t="shared" ref="U836:AJ837" si="1687">W837</f>
        <v>0</v>
      </c>
      <c r="X836" s="9">
        <f t="shared" si="1687"/>
        <v>0</v>
      </c>
      <c r="Y836" s="9">
        <f t="shared" si="1687"/>
        <v>2412</v>
      </c>
      <c r="Z836" s="9">
        <f t="shared" si="1687"/>
        <v>0</v>
      </c>
      <c r="AA836" s="9">
        <f t="shared" si="1687"/>
        <v>0</v>
      </c>
      <c r="AB836" s="9">
        <f t="shared" si="1687"/>
        <v>0</v>
      </c>
      <c r="AC836" s="9">
        <f t="shared" si="1687"/>
        <v>0</v>
      </c>
      <c r="AD836" s="9">
        <f t="shared" si="1687"/>
        <v>0</v>
      </c>
      <c r="AE836" s="9">
        <f t="shared" si="1687"/>
        <v>2412</v>
      </c>
      <c r="AF836" s="9">
        <f t="shared" si="1687"/>
        <v>0</v>
      </c>
      <c r="AG836" s="9">
        <f t="shared" si="1687"/>
        <v>0</v>
      </c>
      <c r="AH836" s="9">
        <f t="shared" si="1687"/>
        <v>0</v>
      </c>
      <c r="AI836" s="9">
        <f t="shared" si="1687"/>
        <v>0</v>
      </c>
      <c r="AJ836" s="9">
        <f t="shared" si="1687"/>
        <v>0</v>
      </c>
      <c r="AK836" s="9">
        <f t="shared" ref="AG836:AV837" si="1688">AK837</f>
        <v>2412</v>
      </c>
      <c r="AL836" s="9">
        <f t="shared" si="1688"/>
        <v>0</v>
      </c>
      <c r="AM836" s="9">
        <f t="shared" si="1688"/>
        <v>0</v>
      </c>
      <c r="AN836" s="9">
        <f t="shared" si="1688"/>
        <v>0</v>
      </c>
      <c r="AO836" s="9">
        <f t="shared" si="1688"/>
        <v>0</v>
      </c>
      <c r="AP836" s="9">
        <f t="shared" si="1688"/>
        <v>0</v>
      </c>
      <c r="AQ836" s="9">
        <f t="shared" si="1688"/>
        <v>2412</v>
      </c>
      <c r="AR836" s="9">
        <f t="shared" si="1688"/>
        <v>0</v>
      </c>
      <c r="AS836" s="9">
        <f t="shared" si="1688"/>
        <v>0</v>
      </c>
      <c r="AT836" s="9">
        <f t="shared" si="1688"/>
        <v>0</v>
      </c>
      <c r="AU836" s="9">
        <f t="shared" si="1688"/>
        <v>0</v>
      </c>
      <c r="AV836" s="9">
        <f t="shared" si="1688"/>
        <v>0</v>
      </c>
      <c r="AW836" s="9">
        <f t="shared" ref="AS836:AZ837" si="1689">AW837</f>
        <v>2412</v>
      </c>
      <c r="AX836" s="9">
        <f t="shared" si="1689"/>
        <v>0</v>
      </c>
      <c r="AY836" s="9">
        <f t="shared" si="1689"/>
        <v>0</v>
      </c>
      <c r="AZ836" s="9">
        <f t="shared" si="1689"/>
        <v>0</v>
      </c>
      <c r="BA836" s="92">
        <f t="shared" si="1602"/>
        <v>0</v>
      </c>
      <c r="BB836" s="92"/>
    </row>
    <row r="837" spans="1:54" ht="33" hidden="1">
      <c r="A837" s="24" t="s">
        <v>11</v>
      </c>
      <c r="B837" s="25">
        <v>913</v>
      </c>
      <c r="C837" s="25" t="s">
        <v>32</v>
      </c>
      <c r="D837" s="25" t="s">
        <v>16</v>
      </c>
      <c r="E837" s="25" t="s">
        <v>490</v>
      </c>
      <c r="F837" s="25" t="s">
        <v>12</v>
      </c>
      <c r="G837" s="9">
        <f t="shared" si="1686"/>
        <v>2412</v>
      </c>
      <c r="H837" s="9">
        <f t="shared" si="1686"/>
        <v>0</v>
      </c>
      <c r="I837" s="9">
        <f t="shared" si="1686"/>
        <v>0</v>
      </c>
      <c r="J837" s="9">
        <f t="shared" si="1686"/>
        <v>0</v>
      </c>
      <c r="K837" s="9">
        <f t="shared" si="1686"/>
        <v>0</v>
      </c>
      <c r="L837" s="9">
        <f t="shared" si="1686"/>
        <v>0</v>
      </c>
      <c r="M837" s="9">
        <f t="shared" si="1686"/>
        <v>2412</v>
      </c>
      <c r="N837" s="9">
        <f t="shared" si="1686"/>
        <v>0</v>
      </c>
      <c r="O837" s="9">
        <f t="shared" si="1686"/>
        <v>0</v>
      </c>
      <c r="P837" s="9">
        <f t="shared" si="1686"/>
        <v>0</v>
      </c>
      <c r="Q837" s="9">
        <f t="shared" si="1686"/>
        <v>0</v>
      </c>
      <c r="R837" s="9">
        <f t="shared" si="1686"/>
        <v>0</v>
      </c>
      <c r="S837" s="9">
        <f t="shared" si="1686"/>
        <v>2412</v>
      </c>
      <c r="T837" s="9">
        <f t="shared" si="1686"/>
        <v>0</v>
      </c>
      <c r="U837" s="9">
        <f t="shared" si="1687"/>
        <v>0</v>
      </c>
      <c r="V837" s="9">
        <f t="shared" si="1687"/>
        <v>0</v>
      </c>
      <c r="W837" s="9">
        <f t="shared" si="1687"/>
        <v>0</v>
      </c>
      <c r="X837" s="9">
        <f t="shared" si="1687"/>
        <v>0</v>
      </c>
      <c r="Y837" s="9">
        <f t="shared" si="1687"/>
        <v>2412</v>
      </c>
      <c r="Z837" s="9">
        <f t="shared" si="1687"/>
        <v>0</v>
      </c>
      <c r="AA837" s="9">
        <f t="shared" si="1687"/>
        <v>0</v>
      </c>
      <c r="AB837" s="9">
        <f t="shared" si="1687"/>
        <v>0</v>
      </c>
      <c r="AC837" s="9">
        <f t="shared" si="1687"/>
        <v>0</v>
      </c>
      <c r="AD837" s="9">
        <f t="shared" si="1687"/>
        <v>0</v>
      </c>
      <c r="AE837" s="9">
        <f t="shared" si="1687"/>
        <v>2412</v>
      </c>
      <c r="AF837" s="9">
        <f t="shared" si="1687"/>
        <v>0</v>
      </c>
      <c r="AG837" s="9">
        <f t="shared" si="1688"/>
        <v>0</v>
      </c>
      <c r="AH837" s="9">
        <f t="shared" si="1688"/>
        <v>0</v>
      </c>
      <c r="AI837" s="9">
        <f t="shared" si="1688"/>
        <v>0</v>
      </c>
      <c r="AJ837" s="9">
        <f t="shared" si="1688"/>
        <v>0</v>
      </c>
      <c r="AK837" s="9">
        <f t="shared" si="1688"/>
        <v>2412</v>
      </c>
      <c r="AL837" s="9">
        <f t="shared" si="1688"/>
        <v>0</v>
      </c>
      <c r="AM837" s="9">
        <f t="shared" si="1688"/>
        <v>0</v>
      </c>
      <c r="AN837" s="9">
        <f t="shared" si="1688"/>
        <v>0</v>
      </c>
      <c r="AO837" s="9">
        <f t="shared" si="1688"/>
        <v>0</v>
      </c>
      <c r="AP837" s="9">
        <f t="shared" si="1688"/>
        <v>0</v>
      </c>
      <c r="AQ837" s="9">
        <f t="shared" si="1688"/>
        <v>2412</v>
      </c>
      <c r="AR837" s="9">
        <f t="shared" si="1688"/>
        <v>0</v>
      </c>
      <c r="AS837" s="9">
        <f t="shared" si="1689"/>
        <v>0</v>
      </c>
      <c r="AT837" s="9">
        <f t="shared" si="1689"/>
        <v>0</v>
      </c>
      <c r="AU837" s="9">
        <f t="shared" si="1689"/>
        <v>0</v>
      </c>
      <c r="AV837" s="9">
        <f t="shared" si="1689"/>
        <v>0</v>
      </c>
      <c r="AW837" s="9">
        <f t="shared" si="1689"/>
        <v>2412</v>
      </c>
      <c r="AX837" s="9">
        <f t="shared" si="1689"/>
        <v>0</v>
      </c>
      <c r="AY837" s="9">
        <f t="shared" si="1689"/>
        <v>0</v>
      </c>
      <c r="AZ837" s="9">
        <f t="shared" si="1689"/>
        <v>0</v>
      </c>
      <c r="BA837" s="92">
        <f t="shared" si="1602"/>
        <v>0</v>
      </c>
      <c r="BB837" s="92"/>
    </row>
    <row r="838" spans="1:54" ht="17.25" hidden="1" customHeight="1">
      <c r="A838" s="36" t="s">
        <v>13</v>
      </c>
      <c r="B838" s="25">
        <v>913</v>
      </c>
      <c r="C838" s="25" t="s">
        <v>32</v>
      </c>
      <c r="D838" s="25" t="s">
        <v>16</v>
      </c>
      <c r="E838" s="25" t="s">
        <v>490</v>
      </c>
      <c r="F838" s="9">
        <v>610</v>
      </c>
      <c r="G838" s="9">
        <v>2412</v>
      </c>
      <c r="H838" s="9"/>
      <c r="I838" s="79"/>
      <c r="J838" s="79"/>
      <c r="K838" s="79"/>
      <c r="L838" s="79"/>
      <c r="M838" s="9">
        <f>G838+I838+J838+K838+L838</f>
        <v>2412</v>
      </c>
      <c r="N838" s="9">
        <f>H838+L838</f>
        <v>0</v>
      </c>
      <c r="O838" s="80"/>
      <c r="P838" s="80"/>
      <c r="Q838" s="80"/>
      <c r="R838" s="80"/>
      <c r="S838" s="9">
        <f>M838+O838+P838+Q838+R838</f>
        <v>2412</v>
      </c>
      <c r="T838" s="9">
        <f>N838+R838</f>
        <v>0</v>
      </c>
      <c r="U838" s="80"/>
      <c r="V838" s="80"/>
      <c r="W838" s="80"/>
      <c r="X838" s="80"/>
      <c r="Y838" s="9">
        <f>S838+U838+V838+W838+X838</f>
        <v>2412</v>
      </c>
      <c r="Z838" s="9">
        <f>T838+X838</f>
        <v>0</v>
      </c>
      <c r="AA838" s="80"/>
      <c r="AB838" s="80"/>
      <c r="AC838" s="80"/>
      <c r="AD838" s="80"/>
      <c r="AE838" s="9">
        <f>Y838+AA838+AB838+AC838+AD838</f>
        <v>2412</v>
      </c>
      <c r="AF838" s="9">
        <f>Z838+AD838</f>
        <v>0</v>
      </c>
      <c r="AG838" s="80"/>
      <c r="AH838" s="80"/>
      <c r="AI838" s="80"/>
      <c r="AJ838" s="80"/>
      <c r="AK838" s="9">
        <f>AE838+AG838+AH838+AI838+AJ838</f>
        <v>2412</v>
      </c>
      <c r="AL838" s="9">
        <f>AF838+AJ838</f>
        <v>0</v>
      </c>
      <c r="AM838" s="80"/>
      <c r="AN838" s="80"/>
      <c r="AO838" s="80"/>
      <c r="AP838" s="80"/>
      <c r="AQ838" s="9">
        <f>AK838+AM838+AN838+AO838+AP838</f>
        <v>2412</v>
      </c>
      <c r="AR838" s="9">
        <f>AL838+AP838</f>
        <v>0</v>
      </c>
      <c r="AS838" s="80"/>
      <c r="AT838" s="80"/>
      <c r="AU838" s="80"/>
      <c r="AV838" s="80"/>
      <c r="AW838" s="9">
        <f>AQ838+AS838+AT838+AU838+AV838</f>
        <v>2412</v>
      </c>
      <c r="AX838" s="9">
        <f>AR838+AV838</f>
        <v>0</v>
      </c>
      <c r="AY838" s="79"/>
      <c r="AZ838" s="79"/>
      <c r="BA838" s="92">
        <f t="shared" si="1602"/>
        <v>0</v>
      </c>
      <c r="BB838" s="92"/>
    </row>
    <row r="839" spans="1:54" ht="49.5" hidden="1">
      <c r="A839" s="24" t="s">
        <v>210</v>
      </c>
      <c r="B839" s="25">
        <v>913</v>
      </c>
      <c r="C839" s="25" t="s">
        <v>32</v>
      </c>
      <c r="D839" s="25" t="s">
        <v>16</v>
      </c>
      <c r="E839" s="25" t="s">
        <v>224</v>
      </c>
      <c r="F839" s="25"/>
      <c r="G839" s="8">
        <f t="shared" ref="G839:V841" si="1690">G840</f>
        <v>43342</v>
      </c>
      <c r="H839" s="8">
        <f t="shared" si="1690"/>
        <v>0</v>
      </c>
      <c r="I839" s="8">
        <f t="shared" si="1690"/>
        <v>0</v>
      </c>
      <c r="J839" s="8">
        <f t="shared" si="1690"/>
        <v>0</v>
      </c>
      <c r="K839" s="8">
        <f t="shared" si="1690"/>
        <v>0</v>
      </c>
      <c r="L839" s="8">
        <f t="shared" si="1690"/>
        <v>0</v>
      </c>
      <c r="M839" s="8">
        <f t="shared" si="1690"/>
        <v>43342</v>
      </c>
      <c r="N839" s="8">
        <f t="shared" si="1690"/>
        <v>0</v>
      </c>
      <c r="O839" s="8">
        <f t="shared" si="1690"/>
        <v>0</v>
      </c>
      <c r="P839" s="8">
        <f t="shared" si="1690"/>
        <v>0</v>
      </c>
      <c r="Q839" s="8">
        <f t="shared" si="1690"/>
        <v>0</v>
      </c>
      <c r="R839" s="8">
        <f t="shared" si="1690"/>
        <v>0</v>
      </c>
      <c r="S839" s="8">
        <f t="shared" si="1690"/>
        <v>43342</v>
      </c>
      <c r="T839" s="8">
        <f t="shared" si="1690"/>
        <v>0</v>
      </c>
      <c r="U839" s="8">
        <f t="shared" si="1690"/>
        <v>0</v>
      </c>
      <c r="V839" s="8">
        <f t="shared" si="1690"/>
        <v>0</v>
      </c>
      <c r="W839" s="8">
        <f t="shared" ref="U839:AJ841" si="1691">W840</f>
        <v>0</v>
      </c>
      <c r="X839" s="8">
        <f t="shared" si="1691"/>
        <v>0</v>
      </c>
      <c r="Y839" s="8">
        <f t="shared" si="1691"/>
        <v>43342</v>
      </c>
      <c r="Z839" s="8">
        <f t="shared" si="1691"/>
        <v>0</v>
      </c>
      <c r="AA839" s="8">
        <f t="shared" si="1691"/>
        <v>0</v>
      </c>
      <c r="AB839" s="8">
        <f t="shared" si="1691"/>
        <v>0</v>
      </c>
      <c r="AC839" s="8">
        <f t="shared" si="1691"/>
        <v>0</v>
      </c>
      <c r="AD839" s="8">
        <f t="shared" si="1691"/>
        <v>0</v>
      </c>
      <c r="AE839" s="8">
        <f t="shared" si="1691"/>
        <v>43342</v>
      </c>
      <c r="AF839" s="8">
        <f t="shared" si="1691"/>
        <v>0</v>
      </c>
      <c r="AG839" s="8">
        <f t="shared" si="1691"/>
        <v>0</v>
      </c>
      <c r="AH839" s="8">
        <f t="shared" si="1691"/>
        <v>0</v>
      </c>
      <c r="AI839" s="8">
        <f t="shared" si="1691"/>
        <v>0</v>
      </c>
      <c r="AJ839" s="8">
        <f t="shared" si="1691"/>
        <v>0</v>
      </c>
      <c r="AK839" s="8">
        <f t="shared" ref="AG839:AV841" si="1692">AK840</f>
        <v>43342</v>
      </c>
      <c r="AL839" s="8">
        <f t="shared" si="1692"/>
        <v>0</v>
      </c>
      <c r="AM839" s="8">
        <f t="shared" si="1692"/>
        <v>0</v>
      </c>
      <c r="AN839" s="8">
        <f t="shared" si="1692"/>
        <v>0</v>
      </c>
      <c r="AO839" s="8">
        <f t="shared" si="1692"/>
        <v>0</v>
      </c>
      <c r="AP839" s="8">
        <f t="shared" si="1692"/>
        <v>0</v>
      </c>
      <c r="AQ839" s="8">
        <f t="shared" si="1692"/>
        <v>43342</v>
      </c>
      <c r="AR839" s="8">
        <f t="shared" si="1692"/>
        <v>0</v>
      </c>
      <c r="AS839" s="8">
        <f t="shared" si="1692"/>
        <v>0</v>
      </c>
      <c r="AT839" s="8">
        <f t="shared" si="1692"/>
        <v>0</v>
      </c>
      <c r="AU839" s="8">
        <f t="shared" si="1692"/>
        <v>0</v>
      </c>
      <c r="AV839" s="8">
        <f t="shared" si="1692"/>
        <v>0</v>
      </c>
      <c r="AW839" s="8">
        <f t="shared" ref="AS839:AZ841" si="1693">AW840</f>
        <v>43342</v>
      </c>
      <c r="AX839" s="8">
        <f t="shared" si="1693"/>
        <v>0</v>
      </c>
      <c r="AY839" s="8">
        <f t="shared" si="1693"/>
        <v>18969</v>
      </c>
      <c r="AZ839" s="8">
        <f t="shared" si="1693"/>
        <v>0</v>
      </c>
      <c r="BA839" s="92">
        <f t="shared" si="1602"/>
        <v>43.765862212172948</v>
      </c>
      <c r="BB839" s="92"/>
    </row>
    <row r="840" spans="1:54" ht="20.100000000000001" hidden="1" customHeight="1">
      <c r="A840" s="27" t="s">
        <v>212</v>
      </c>
      <c r="B840" s="25">
        <v>913</v>
      </c>
      <c r="C840" s="25" t="s">
        <v>32</v>
      </c>
      <c r="D840" s="25" t="s">
        <v>16</v>
      </c>
      <c r="E840" s="25" t="s">
        <v>225</v>
      </c>
      <c r="F840" s="25"/>
      <c r="G840" s="9">
        <f t="shared" si="1690"/>
        <v>43342</v>
      </c>
      <c r="H840" s="9">
        <f t="shared" si="1690"/>
        <v>0</v>
      </c>
      <c r="I840" s="9">
        <f t="shared" si="1690"/>
        <v>0</v>
      </c>
      <c r="J840" s="9">
        <f t="shared" si="1690"/>
        <v>0</v>
      </c>
      <c r="K840" s="9">
        <f t="shared" si="1690"/>
        <v>0</v>
      </c>
      <c r="L840" s="9">
        <f t="shared" si="1690"/>
        <v>0</v>
      </c>
      <c r="M840" s="9">
        <f t="shared" si="1690"/>
        <v>43342</v>
      </c>
      <c r="N840" s="9">
        <f t="shared" si="1690"/>
        <v>0</v>
      </c>
      <c r="O840" s="9">
        <f t="shared" si="1690"/>
        <v>0</v>
      </c>
      <c r="P840" s="9">
        <f t="shared" si="1690"/>
        <v>0</v>
      </c>
      <c r="Q840" s="9">
        <f t="shared" si="1690"/>
        <v>0</v>
      </c>
      <c r="R840" s="9">
        <f t="shared" si="1690"/>
        <v>0</v>
      </c>
      <c r="S840" s="9">
        <f t="shared" si="1690"/>
        <v>43342</v>
      </c>
      <c r="T840" s="9">
        <f t="shared" si="1690"/>
        <v>0</v>
      </c>
      <c r="U840" s="9">
        <f t="shared" si="1691"/>
        <v>0</v>
      </c>
      <c r="V840" s="9">
        <f t="shared" si="1691"/>
        <v>0</v>
      </c>
      <c r="W840" s="9">
        <f t="shared" si="1691"/>
        <v>0</v>
      </c>
      <c r="X840" s="9">
        <f t="shared" si="1691"/>
        <v>0</v>
      </c>
      <c r="Y840" s="9">
        <f t="shared" si="1691"/>
        <v>43342</v>
      </c>
      <c r="Z840" s="9">
        <f t="shared" si="1691"/>
        <v>0</v>
      </c>
      <c r="AA840" s="9">
        <f t="shared" si="1691"/>
        <v>0</v>
      </c>
      <c r="AB840" s="9">
        <f t="shared" si="1691"/>
        <v>0</v>
      </c>
      <c r="AC840" s="9">
        <f t="shared" si="1691"/>
        <v>0</v>
      </c>
      <c r="AD840" s="9">
        <f t="shared" si="1691"/>
        <v>0</v>
      </c>
      <c r="AE840" s="9">
        <f t="shared" si="1691"/>
        <v>43342</v>
      </c>
      <c r="AF840" s="9">
        <f t="shared" si="1691"/>
        <v>0</v>
      </c>
      <c r="AG840" s="9">
        <f t="shared" si="1692"/>
        <v>0</v>
      </c>
      <c r="AH840" s="9">
        <f t="shared" si="1692"/>
        <v>0</v>
      </c>
      <c r="AI840" s="9">
        <f t="shared" si="1692"/>
        <v>0</v>
      </c>
      <c r="AJ840" s="9">
        <f t="shared" si="1692"/>
        <v>0</v>
      </c>
      <c r="AK840" s="9">
        <f t="shared" si="1692"/>
        <v>43342</v>
      </c>
      <c r="AL840" s="9">
        <f t="shared" si="1692"/>
        <v>0</v>
      </c>
      <c r="AM840" s="9">
        <f t="shared" si="1692"/>
        <v>0</v>
      </c>
      <c r="AN840" s="9">
        <f t="shared" si="1692"/>
        <v>0</v>
      </c>
      <c r="AO840" s="9">
        <f t="shared" si="1692"/>
        <v>0</v>
      </c>
      <c r="AP840" s="9">
        <f t="shared" si="1692"/>
        <v>0</v>
      </c>
      <c r="AQ840" s="9">
        <f t="shared" si="1692"/>
        <v>43342</v>
      </c>
      <c r="AR840" s="9">
        <f t="shared" si="1692"/>
        <v>0</v>
      </c>
      <c r="AS840" s="9">
        <f t="shared" si="1693"/>
        <v>0</v>
      </c>
      <c r="AT840" s="9">
        <f t="shared" si="1693"/>
        <v>0</v>
      </c>
      <c r="AU840" s="9">
        <f t="shared" si="1693"/>
        <v>0</v>
      </c>
      <c r="AV840" s="9">
        <f t="shared" si="1693"/>
        <v>0</v>
      </c>
      <c r="AW840" s="9">
        <f t="shared" si="1693"/>
        <v>43342</v>
      </c>
      <c r="AX840" s="9">
        <f t="shared" si="1693"/>
        <v>0</v>
      </c>
      <c r="AY840" s="9">
        <f t="shared" si="1693"/>
        <v>18969</v>
      </c>
      <c r="AZ840" s="9">
        <f t="shared" si="1693"/>
        <v>0</v>
      </c>
      <c r="BA840" s="92">
        <f t="shared" si="1602"/>
        <v>43.765862212172948</v>
      </c>
      <c r="BB840" s="92"/>
    </row>
    <row r="841" spans="1:54" ht="20.100000000000001" hidden="1" customHeight="1">
      <c r="A841" s="27" t="s">
        <v>65</v>
      </c>
      <c r="B841" s="25">
        <v>913</v>
      </c>
      <c r="C841" s="25" t="s">
        <v>32</v>
      </c>
      <c r="D841" s="25" t="s">
        <v>16</v>
      </c>
      <c r="E841" s="25" t="s">
        <v>225</v>
      </c>
      <c r="F841" s="25" t="s">
        <v>66</v>
      </c>
      <c r="G841" s="9">
        <f t="shared" si="1690"/>
        <v>43342</v>
      </c>
      <c r="H841" s="9">
        <f t="shared" si="1690"/>
        <v>0</v>
      </c>
      <c r="I841" s="9">
        <f t="shared" si="1690"/>
        <v>0</v>
      </c>
      <c r="J841" s="9">
        <f t="shared" si="1690"/>
        <v>0</v>
      </c>
      <c r="K841" s="9">
        <f t="shared" si="1690"/>
        <v>0</v>
      </c>
      <c r="L841" s="9">
        <f t="shared" si="1690"/>
        <v>0</v>
      </c>
      <c r="M841" s="9">
        <f t="shared" si="1690"/>
        <v>43342</v>
      </c>
      <c r="N841" s="9">
        <f t="shared" si="1690"/>
        <v>0</v>
      </c>
      <c r="O841" s="9">
        <f t="shared" si="1690"/>
        <v>0</v>
      </c>
      <c r="P841" s="9">
        <f t="shared" si="1690"/>
        <v>0</v>
      </c>
      <c r="Q841" s="9">
        <f t="shared" si="1690"/>
        <v>0</v>
      </c>
      <c r="R841" s="9">
        <f t="shared" si="1690"/>
        <v>0</v>
      </c>
      <c r="S841" s="9">
        <f t="shared" si="1690"/>
        <v>43342</v>
      </c>
      <c r="T841" s="9">
        <f t="shared" si="1690"/>
        <v>0</v>
      </c>
      <c r="U841" s="9">
        <f t="shared" si="1691"/>
        <v>0</v>
      </c>
      <c r="V841" s="9">
        <f t="shared" si="1691"/>
        <v>0</v>
      </c>
      <c r="W841" s="9">
        <f t="shared" si="1691"/>
        <v>0</v>
      </c>
      <c r="X841" s="9">
        <f t="shared" si="1691"/>
        <v>0</v>
      </c>
      <c r="Y841" s="9">
        <f t="shared" si="1691"/>
        <v>43342</v>
      </c>
      <c r="Z841" s="9">
        <f t="shared" si="1691"/>
        <v>0</v>
      </c>
      <c r="AA841" s="9">
        <f t="shared" si="1691"/>
        <v>0</v>
      </c>
      <c r="AB841" s="9">
        <f t="shared" si="1691"/>
        <v>0</v>
      </c>
      <c r="AC841" s="9">
        <f t="shared" si="1691"/>
        <v>0</v>
      </c>
      <c r="AD841" s="9">
        <f t="shared" si="1691"/>
        <v>0</v>
      </c>
      <c r="AE841" s="9">
        <f t="shared" si="1691"/>
        <v>43342</v>
      </c>
      <c r="AF841" s="9">
        <f t="shared" si="1691"/>
        <v>0</v>
      </c>
      <c r="AG841" s="9">
        <f t="shared" si="1692"/>
        <v>0</v>
      </c>
      <c r="AH841" s="9">
        <f t="shared" si="1692"/>
        <v>0</v>
      </c>
      <c r="AI841" s="9">
        <f t="shared" si="1692"/>
        <v>0</v>
      </c>
      <c r="AJ841" s="9">
        <f t="shared" si="1692"/>
        <v>0</v>
      </c>
      <c r="AK841" s="9">
        <f t="shared" si="1692"/>
        <v>43342</v>
      </c>
      <c r="AL841" s="9">
        <f t="shared" si="1692"/>
        <v>0</v>
      </c>
      <c r="AM841" s="9">
        <f t="shared" si="1692"/>
        <v>0</v>
      </c>
      <c r="AN841" s="9">
        <f t="shared" si="1692"/>
        <v>0</v>
      </c>
      <c r="AO841" s="9">
        <f t="shared" si="1692"/>
        <v>0</v>
      </c>
      <c r="AP841" s="9">
        <f t="shared" si="1692"/>
        <v>0</v>
      </c>
      <c r="AQ841" s="9">
        <f t="shared" si="1692"/>
        <v>43342</v>
      </c>
      <c r="AR841" s="9">
        <f t="shared" si="1692"/>
        <v>0</v>
      </c>
      <c r="AS841" s="9">
        <f t="shared" si="1693"/>
        <v>0</v>
      </c>
      <c r="AT841" s="9">
        <f t="shared" si="1693"/>
        <v>0</v>
      </c>
      <c r="AU841" s="9">
        <f t="shared" si="1693"/>
        <v>0</v>
      </c>
      <c r="AV841" s="9">
        <f t="shared" si="1693"/>
        <v>0</v>
      </c>
      <c r="AW841" s="9">
        <f t="shared" si="1693"/>
        <v>43342</v>
      </c>
      <c r="AX841" s="9">
        <f t="shared" si="1693"/>
        <v>0</v>
      </c>
      <c r="AY841" s="9">
        <f t="shared" si="1693"/>
        <v>18969</v>
      </c>
      <c r="AZ841" s="9">
        <f t="shared" si="1693"/>
        <v>0</v>
      </c>
      <c r="BA841" s="92">
        <f t="shared" si="1602"/>
        <v>43.765862212172948</v>
      </c>
      <c r="BB841" s="92"/>
    </row>
    <row r="842" spans="1:54" ht="49.5" hidden="1">
      <c r="A842" s="24" t="s">
        <v>406</v>
      </c>
      <c r="B842" s="25">
        <v>913</v>
      </c>
      <c r="C842" s="25" t="s">
        <v>32</v>
      </c>
      <c r="D842" s="25" t="s">
        <v>16</v>
      </c>
      <c r="E842" s="25" t="s">
        <v>225</v>
      </c>
      <c r="F842" s="9">
        <v>810</v>
      </c>
      <c r="G842" s="9">
        <v>43342</v>
      </c>
      <c r="H842" s="9"/>
      <c r="I842" s="79"/>
      <c r="J842" s="79"/>
      <c r="K842" s="79"/>
      <c r="L842" s="79"/>
      <c r="M842" s="9">
        <f>G842+I842+J842+K842+L842</f>
        <v>43342</v>
      </c>
      <c r="N842" s="9">
        <f>H842+L842</f>
        <v>0</v>
      </c>
      <c r="O842" s="80"/>
      <c r="P842" s="80"/>
      <c r="Q842" s="80"/>
      <c r="R842" s="80"/>
      <c r="S842" s="9">
        <f>M842+O842+P842+Q842+R842</f>
        <v>43342</v>
      </c>
      <c r="T842" s="9">
        <f>N842+R842</f>
        <v>0</v>
      </c>
      <c r="U842" s="80"/>
      <c r="V842" s="80"/>
      <c r="W842" s="80"/>
      <c r="X842" s="80"/>
      <c r="Y842" s="9">
        <f>S842+U842+V842+W842+X842</f>
        <v>43342</v>
      </c>
      <c r="Z842" s="9">
        <f>T842+X842</f>
        <v>0</v>
      </c>
      <c r="AA842" s="80"/>
      <c r="AB842" s="80"/>
      <c r="AC842" s="80"/>
      <c r="AD842" s="80"/>
      <c r="AE842" s="9">
        <f>Y842+AA842+AB842+AC842+AD842</f>
        <v>43342</v>
      </c>
      <c r="AF842" s="9">
        <f>Z842+AD842</f>
        <v>0</v>
      </c>
      <c r="AG842" s="80"/>
      <c r="AH842" s="80"/>
      <c r="AI842" s="80"/>
      <c r="AJ842" s="80"/>
      <c r="AK842" s="9">
        <f>AE842+AG842+AH842+AI842+AJ842</f>
        <v>43342</v>
      </c>
      <c r="AL842" s="9">
        <f>AF842+AJ842</f>
        <v>0</v>
      </c>
      <c r="AM842" s="80"/>
      <c r="AN842" s="80"/>
      <c r="AO842" s="80"/>
      <c r="AP842" s="80"/>
      <c r="AQ842" s="9">
        <f>AK842+AM842+AN842+AO842+AP842</f>
        <v>43342</v>
      </c>
      <c r="AR842" s="9">
        <f>AL842+AP842</f>
        <v>0</v>
      </c>
      <c r="AS842" s="80"/>
      <c r="AT842" s="80"/>
      <c r="AU842" s="80"/>
      <c r="AV842" s="80"/>
      <c r="AW842" s="9">
        <f>AQ842+AS842+AT842+AU842+AV842</f>
        <v>43342</v>
      </c>
      <c r="AX842" s="9">
        <f>AR842+AV842</f>
        <v>0</v>
      </c>
      <c r="AY842" s="9">
        <v>18969</v>
      </c>
      <c r="AZ842" s="79"/>
      <c r="BA842" s="92">
        <f t="shared" si="1602"/>
        <v>43.765862212172948</v>
      </c>
      <c r="BB842" s="92"/>
    </row>
    <row r="843" spans="1:54" hidden="1">
      <c r="A843" s="24"/>
      <c r="B843" s="25"/>
      <c r="C843" s="25"/>
      <c r="D843" s="25"/>
      <c r="E843" s="25"/>
      <c r="F843" s="9"/>
      <c r="G843" s="9"/>
      <c r="H843" s="9"/>
      <c r="I843" s="79"/>
      <c r="J843" s="79"/>
      <c r="K843" s="79"/>
      <c r="L843" s="79"/>
      <c r="M843" s="79"/>
      <c r="N843" s="79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79"/>
      <c r="AZ843" s="79"/>
      <c r="BA843" s="92"/>
      <c r="BB843" s="92"/>
    </row>
    <row r="844" spans="1:54" s="100" customFormat="1" ht="40.5" hidden="1">
      <c r="A844" s="95" t="s">
        <v>478</v>
      </c>
      <c r="B844" s="106">
        <v>914</v>
      </c>
      <c r="C844" s="96"/>
      <c r="D844" s="96"/>
      <c r="E844" s="96"/>
      <c r="F844" s="96"/>
      <c r="G844" s="98">
        <f t="shared" ref="G844:Z844" si="1694">G853+G874+G921+G881+G928+G902+G938</f>
        <v>70600</v>
      </c>
      <c r="H844" s="98">
        <f t="shared" si="1694"/>
        <v>0</v>
      </c>
      <c r="I844" s="98">
        <f t="shared" si="1694"/>
        <v>0</v>
      </c>
      <c r="J844" s="98">
        <f t="shared" si="1694"/>
        <v>73799</v>
      </c>
      <c r="K844" s="98">
        <f t="shared" si="1694"/>
        <v>0</v>
      </c>
      <c r="L844" s="98">
        <f t="shared" si="1694"/>
        <v>69688</v>
      </c>
      <c r="M844" s="98">
        <f t="shared" si="1694"/>
        <v>214087</v>
      </c>
      <c r="N844" s="98">
        <f t="shared" si="1694"/>
        <v>69688</v>
      </c>
      <c r="O844" s="98">
        <f t="shared" si="1694"/>
        <v>-225</v>
      </c>
      <c r="P844" s="98">
        <f t="shared" si="1694"/>
        <v>518</v>
      </c>
      <c r="Q844" s="98">
        <f t="shared" si="1694"/>
        <v>0</v>
      </c>
      <c r="R844" s="98">
        <f t="shared" si="1694"/>
        <v>9841</v>
      </c>
      <c r="S844" s="98">
        <f t="shared" si="1694"/>
        <v>224221</v>
      </c>
      <c r="T844" s="98">
        <f t="shared" si="1694"/>
        <v>79529</v>
      </c>
      <c r="U844" s="98">
        <f t="shared" si="1694"/>
        <v>0</v>
      </c>
      <c r="V844" s="98">
        <f t="shared" si="1694"/>
        <v>0</v>
      </c>
      <c r="W844" s="98">
        <f t="shared" si="1694"/>
        <v>0</v>
      </c>
      <c r="X844" s="98">
        <f t="shared" si="1694"/>
        <v>604572</v>
      </c>
      <c r="Y844" s="98">
        <f t="shared" si="1694"/>
        <v>828793</v>
      </c>
      <c r="Z844" s="98">
        <f t="shared" si="1694"/>
        <v>684101</v>
      </c>
      <c r="AA844" s="98">
        <f t="shared" ref="AA844:AF844" si="1695">AA846+AA853+AA874+AA921+AA881+AA928+AA902+AA938</f>
        <v>-70946</v>
      </c>
      <c r="AB844" s="98">
        <f t="shared" si="1695"/>
        <v>38594</v>
      </c>
      <c r="AC844" s="98">
        <f t="shared" si="1695"/>
        <v>0</v>
      </c>
      <c r="AD844" s="98">
        <f t="shared" si="1695"/>
        <v>85900</v>
      </c>
      <c r="AE844" s="98">
        <f t="shared" si="1695"/>
        <v>882341</v>
      </c>
      <c r="AF844" s="98">
        <f t="shared" si="1695"/>
        <v>770001</v>
      </c>
      <c r="AG844" s="98">
        <f t="shared" ref="AG844:AL844" si="1696">AG846+AG853+AG874+AG921+AG881+AG928+AG902+AG938</f>
        <v>0</v>
      </c>
      <c r="AH844" s="98">
        <f t="shared" si="1696"/>
        <v>1758</v>
      </c>
      <c r="AI844" s="98">
        <f t="shared" si="1696"/>
        <v>0</v>
      </c>
      <c r="AJ844" s="98">
        <f t="shared" si="1696"/>
        <v>0</v>
      </c>
      <c r="AK844" s="98">
        <f t="shared" si="1696"/>
        <v>884099</v>
      </c>
      <c r="AL844" s="98">
        <f t="shared" si="1696"/>
        <v>770001</v>
      </c>
      <c r="AM844" s="98">
        <f t="shared" ref="AM844:AR844" si="1697">AM846+AM853+AM874+AM921+AM881+AM928+AM902+AM938</f>
        <v>-558</v>
      </c>
      <c r="AN844" s="98">
        <f t="shared" si="1697"/>
        <v>0</v>
      </c>
      <c r="AO844" s="98">
        <f t="shared" si="1697"/>
        <v>0</v>
      </c>
      <c r="AP844" s="98">
        <f t="shared" si="1697"/>
        <v>0</v>
      </c>
      <c r="AQ844" s="98">
        <f t="shared" si="1697"/>
        <v>883541</v>
      </c>
      <c r="AR844" s="98">
        <f t="shared" si="1697"/>
        <v>770001</v>
      </c>
      <c r="AS844" s="98">
        <f t="shared" ref="AS844:AX844" si="1698">AS846+AS853+AS874+AS921+AS881+AS928+AS902+AS938</f>
        <v>-10428</v>
      </c>
      <c r="AT844" s="98">
        <f t="shared" si="1698"/>
        <v>25849</v>
      </c>
      <c r="AU844" s="98">
        <f t="shared" si="1698"/>
        <v>-152</v>
      </c>
      <c r="AV844" s="98">
        <f t="shared" si="1698"/>
        <v>253765</v>
      </c>
      <c r="AW844" s="98">
        <f t="shared" si="1698"/>
        <v>1152575</v>
      </c>
      <c r="AX844" s="98">
        <f t="shared" si="1698"/>
        <v>1023766</v>
      </c>
      <c r="AY844" s="98">
        <f t="shared" ref="AY844:AZ844" si="1699">AY846+AY853+AY874+AY921+AY881+AY928+AY902+AY938</f>
        <v>33901</v>
      </c>
      <c r="AZ844" s="98">
        <f t="shared" si="1699"/>
        <v>0</v>
      </c>
      <c r="BA844" s="99">
        <f t="shared" si="1602"/>
        <v>2.9413270286098516</v>
      </c>
      <c r="BB844" s="99">
        <f t="shared" si="1604"/>
        <v>0</v>
      </c>
    </row>
    <row r="845" spans="1:54" ht="20.25" hidden="1">
      <c r="A845" s="20"/>
      <c r="B845" s="43"/>
      <c r="C845" s="21"/>
      <c r="D845" s="21"/>
      <c r="E845" s="21"/>
      <c r="F845" s="21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92"/>
      <c r="BB845" s="92"/>
    </row>
    <row r="846" spans="1:54" ht="20.25" hidden="1">
      <c r="A846" s="22" t="s">
        <v>58</v>
      </c>
      <c r="B846" s="23" t="s">
        <v>437</v>
      </c>
      <c r="C846" s="23" t="s">
        <v>21</v>
      </c>
      <c r="D846" s="23" t="s">
        <v>59</v>
      </c>
      <c r="E846" s="23"/>
      <c r="F846" s="2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>
        <f>AA847</f>
        <v>0</v>
      </c>
      <c r="AB846" s="15">
        <f t="shared" ref="AB846:AQ849" si="1700">AB847</f>
        <v>422</v>
      </c>
      <c r="AC846" s="15">
        <f t="shared" si="1700"/>
        <v>0</v>
      </c>
      <c r="AD846" s="15">
        <f t="shared" si="1700"/>
        <v>0</v>
      </c>
      <c r="AE846" s="15">
        <f t="shared" si="1700"/>
        <v>422</v>
      </c>
      <c r="AF846" s="15">
        <f t="shared" si="1700"/>
        <v>0</v>
      </c>
      <c r="AG846" s="6">
        <f>AG847</f>
        <v>0</v>
      </c>
      <c r="AH846" s="15">
        <f t="shared" si="1700"/>
        <v>0</v>
      </c>
      <c r="AI846" s="15">
        <f t="shared" si="1700"/>
        <v>0</v>
      </c>
      <c r="AJ846" s="15">
        <f t="shared" si="1700"/>
        <v>0</v>
      </c>
      <c r="AK846" s="15">
        <f t="shared" si="1700"/>
        <v>422</v>
      </c>
      <c r="AL846" s="15">
        <f t="shared" si="1700"/>
        <v>0</v>
      </c>
      <c r="AM846" s="6">
        <f>AM847</f>
        <v>0</v>
      </c>
      <c r="AN846" s="15">
        <f t="shared" si="1700"/>
        <v>0</v>
      </c>
      <c r="AO846" s="15">
        <f t="shared" si="1700"/>
        <v>0</v>
      </c>
      <c r="AP846" s="15">
        <f t="shared" si="1700"/>
        <v>0</v>
      </c>
      <c r="AQ846" s="15">
        <f t="shared" si="1700"/>
        <v>422</v>
      </c>
      <c r="AR846" s="15">
        <f t="shared" ref="AN846:AR849" si="1701">AR847</f>
        <v>0</v>
      </c>
      <c r="AS846" s="6">
        <f>AS847</f>
        <v>0</v>
      </c>
      <c r="AT846" s="15">
        <f t="shared" ref="AT846:AZ849" si="1702">AT847</f>
        <v>44</v>
      </c>
      <c r="AU846" s="15">
        <f t="shared" si="1702"/>
        <v>0</v>
      </c>
      <c r="AV846" s="15">
        <f t="shared" si="1702"/>
        <v>0</v>
      </c>
      <c r="AW846" s="15">
        <f t="shared" si="1702"/>
        <v>466</v>
      </c>
      <c r="AX846" s="15">
        <f t="shared" si="1702"/>
        <v>0</v>
      </c>
      <c r="AY846" s="15">
        <f t="shared" si="1702"/>
        <v>466</v>
      </c>
      <c r="AZ846" s="15">
        <f t="shared" si="1702"/>
        <v>0</v>
      </c>
      <c r="BA846" s="93">
        <f t="shared" si="1602"/>
        <v>100</v>
      </c>
      <c r="BB846" s="93"/>
    </row>
    <row r="847" spans="1:54" s="67" customFormat="1" ht="21.75" hidden="1" customHeight="1">
      <c r="A847" s="36" t="s">
        <v>61</v>
      </c>
      <c r="B847" s="55" t="s">
        <v>437</v>
      </c>
      <c r="C847" s="55" t="s">
        <v>21</v>
      </c>
      <c r="D847" s="55" t="s">
        <v>59</v>
      </c>
      <c r="E847" s="55" t="s">
        <v>384</v>
      </c>
      <c r="F847" s="26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9">
        <f>AA848</f>
        <v>0</v>
      </c>
      <c r="AB847" s="9">
        <f t="shared" si="1700"/>
        <v>422</v>
      </c>
      <c r="AC847" s="9">
        <f t="shared" si="1700"/>
        <v>0</v>
      </c>
      <c r="AD847" s="9">
        <f t="shared" si="1700"/>
        <v>0</v>
      </c>
      <c r="AE847" s="9">
        <f t="shared" si="1700"/>
        <v>422</v>
      </c>
      <c r="AF847" s="9">
        <f t="shared" si="1700"/>
        <v>0</v>
      </c>
      <c r="AG847" s="9">
        <f>AG848</f>
        <v>0</v>
      </c>
      <c r="AH847" s="9">
        <f t="shared" si="1700"/>
        <v>0</v>
      </c>
      <c r="AI847" s="9">
        <f t="shared" si="1700"/>
        <v>0</v>
      </c>
      <c r="AJ847" s="9">
        <f t="shared" si="1700"/>
        <v>0</v>
      </c>
      <c r="AK847" s="9">
        <f t="shared" si="1700"/>
        <v>422</v>
      </c>
      <c r="AL847" s="9">
        <f t="shared" si="1700"/>
        <v>0</v>
      </c>
      <c r="AM847" s="9">
        <f>AM848</f>
        <v>0</v>
      </c>
      <c r="AN847" s="9">
        <f t="shared" si="1701"/>
        <v>0</v>
      </c>
      <c r="AO847" s="9">
        <f t="shared" si="1701"/>
        <v>0</v>
      </c>
      <c r="AP847" s="9">
        <f t="shared" si="1701"/>
        <v>0</v>
      </c>
      <c r="AQ847" s="9">
        <f t="shared" si="1701"/>
        <v>422</v>
      </c>
      <c r="AR847" s="9">
        <f t="shared" si="1701"/>
        <v>0</v>
      </c>
      <c r="AS847" s="9">
        <f>AS848</f>
        <v>0</v>
      </c>
      <c r="AT847" s="9">
        <f t="shared" si="1702"/>
        <v>44</v>
      </c>
      <c r="AU847" s="9">
        <f t="shared" si="1702"/>
        <v>0</v>
      </c>
      <c r="AV847" s="9">
        <f t="shared" si="1702"/>
        <v>0</v>
      </c>
      <c r="AW847" s="9">
        <f t="shared" si="1702"/>
        <v>466</v>
      </c>
      <c r="AX847" s="9">
        <f t="shared" si="1702"/>
        <v>0</v>
      </c>
      <c r="AY847" s="9">
        <f t="shared" si="1702"/>
        <v>466</v>
      </c>
      <c r="AZ847" s="9">
        <f t="shared" si="1702"/>
        <v>0</v>
      </c>
      <c r="BA847" s="92">
        <f t="shared" si="1602"/>
        <v>100</v>
      </c>
      <c r="BB847" s="92"/>
    </row>
    <row r="848" spans="1:54" s="67" customFormat="1" ht="21.75" hidden="1" customHeight="1">
      <c r="A848" s="24" t="s">
        <v>14</v>
      </c>
      <c r="B848" s="55" t="s">
        <v>437</v>
      </c>
      <c r="C848" s="55" t="s">
        <v>21</v>
      </c>
      <c r="D848" s="55" t="s">
        <v>59</v>
      </c>
      <c r="E848" s="55" t="s">
        <v>63</v>
      </c>
      <c r="F848" s="26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9">
        <f>AA849</f>
        <v>0</v>
      </c>
      <c r="AB848" s="9">
        <f t="shared" si="1700"/>
        <v>422</v>
      </c>
      <c r="AC848" s="9">
        <f t="shared" si="1700"/>
        <v>0</v>
      </c>
      <c r="AD848" s="9">
        <f t="shared" si="1700"/>
        <v>0</v>
      </c>
      <c r="AE848" s="9">
        <f t="shared" si="1700"/>
        <v>422</v>
      </c>
      <c r="AF848" s="9">
        <f t="shared" si="1700"/>
        <v>0</v>
      </c>
      <c r="AG848" s="9">
        <f>AG849</f>
        <v>0</v>
      </c>
      <c r="AH848" s="9">
        <f t="shared" si="1700"/>
        <v>0</v>
      </c>
      <c r="AI848" s="9">
        <f t="shared" si="1700"/>
        <v>0</v>
      </c>
      <c r="AJ848" s="9">
        <f t="shared" si="1700"/>
        <v>0</v>
      </c>
      <c r="AK848" s="9">
        <f t="shared" si="1700"/>
        <v>422</v>
      </c>
      <c r="AL848" s="9">
        <f t="shared" si="1700"/>
        <v>0</v>
      </c>
      <c r="AM848" s="9">
        <f>AM849</f>
        <v>0</v>
      </c>
      <c r="AN848" s="9">
        <f t="shared" si="1701"/>
        <v>0</v>
      </c>
      <c r="AO848" s="9">
        <f t="shared" si="1701"/>
        <v>0</v>
      </c>
      <c r="AP848" s="9">
        <f t="shared" si="1701"/>
        <v>0</v>
      </c>
      <c r="AQ848" s="9">
        <f t="shared" si="1701"/>
        <v>422</v>
      </c>
      <c r="AR848" s="9">
        <f t="shared" si="1701"/>
        <v>0</v>
      </c>
      <c r="AS848" s="9">
        <f>AS849</f>
        <v>0</v>
      </c>
      <c r="AT848" s="9">
        <f t="shared" si="1702"/>
        <v>44</v>
      </c>
      <c r="AU848" s="9">
        <f t="shared" si="1702"/>
        <v>0</v>
      </c>
      <c r="AV848" s="9">
        <f t="shared" si="1702"/>
        <v>0</v>
      </c>
      <c r="AW848" s="9">
        <f t="shared" si="1702"/>
        <v>466</v>
      </c>
      <c r="AX848" s="9">
        <f t="shared" si="1702"/>
        <v>0</v>
      </c>
      <c r="AY848" s="9">
        <f t="shared" si="1702"/>
        <v>466</v>
      </c>
      <c r="AZ848" s="9">
        <f t="shared" si="1702"/>
        <v>0</v>
      </c>
      <c r="BA848" s="92">
        <f t="shared" si="1602"/>
        <v>100</v>
      </c>
      <c r="BB848" s="92"/>
    </row>
    <row r="849" spans="1:54" s="67" customFormat="1" ht="21.75" hidden="1" customHeight="1">
      <c r="A849" s="24" t="s">
        <v>60</v>
      </c>
      <c r="B849" s="55" t="s">
        <v>437</v>
      </c>
      <c r="C849" s="29" t="s">
        <v>21</v>
      </c>
      <c r="D849" s="29" t="s">
        <v>59</v>
      </c>
      <c r="E849" s="29" t="s">
        <v>64</v>
      </c>
      <c r="F849" s="26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9">
        <f>AA850</f>
        <v>0</v>
      </c>
      <c r="AB849" s="9">
        <f t="shared" si="1700"/>
        <v>422</v>
      </c>
      <c r="AC849" s="9">
        <f t="shared" si="1700"/>
        <v>0</v>
      </c>
      <c r="AD849" s="9">
        <f t="shared" si="1700"/>
        <v>0</v>
      </c>
      <c r="AE849" s="9">
        <f t="shared" si="1700"/>
        <v>422</v>
      </c>
      <c r="AF849" s="9">
        <f t="shared" si="1700"/>
        <v>0</v>
      </c>
      <c r="AG849" s="9">
        <f>AG850</f>
        <v>0</v>
      </c>
      <c r="AH849" s="9">
        <f t="shared" si="1700"/>
        <v>0</v>
      </c>
      <c r="AI849" s="9">
        <f t="shared" si="1700"/>
        <v>0</v>
      </c>
      <c r="AJ849" s="9">
        <f t="shared" si="1700"/>
        <v>0</v>
      </c>
      <c r="AK849" s="9">
        <f t="shared" si="1700"/>
        <v>422</v>
      </c>
      <c r="AL849" s="9">
        <f t="shared" si="1700"/>
        <v>0</v>
      </c>
      <c r="AM849" s="9">
        <f>AM850</f>
        <v>0</v>
      </c>
      <c r="AN849" s="9">
        <f t="shared" si="1701"/>
        <v>0</v>
      </c>
      <c r="AO849" s="9">
        <f t="shared" si="1701"/>
        <v>0</v>
      </c>
      <c r="AP849" s="9">
        <f t="shared" si="1701"/>
        <v>0</v>
      </c>
      <c r="AQ849" s="9">
        <f t="shared" si="1701"/>
        <v>422</v>
      </c>
      <c r="AR849" s="9">
        <f t="shared" si="1701"/>
        <v>0</v>
      </c>
      <c r="AS849" s="9">
        <f>AS850</f>
        <v>0</v>
      </c>
      <c r="AT849" s="9">
        <f t="shared" si="1702"/>
        <v>44</v>
      </c>
      <c r="AU849" s="9">
        <f t="shared" si="1702"/>
        <v>0</v>
      </c>
      <c r="AV849" s="9">
        <f t="shared" si="1702"/>
        <v>0</v>
      </c>
      <c r="AW849" s="9">
        <f t="shared" si="1702"/>
        <v>466</v>
      </c>
      <c r="AX849" s="9">
        <f t="shared" si="1702"/>
        <v>0</v>
      </c>
      <c r="AY849" s="9">
        <f t="shared" si="1702"/>
        <v>466</v>
      </c>
      <c r="AZ849" s="9">
        <f t="shared" si="1702"/>
        <v>0</v>
      </c>
      <c r="BA849" s="92">
        <f t="shared" si="1602"/>
        <v>100</v>
      </c>
      <c r="BB849" s="92"/>
    </row>
    <row r="850" spans="1:54" s="67" customFormat="1" ht="21.75" hidden="1" customHeight="1">
      <c r="A850" s="24" t="s">
        <v>65</v>
      </c>
      <c r="B850" s="25" t="s">
        <v>437</v>
      </c>
      <c r="C850" s="25" t="s">
        <v>21</v>
      </c>
      <c r="D850" s="25" t="s">
        <v>59</v>
      </c>
      <c r="E850" s="25" t="s">
        <v>64</v>
      </c>
      <c r="F850" s="25" t="s">
        <v>66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9">
        <f>AA851</f>
        <v>0</v>
      </c>
      <c r="AB850" s="9">
        <f t="shared" ref="AB850:AZ850" si="1703">AB851</f>
        <v>422</v>
      </c>
      <c r="AC850" s="9">
        <f t="shared" si="1703"/>
        <v>0</v>
      </c>
      <c r="AD850" s="9">
        <f t="shared" si="1703"/>
        <v>0</v>
      </c>
      <c r="AE850" s="9">
        <f t="shared" si="1703"/>
        <v>422</v>
      </c>
      <c r="AF850" s="9">
        <f t="shared" si="1703"/>
        <v>0</v>
      </c>
      <c r="AG850" s="9">
        <f>AG851</f>
        <v>0</v>
      </c>
      <c r="AH850" s="9">
        <f t="shared" si="1703"/>
        <v>0</v>
      </c>
      <c r="AI850" s="9">
        <f t="shared" si="1703"/>
        <v>0</v>
      </c>
      <c r="AJ850" s="9">
        <f t="shared" si="1703"/>
        <v>0</v>
      </c>
      <c r="AK850" s="9">
        <f t="shared" si="1703"/>
        <v>422</v>
      </c>
      <c r="AL850" s="9">
        <f t="shared" si="1703"/>
        <v>0</v>
      </c>
      <c r="AM850" s="9">
        <f>AM851</f>
        <v>0</v>
      </c>
      <c r="AN850" s="9">
        <f t="shared" si="1703"/>
        <v>0</v>
      </c>
      <c r="AO850" s="9">
        <f t="shared" si="1703"/>
        <v>0</v>
      </c>
      <c r="AP850" s="9">
        <f t="shared" si="1703"/>
        <v>0</v>
      </c>
      <c r="AQ850" s="9">
        <f t="shared" si="1703"/>
        <v>422</v>
      </c>
      <c r="AR850" s="9">
        <f t="shared" si="1703"/>
        <v>0</v>
      </c>
      <c r="AS850" s="9">
        <f>AS851</f>
        <v>0</v>
      </c>
      <c r="AT850" s="9">
        <f t="shared" si="1703"/>
        <v>44</v>
      </c>
      <c r="AU850" s="9">
        <f t="shared" si="1703"/>
        <v>0</v>
      </c>
      <c r="AV850" s="9">
        <f t="shared" si="1703"/>
        <v>0</v>
      </c>
      <c r="AW850" s="9">
        <f t="shared" si="1703"/>
        <v>466</v>
      </c>
      <c r="AX850" s="9">
        <f t="shared" si="1703"/>
        <v>0</v>
      </c>
      <c r="AY850" s="9">
        <f t="shared" si="1703"/>
        <v>466</v>
      </c>
      <c r="AZ850" s="9">
        <f t="shared" si="1703"/>
        <v>0</v>
      </c>
      <c r="BA850" s="92">
        <f t="shared" si="1602"/>
        <v>100</v>
      </c>
      <c r="BB850" s="92"/>
    </row>
    <row r="851" spans="1:54" s="67" customFormat="1" ht="18.75" hidden="1" customHeight="1">
      <c r="A851" s="24" t="s">
        <v>154</v>
      </c>
      <c r="B851" s="25" t="s">
        <v>437</v>
      </c>
      <c r="C851" s="25" t="s">
        <v>21</v>
      </c>
      <c r="D851" s="25" t="s">
        <v>59</v>
      </c>
      <c r="E851" s="25" t="s">
        <v>64</v>
      </c>
      <c r="F851" s="25" t="s">
        <v>613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9">
        <v>422</v>
      </c>
      <c r="AC851" s="9"/>
      <c r="AD851" s="9"/>
      <c r="AE851" s="9">
        <f>Y851+AA851+AB851+AC851+AD851</f>
        <v>422</v>
      </c>
      <c r="AF851" s="9">
        <f>Z851+AD851</f>
        <v>0</v>
      </c>
      <c r="AG851" s="10"/>
      <c r="AH851" s="9"/>
      <c r="AI851" s="9"/>
      <c r="AJ851" s="9"/>
      <c r="AK851" s="9">
        <f>AE851+AG851+AH851+AI851+AJ851</f>
        <v>422</v>
      </c>
      <c r="AL851" s="9">
        <f>AF851+AJ851</f>
        <v>0</v>
      </c>
      <c r="AM851" s="10"/>
      <c r="AN851" s="9"/>
      <c r="AO851" s="9"/>
      <c r="AP851" s="9"/>
      <c r="AQ851" s="9">
        <f>AK851+AM851+AN851+AO851+AP851</f>
        <v>422</v>
      </c>
      <c r="AR851" s="9">
        <f>AL851+AP851</f>
        <v>0</v>
      </c>
      <c r="AS851" s="10"/>
      <c r="AT851" s="9">
        <v>44</v>
      </c>
      <c r="AU851" s="9"/>
      <c r="AV851" s="9"/>
      <c r="AW851" s="9">
        <f>AQ851+AS851+AT851+AU851+AV851</f>
        <v>466</v>
      </c>
      <c r="AX851" s="9">
        <f>AR851+AV851</f>
        <v>0</v>
      </c>
      <c r="AY851" s="9">
        <v>466</v>
      </c>
      <c r="AZ851" s="94"/>
      <c r="BA851" s="92">
        <f t="shared" si="1602"/>
        <v>100</v>
      </c>
      <c r="BB851" s="92"/>
    </row>
    <row r="852" spans="1:54" s="67" customFormat="1" hidden="1">
      <c r="A852" s="68"/>
      <c r="B852" s="72"/>
      <c r="C852" s="26"/>
      <c r="D852" s="26"/>
      <c r="E852" s="26"/>
      <c r="F852" s="26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94"/>
      <c r="AZ852" s="94"/>
      <c r="BA852" s="92"/>
      <c r="BB852" s="92"/>
    </row>
    <row r="853" spans="1:54" ht="27" hidden="1" customHeight="1">
      <c r="A853" s="22" t="s">
        <v>74</v>
      </c>
      <c r="B853" s="49">
        <v>914</v>
      </c>
      <c r="C853" s="23" t="s">
        <v>28</v>
      </c>
      <c r="D853" s="23" t="s">
        <v>75</v>
      </c>
      <c r="E853" s="23"/>
      <c r="F853" s="7"/>
      <c r="G853" s="15">
        <f>G854+G866</f>
        <v>17235</v>
      </c>
      <c r="H853" s="15">
        <f t="shared" ref="H853:N853" si="1704">H854+H866</f>
        <v>0</v>
      </c>
      <c r="I853" s="15">
        <f t="shared" si="1704"/>
        <v>0</v>
      </c>
      <c r="J853" s="15">
        <f t="shared" si="1704"/>
        <v>0</v>
      </c>
      <c r="K853" s="15">
        <f t="shared" si="1704"/>
        <v>0</v>
      </c>
      <c r="L853" s="15">
        <f t="shared" si="1704"/>
        <v>0</v>
      </c>
      <c r="M853" s="15">
        <f t="shared" si="1704"/>
        <v>17235</v>
      </c>
      <c r="N853" s="15">
        <f t="shared" si="1704"/>
        <v>0</v>
      </c>
      <c r="O853" s="15">
        <f t="shared" ref="O853:T853" si="1705">O854+O866</f>
        <v>-225</v>
      </c>
      <c r="P853" s="15">
        <f t="shared" si="1705"/>
        <v>0</v>
      </c>
      <c r="Q853" s="15">
        <f t="shared" si="1705"/>
        <v>0</v>
      </c>
      <c r="R853" s="15">
        <f t="shared" si="1705"/>
        <v>0</v>
      </c>
      <c r="S853" s="15">
        <f t="shared" si="1705"/>
        <v>17010</v>
      </c>
      <c r="T853" s="15">
        <f t="shared" si="1705"/>
        <v>0</v>
      </c>
      <c r="U853" s="15">
        <f t="shared" ref="U853:Z853" si="1706">U854+U866</f>
        <v>0</v>
      </c>
      <c r="V853" s="15">
        <f t="shared" si="1706"/>
        <v>0</v>
      </c>
      <c r="W853" s="15">
        <f t="shared" si="1706"/>
        <v>0</v>
      </c>
      <c r="X853" s="15">
        <f t="shared" si="1706"/>
        <v>0</v>
      </c>
      <c r="Y853" s="15">
        <f t="shared" si="1706"/>
        <v>17010</v>
      </c>
      <c r="Z853" s="15">
        <f t="shared" si="1706"/>
        <v>0</v>
      </c>
      <c r="AA853" s="15">
        <f t="shared" ref="AA853:AF853" si="1707">AA854+AA866</f>
        <v>0</v>
      </c>
      <c r="AB853" s="15">
        <f t="shared" si="1707"/>
        <v>24240</v>
      </c>
      <c r="AC853" s="15">
        <f t="shared" si="1707"/>
        <v>0</v>
      </c>
      <c r="AD853" s="15">
        <f t="shared" si="1707"/>
        <v>0</v>
      </c>
      <c r="AE853" s="15">
        <f t="shared" si="1707"/>
        <v>41250</v>
      </c>
      <c r="AF853" s="15">
        <f t="shared" si="1707"/>
        <v>0</v>
      </c>
      <c r="AG853" s="15">
        <f t="shared" ref="AG853:AL853" si="1708">AG854+AG866</f>
        <v>0</v>
      </c>
      <c r="AH853" s="15">
        <f t="shared" si="1708"/>
        <v>558</v>
      </c>
      <c r="AI853" s="15">
        <f t="shared" si="1708"/>
        <v>0</v>
      </c>
      <c r="AJ853" s="15">
        <f t="shared" si="1708"/>
        <v>0</v>
      </c>
      <c r="AK853" s="15">
        <f t="shared" si="1708"/>
        <v>41808</v>
      </c>
      <c r="AL853" s="15">
        <f t="shared" si="1708"/>
        <v>0</v>
      </c>
      <c r="AM853" s="15">
        <f t="shared" ref="AM853:AR853" si="1709">AM854+AM866</f>
        <v>-558</v>
      </c>
      <c r="AN853" s="15">
        <f t="shared" si="1709"/>
        <v>0</v>
      </c>
      <c r="AO853" s="15">
        <f t="shared" si="1709"/>
        <v>0</v>
      </c>
      <c r="AP853" s="15">
        <f t="shared" si="1709"/>
        <v>0</v>
      </c>
      <c r="AQ853" s="15">
        <f t="shared" si="1709"/>
        <v>41250</v>
      </c>
      <c r="AR853" s="15">
        <f t="shared" si="1709"/>
        <v>0</v>
      </c>
      <c r="AS853" s="15">
        <f t="shared" ref="AS853:AW853" si="1710">AS854+AS866</f>
        <v>-4821</v>
      </c>
      <c r="AT853" s="15">
        <f t="shared" si="1710"/>
        <v>0</v>
      </c>
      <c r="AU853" s="15">
        <f t="shared" si="1710"/>
        <v>-152</v>
      </c>
      <c r="AV853" s="15">
        <f t="shared" si="1710"/>
        <v>0</v>
      </c>
      <c r="AW853" s="15">
        <f t="shared" si="1710"/>
        <v>36277</v>
      </c>
      <c r="AX853" s="15">
        <f t="shared" ref="AX853:AZ853" si="1711">AX854+AX866</f>
        <v>0</v>
      </c>
      <c r="AY853" s="15">
        <f t="shared" si="1711"/>
        <v>27874</v>
      </c>
      <c r="AZ853" s="15">
        <f t="shared" si="1711"/>
        <v>0</v>
      </c>
      <c r="BA853" s="93">
        <f t="shared" ref="BA853:BA915" si="1712">AY853/AW853*100</f>
        <v>76.836563111613415</v>
      </c>
      <c r="BB853" s="93"/>
    </row>
    <row r="854" spans="1:54" ht="49.5" hidden="1">
      <c r="A854" s="24" t="s">
        <v>438</v>
      </c>
      <c r="B854" s="25">
        <v>914</v>
      </c>
      <c r="C854" s="25" t="s">
        <v>28</v>
      </c>
      <c r="D854" s="25" t="s">
        <v>75</v>
      </c>
      <c r="E854" s="25" t="s">
        <v>439</v>
      </c>
      <c r="F854" s="25"/>
      <c r="G854" s="8">
        <f>G859+G855</f>
        <v>14924</v>
      </c>
      <c r="H854" s="8">
        <f t="shared" ref="H854:N854" si="1713">H859+H855</f>
        <v>0</v>
      </c>
      <c r="I854" s="8">
        <f t="shared" si="1713"/>
        <v>0</v>
      </c>
      <c r="J854" s="8">
        <f t="shared" si="1713"/>
        <v>0</v>
      </c>
      <c r="K854" s="8">
        <f t="shared" si="1713"/>
        <v>0</v>
      </c>
      <c r="L854" s="8">
        <f t="shared" si="1713"/>
        <v>0</v>
      </c>
      <c r="M854" s="8">
        <f t="shared" si="1713"/>
        <v>14924</v>
      </c>
      <c r="N854" s="8">
        <f t="shared" si="1713"/>
        <v>0</v>
      </c>
      <c r="O854" s="8">
        <f t="shared" ref="O854:T854" si="1714">O859+O855</f>
        <v>-225</v>
      </c>
      <c r="P854" s="8">
        <f t="shared" si="1714"/>
        <v>0</v>
      </c>
      <c r="Q854" s="8">
        <f t="shared" si="1714"/>
        <v>0</v>
      </c>
      <c r="R854" s="8">
        <f t="shared" si="1714"/>
        <v>0</v>
      </c>
      <c r="S854" s="8">
        <f t="shared" si="1714"/>
        <v>14699</v>
      </c>
      <c r="T854" s="8">
        <f t="shared" si="1714"/>
        <v>0</v>
      </c>
      <c r="U854" s="8">
        <f t="shared" ref="U854:Z854" si="1715">U859+U855</f>
        <v>0</v>
      </c>
      <c r="V854" s="8">
        <f t="shared" si="1715"/>
        <v>0</v>
      </c>
      <c r="W854" s="8">
        <f t="shared" si="1715"/>
        <v>0</v>
      </c>
      <c r="X854" s="8">
        <f t="shared" si="1715"/>
        <v>0</v>
      </c>
      <c r="Y854" s="8">
        <f t="shared" si="1715"/>
        <v>14699</v>
      </c>
      <c r="Z854" s="8">
        <f t="shared" si="1715"/>
        <v>0</v>
      </c>
      <c r="AA854" s="8">
        <f t="shared" ref="AA854:AF854" si="1716">AA859+AA855</f>
        <v>0</v>
      </c>
      <c r="AB854" s="8">
        <f t="shared" si="1716"/>
        <v>24240</v>
      </c>
      <c r="AC854" s="8">
        <f t="shared" si="1716"/>
        <v>0</v>
      </c>
      <c r="AD854" s="8">
        <f t="shared" si="1716"/>
        <v>0</v>
      </c>
      <c r="AE854" s="8">
        <f t="shared" si="1716"/>
        <v>38939</v>
      </c>
      <c r="AF854" s="8">
        <f t="shared" si="1716"/>
        <v>0</v>
      </c>
      <c r="AG854" s="8">
        <f t="shared" ref="AG854:AL854" si="1717">AG859+AG855</f>
        <v>0</v>
      </c>
      <c r="AH854" s="8">
        <f t="shared" si="1717"/>
        <v>0</v>
      </c>
      <c r="AI854" s="8">
        <f t="shared" si="1717"/>
        <v>0</v>
      </c>
      <c r="AJ854" s="8">
        <f t="shared" si="1717"/>
        <v>0</v>
      </c>
      <c r="AK854" s="8">
        <f t="shared" si="1717"/>
        <v>38939</v>
      </c>
      <c r="AL854" s="8">
        <f t="shared" si="1717"/>
        <v>0</v>
      </c>
      <c r="AM854" s="8">
        <f t="shared" ref="AM854:AR854" si="1718">AM859+AM855</f>
        <v>0</v>
      </c>
      <c r="AN854" s="8">
        <f t="shared" si="1718"/>
        <v>0</v>
      </c>
      <c r="AO854" s="8">
        <f t="shared" si="1718"/>
        <v>0</v>
      </c>
      <c r="AP854" s="8">
        <f t="shared" si="1718"/>
        <v>0</v>
      </c>
      <c r="AQ854" s="8">
        <f t="shared" si="1718"/>
        <v>38939</v>
      </c>
      <c r="AR854" s="8">
        <f t="shared" si="1718"/>
        <v>0</v>
      </c>
      <c r="AS854" s="8">
        <f t="shared" ref="AS854:AW854" si="1719">AS859+AS855</f>
        <v>-4821</v>
      </c>
      <c r="AT854" s="8">
        <f t="shared" si="1719"/>
        <v>0</v>
      </c>
      <c r="AU854" s="8">
        <f t="shared" si="1719"/>
        <v>0</v>
      </c>
      <c r="AV854" s="8">
        <f t="shared" si="1719"/>
        <v>0</v>
      </c>
      <c r="AW854" s="8">
        <f t="shared" si="1719"/>
        <v>34118</v>
      </c>
      <c r="AX854" s="8">
        <f t="shared" ref="AX854:AZ854" si="1720">AX859+AX855</f>
        <v>0</v>
      </c>
      <c r="AY854" s="8">
        <f t="shared" si="1720"/>
        <v>27394</v>
      </c>
      <c r="AZ854" s="8">
        <f t="shared" si="1720"/>
        <v>0</v>
      </c>
      <c r="BA854" s="92">
        <f t="shared" si="1712"/>
        <v>80.291928014537788</v>
      </c>
      <c r="BB854" s="92"/>
    </row>
    <row r="855" spans="1:54" ht="33" hidden="1">
      <c r="A855" s="24" t="s">
        <v>76</v>
      </c>
      <c r="B855" s="25">
        <v>914</v>
      </c>
      <c r="C855" s="25" t="s">
        <v>28</v>
      </c>
      <c r="D855" s="25" t="s">
        <v>176</v>
      </c>
      <c r="E855" s="25" t="s">
        <v>631</v>
      </c>
      <c r="F855" s="25"/>
      <c r="G855" s="11">
        <f t="shared" ref="G855:V857" si="1721">G856</f>
        <v>8953</v>
      </c>
      <c r="H855" s="11">
        <f t="shared" si="1721"/>
        <v>0</v>
      </c>
      <c r="I855" s="11">
        <f t="shared" si="1721"/>
        <v>0</v>
      </c>
      <c r="J855" s="11">
        <f t="shared" si="1721"/>
        <v>0</v>
      </c>
      <c r="K855" s="11">
        <f t="shared" si="1721"/>
        <v>0</v>
      </c>
      <c r="L855" s="11">
        <f t="shared" si="1721"/>
        <v>0</v>
      </c>
      <c r="M855" s="11">
        <f t="shared" si="1721"/>
        <v>8953</v>
      </c>
      <c r="N855" s="11">
        <f t="shared" si="1721"/>
        <v>0</v>
      </c>
      <c r="O855" s="11">
        <f t="shared" si="1721"/>
        <v>0</v>
      </c>
      <c r="P855" s="11">
        <f t="shared" si="1721"/>
        <v>0</v>
      </c>
      <c r="Q855" s="11">
        <f t="shared" si="1721"/>
        <v>0</v>
      </c>
      <c r="R855" s="11">
        <f t="shared" si="1721"/>
        <v>0</v>
      </c>
      <c r="S855" s="11">
        <f t="shared" si="1721"/>
        <v>8953</v>
      </c>
      <c r="T855" s="11">
        <f t="shared" si="1721"/>
        <v>0</v>
      </c>
      <c r="U855" s="11">
        <f t="shared" si="1721"/>
        <v>0</v>
      </c>
      <c r="V855" s="11">
        <f t="shared" si="1721"/>
        <v>0</v>
      </c>
      <c r="W855" s="11">
        <f t="shared" ref="U855:AJ857" si="1722">W856</f>
        <v>0</v>
      </c>
      <c r="X855" s="11">
        <f t="shared" si="1722"/>
        <v>0</v>
      </c>
      <c r="Y855" s="11">
        <f t="shared" si="1722"/>
        <v>8953</v>
      </c>
      <c r="Z855" s="11">
        <f t="shared" si="1722"/>
        <v>0</v>
      </c>
      <c r="AA855" s="11">
        <f t="shared" si="1722"/>
        <v>0</v>
      </c>
      <c r="AB855" s="11">
        <f t="shared" si="1722"/>
        <v>0</v>
      </c>
      <c r="AC855" s="11">
        <f t="shared" si="1722"/>
        <v>0</v>
      </c>
      <c r="AD855" s="11">
        <f t="shared" si="1722"/>
        <v>0</v>
      </c>
      <c r="AE855" s="11">
        <f t="shared" si="1722"/>
        <v>8953</v>
      </c>
      <c r="AF855" s="11">
        <f t="shared" si="1722"/>
        <v>0</v>
      </c>
      <c r="AG855" s="11">
        <f t="shared" si="1722"/>
        <v>0</v>
      </c>
      <c r="AH855" s="11">
        <f t="shared" si="1722"/>
        <v>0</v>
      </c>
      <c r="AI855" s="11">
        <f t="shared" si="1722"/>
        <v>0</v>
      </c>
      <c r="AJ855" s="11">
        <f t="shared" si="1722"/>
        <v>0</v>
      </c>
      <c r="AK855" s="11">
        <f t="shared" ref="AG855:AV857" si="1723">AK856</f>
        <v>8953</v>
      </c>
      <c r="AL855" s="11">
        <f t="shared" si="1723"/>
        <v>0</v>
      </c>
      <c r="AM855" s="11">
        <f t="shared" si="1723"/>
        <v>0</v>
      </c>
      <c r="AN855" s="11">
        <f t="shared" si="1723"/>
        <v>0</v>
      </c>
      <c r="AO855" s="11">
        <f t="shared" si="1723"/>
        <v>0</v>
      </c>
      <c r="AP855" s="11">
        <f t="shared" si="1723"/>
        <v>0</v>
      </c>
      <c r="AQ855" s="11">
        <f t="shared" si="1723"/>
        <v>8953</v>
      </c>
      <c r="AR855" s="11">
        <f t="shared" si="1723"/>
        <v>0</v>
      </c>
      <c r="AS855" s="11">
        <f t="shared" si="1723"/>
        <v>0</v>
      </c>
      <c r="AT855" s="11">
        <f t="shared" si="1723"/>
        <v>0</v>
      </c>
      <c r="AU855" s="11">
        <f t="shared" si="1723"/>
        <v>0</v>
      </c>
      <c r="AV855" s="11">
        <f t="shared" si="1723"/>
        <v>0</v>
      </c>
      <c r="AW855" s="11">
        <f t="shared" ref="AS855:AZ857" si="1724">AW856</f>
        <v>8953</v>
      </c>
      <c r="AX855" s="11">
        <f t="shared" si="1724"/>
        <v>0</v>
      </c>
      <c r="AY855" s="11">
        <f t="shared" si="1724"/>
        <v>3153</v>
      </c>
      <c r="AZ855" s="11">
        <f t="shared" si="1724"/>
        <v>0</v>
      </c>
      <c r="BA855" s="92">
        <f t="shared" si="1712"/>
        <v>35.217245615994642</v>
      </c>
      <c r="BB855" s="92"/>
    </row>
    <row r="856" spans="1:54" ht="33" hidden="1">
      <c r="A856" s="24" t="s">
        <v>177</v>
      </c>
      <c r="B856" s="25">
        <v>914</v>
      </c>
      <c r="C856" s="25" t="s">
        <v>28</v>
      </c>
      <c r="D856" s="25" t="s">
        <v>176</v>
      </c>
      <c r="E856" s="25" t="s">
        <v>632</v>
      </c>
      <c r="F856" s="25"/>
      <c r="G856" s="11">
        <f t="shared" si="1721"/>
        <v>8953</v>
      </c>
      <c r="H856" s="11">
        <f t="shared" si="1721"/>
        <v>0</v>
      </c>
      <c r="I856" s="11">
        <f t="shared" si="1721"/>
        <v>0</v>
      </c>
      <c r="J856" s="11">
        <f t="shared" si="1721"/>
        <v>0</v>
      </c>
      <c r="K856" s="11">
        <f t="shared" si="1721"/>
        <v>0</v>
      </c>
      <c r="L856" s="11">
        <f t="shared" si="1721"/>
        <v>0</v>
      </c>
      <c r="M856" s="11">
        <f t="shared" si="1721"/>
        <v>8953</v>
      </c>
      <c r="N856" s="11">
        <f t="shared" si="1721"/>
        <v>0</v>
      </c>
      <c r="O856" s="11">
        <f t="shared" si="1721"/>
        <v>0</v>
      </c>
      <c r="P856" s="11">
        <f t="shared" si="1721"/>
        <v>0</v>
      </c>
      <c r="Q856" s="11">
        <f t="shared" si="1721"/>
        <v>0</v>
      </c>
      <c r="R856" s="11">
        <f t="shared" si="1721"/>
        <v>0</v>
      </c>
      <c r="S856" s="11">
        <f t="shared" si="1721"/>
        <v>8953</v>
      </c>
      <c r="T856" s="11">
        <f t="shared" si="1721"/>
        <v>0</v>
      </c>
      <c r="U856" s="11">
        <f t="shared" si="1722"/>
        <v>0</v>
      </c>
      <c r="V856" s="11">
        <f t="shared" si="1722"/>
        <v>0</v>
      </c>
      <c r="W856" s="11">
        <f t="shared" si="1722"/>
        <v>0</v>
      </c>
      <c r="X856" s="11">
        <f t="shared" si="1722"/>
        <v>0</v>
      </c>
      <c r="Y856" s="11">
        <f t="shared" si="1722"/>
        <v>8953</v>
      </c>
      <c r="Z856" s="11">
        <f t="shared" si="1722"/>
        <v>0</v>
      </c>
      <c r="AA856" s="11">
        <f t="shared" si="1722"/>
        <v>0</v>
      </c>
      <c r="AB856" s="11">
        <f t="shared" si="1722"/>
        <v>0</v>
      </c>
      <c r="AC856" s="11">
        <f t="shared" si="1722"/>
        <v>0</v>
      </c>
      <c r="AD856" s="11">
        <f t="shared" si="1722"/>
        <v>0</v>
      </c>
      <c r="AE856" s="11">
        <f t="shared" si="1722"/>
        <v>8953</v>
      </c>
      <c r="AF856" s="11">
        <f t="shared" si="1722"/>
        <v>0</v>
      </c>
      <c r="AG856" s="11">
        <f t="shared" si="1723"/>
        <v>0</v>
      </c>
      <c r="AH856" s="11">
        <f t="shared" si="1723"/>
        <v>0</v>
      </c>
      <c r="AI856" s="11">
        <f t="shared" si="1723"/>
        <v>0</v>
      </c>
      <c r="AJ856" s="11">
        <f t="shared" si="1723"/>
        <v>0</v>
      </c>
      <c r="AK856" s="11">
        <f t="shared" si="1723"/>
        <v>8953</v>
      </c>
      <c r="AL856" s="11">
        <f t="shared" si="1723"/>
        <v>0</v>
      </c>
      <c r="AM856" s="11">
        <f t="shared" si="1723"/>
        <v>0</v>
      </c>
      <c r="AN856" s="11">
        <f t="shared" si="1723"/>
        <v>0</v>
      </c>
      <c r="AO856" s="11">
        <f t="shared" si="1723"/>
        <v>0</v>
      </c>
      <c r="AP856" s="11">
        <f t="shared" si="1723"/>
        <v>0</v>
      </c>
      <c r="AQ856" s="11">
        <f t="shared" si="1723"/>
        <v>8953</v>
      </c>
      <c r="AR856" s="11">
        <f t="shared" si="1723"/>
        <v>0</v>
      </c>
      <c r="AS856" s="11">
        <f t="shared" si="1724"/>
        <v>0</v>
      </c>
      <c r="AT856" s="11">
        <f t="shared" si="1724"/>
        <v>0</v>
      </c>
      <c r="AU856" s="11">
        <f t="shared" si="1724"/>
        <v>0</v>
      </c>
      <c r="AV856" s="11">
        <f t="shared" si="1724"/>
        <v>0</v>
      </c>
      <c r="AW856" s="11">
        <f t="shared" si="1724"/>
        <v>8953</v>
      </c>
      <c r="AX856" s="11">
        <f t="shared" si="1724"/>
        <v>0</v>
      </c>
      <c r="AY856" s="11">
        <f t="shared" si="1724"/>
        <v>3153</v>
      </c>
      <c r="AZ856" s="11">
        <f t="shared" si="1724"/>
        <v>0</v>
      </c>
      <c r="BA856" s="92">
        <f t="shared" si="1712"/>
        <v>35.217245615994642</v>
      </c>
      <c r="BB856" s="92"/>
    </row>
    <row r="857" spans="1:54" ht="33" hidden="1">
      <c r="A857" s="24" t="s">
        <v>11</v>
      </c>
      <c r="B857" s="25">
        <v>914</v>
      </c>
      <c r="C857" s="25" t="s">
        <v>28</v>
      </c>
      <c r="D857" s="25" t="s">
        <v>176</v>
      </c>
      <c r="E857" s="25" t="s">
        <v>632</v>
      </c>
      <c r="F857" s="25" t="s">
        <v>12</v>
      </c>
      <c r="G857" s="11">
        <f t="shared" si="1721"/>
        <v>8953</v>
      </c>
      <c r="H857" s="11">
        <f t="shared" si="1721"/>
        <v>0</v>
      </c>
      <c r="I857" s="11">
        <f t="shared" si="1721"/>
        <v>0</v>
      </c>
      <c r="J857" s="11">
        <f t="shared" si="1721"/>
        <v>0</v>
      </c>
      <c r="K857" s="11">
        <f t="shared" si="1721"/>
        <v>0</v>
      </c>
      <c r="L857" s="11">
        <f t="shared" si="1721"/>
        <v>0</v>
      </c>
      <c r="M857" s="11">
        <f t="shared" si="1721"/>
        <v>8953</v>
      </c>
      <c r="N857" s="11">
        <f t="shared" si="1721"/>
        <v>0</v>
      </c>
      <c r="O857" s="11">
        <f t="shared" si="1721"/>
        <v>0</v>
      </c>
      <c r="P857" s="11">
        <f t="shared" si="1721"/>
        <v>0</v>
      </c>
      <c r="Q857" s="11">
        <f t="shared" si="1721"/>
        <v>0</v>
      </c>
      <c r="R857" s="11">
        <f t="shared" si="1721"/>
        <v>0</v>
      </c>
      <c r="S857" s="11">
        <f t="shared" si="1721"/>
        <v>8953</v>
      </c>
      <c r="T857" s="11">
        <f t="shared" si="1721"/>
        <v>0</v>
      </c>
      <c r="U857" s="11">
        <f t="shared" si="1722"/>
        <v>0</v>
      </c>
      <c r="V857" s="11">
        <f t="shared" si="1722"/>
        <v>0</v>
      </c>
      <c r="W857" s="11">
        <f t="shared" si="1722"/>
        <v>0</v>
      </c>
      <c r="X857" s="11">
        <f t="shared" si="1722"/>
        <v>0</v>
      </c>
      <c r="Y857" s="11">
        <f t="shared" si="1722"/>
        <v>8953</v>
      </c>
      <c r="Z857" s="11">
        <f t="shared" si="1722"/>
        <v>0</v>
      </c>
      <c r="AA857" s="11">
        <f t="shared" si="1722"/>
        <v>0</v>
      </c>
      <c r="AB857" s="11">
        <f t="shared" si="1722"/>
        <v>0</v>
      </c>
      <c r="AC857" s="11">
        <f t="shared" si="1722"/>
        <v>0</v>
      </c>
      <c r="AD857" s="11">
        <f t="shared" si="1722"/>
        <v>0</v>
      </c>
      <c r="AE857" s="11">
        <f t="shared" si="1722"/>
        <v>8953</v>
      </c>
      <c r="AF857" s="11">
        <f t="shared" si="1722"/>
        <v>0</v>
      </c>
      <c r="AG857" s="11">
        <f t="shared" si="1723"/>
        <v>0</v>
      </c>
      <c r="AH857" s="11">
        <f t="shared" si="1723"/>
        <v>0</v>
      </c>
      <c r="AI857" s="11">
        <f t="shared" si="1723"/>
        <v>0</v>
      </c>
      <c r="AJ857" s="11">
        <f t="shared" si="1723"/>
        <v>0</v>
      </c>
      <c r="AK857" s="11">
        <f t="shared" si="1723"/>
        <v>8953</v>
      </c>
      <c r="AL857" s="11">
        <f t="shared" si="1723"/>
        <v>0</v>
      </c>
      <c r="AM857" s="11">
        <f t="shared" si="1723"/>
        <v>0</v>
      </c>
      <c r="AN857" s="11">
        <f t="shared" si="1723"/>
        <v>0</v>
      </c>
      <c r="AO857" s="11">
        <f t="shared" si="1723"/>
        <v>0</v>
      </c>
      <c r="AP857" s="11">
        <f t="shared" si="1723"/>
        <v>0</v>
      </c>
      <c r="AQ857" s="11">
        <f t="shared" si="1723"/>
        <v>8953</v>
      </c>
      <c r="AR857" s="11">
        <f t="shared" si="1723"/>
        <v>0</v>
      </c>
      <c r="AS857" s="11">
        <f t="shared" si="1724"/>
        <v>0</v>
      </c>
      <c r="AT857" s="11">
        <f t="shared" si="1724"/>
        <v>0</v>
      </c>
      <c r="AU857" s="11">
        <f t="shared" si="1724"/>
        <v>0</v>
      </c>
      <c r="AV857" s="11">
        <f t="shared" si="1724"/>
        <v>0</v>
      </c>
      <c r="AW857" s="11">
        <f t="shared" si="1724"/>
        <v>8953</v>
      </c>
      <c r="AX857" s="11">
        <f t="shared" si="1724"/>
        <v>0</v>
      </c>
      <c r="AY857" s="11">
        <f t="shared" si="1724"/>
        <v>3153</v>
      </c>
      <c r="AZ857" s="11">
        <f t="shared" si="1724"/>
        <v>0</v>
      </c>
      <c r="BA857" s="92">
        <f t="shared" si="1712"/>
        <v>35.217245615994642</v>
      </c>
      <c r="BB857" s="92"/>
    </row>
    <row r="858" spans="1:54" ht="20.100000000000001" hidden="1" customHeight="1">
      <c r="A858" s="27" t="s">
        <v>13</v>
      </c>
      <c r="B858" s="25">
        <v>914</v>
      </c>
      <c r="C858" s="25" t="s">
        <v>28</v>
      </c>
      <c r="D858" s="25" t="s">
        <v>176</v>
      </c>
      <c r="E858" s="25" t="s">
        <v>632</v>
      </c>
      <c r="F858" s="25" t="s">
        <v>34</v>
      </c>
      <c r="G858" s="9">
        <f>8690+263</f>
        <v>8953</v>
      </c>
      <c r="H858" s="9"/>
      <c r="I858" s="79"/>
      <c r="J858" s="79"/>
      <c r="K858" s="79"/>
      <c r="L858" s="79"/>
      <c r="M858" s="9">
        <f>G858+I858+J858+K858+L858</f>
        <v>8953</v>
      </c>
      <c r="N858" s="9">
        <f>H858+L858</f>
        <v>0</v>
      </c>
      <c r="O858" s="80"/>
      <c r="P858" s="80"/>
      <c r="Q858" s="80"/>
      <c r="R858" s="80"/>
      <c r="S858" s="9">
        <f>M858+O858+P858+Q858+R858</f>
        <v>8953</v>
      </c>
      <c r="T858" s="9">
        <f>N858+R858</f>
        <v>0</v>
      </c>
      <c r="U858" s="80"/>
      <c r="V858" s="80"/>
      <c r="W858" s="80"/>
      <c r="X858" s="80"/>
      <c r="Y858" s="9">
        <f>S858+U858+V858+W858+X858</f>
        <v>8953</v>
      </c>
      <c r="Z858" s="9">
        <f>T858+X858</f>
        <v>0</v>
      </c>
      <c r="AA858" s="80"/>
      <c r="AB858" s="80"/>
      <c r="AC858" s="80"/>
      <c r="AD858" s="80"/>
      <c r="AE858" s="9">
        <f>Y858+AA858+AB858+AC858+AD858</f>
        <v>8953</v>
      </c>
      <c r="AF858" s="9">
        <f>Z858+AD858</f>
        <v>0</v>
      </c>
      <c r="AG858" s="80"/>
      <c r="AH858" s="80"/>
      <c r="AI858" s="80"/>
      <c r="AJ858" s="80"/>
      <c r="AK858" s="9">
        <f>AE858+AG858+AH858+AI858+AJ858</f>
        <v>8953</v>
      </c>
      <c r="AL858" s="9">
        <f>AF858+AJ858</f>
        <v>0</v>
      </c>
      <c r="AM858" s="80"/>
      <c r="AN858" s="80"/>
      <c r="AO858" s="80"/>
      <c r="AP858" s="80"/>
      <c r="AQ858" s="9">
        <f>AK858+AM858+AN858+AO858+AP858</f>
        <v>8953</v>
      </c>
      <c r="AR858" s="9">
        <f>AL858+AP858</f>
        <v>0</v>
      </c>
      <c r="AS858" s="80"/>
      <c r="AT858" s="80"/>
      <c r="AU858" s="80"/>
      <c r="AV858" s="80"/>
      <c r="AW858" s="9">
        <f>AQ858+AS858+AT858+AU858+AV858</f>
        <v>8953</v>
      </c>
      <c r="AX858" s="9">
        <f>AR858+AV858</f>
        <v>0</v>
      </c>
      <c r="AY858" s="11">
        <v>3153</v>
      </c>
      <c r="AZ858" s="79"/>
      <c r="BA858" s="92">
        <f t="shared" si="1712"/>
        <v>35.217245615994642</v>
      </c>
      <c r="BB858" s="92"/>
    </row>
    <row r="859" spans="1:54" ht="20.100000000000001" hidden="1" customHeight="1">
      <c r="A859" s="27" t="s">
        <v>14</v>
      </c>
      <c r="B859" s="25">
        <v>914</v>
      </c>
      <c r="C859" s="25" t="s">
        <v>28</v>
      </c>
      <c r="D859" s="25" t="s">
        <v>75</v>
      </c>
      <c r="E859" s="25" t="s">
        <v>440</v>
      </c>
      <c r="F859" s="25"/>
      <c r="G859" s="9">
        <f t="shared" ref="G859" si="1725">G860+G863</f>
        <v>5971</v>
      </c>
      <c r="H859" s="9">
        <f t="shared" ref="H859:N859" si="1726">H860+H863</f>
        <v>0</v>
      </c>
      <c r="I859" s="9">
        <f t="shared" si="1726"/>
        <v>0</v>
      </c>
      <c r="J859" s="9">
        <f t="shared" si="1726"/>
        <v>0</v>
      </c>
      <c r="K859" s="9">
        <f t="shared" si="1726"/>
        <v>0</v>
      </c>
      <c r="L859" s="9">
        <f t="shared" si="1726"/>
        <v>0</v>
      </c>
      <c r="M859" s="9">
        <f t="shared" si="1726"/>
        <v>5971</v>
      </c>
      <c r="N859" s="9">
        <f t="shared" si="1726"/>
        <v>0</v>
      </c>
      <c r="O859" s="9">
        <f t="shared" ref="O859:T859" si="1727">O860+O863</f>
        <v>-225</v>
      </c>
      <c r="P859" s="9">
        <f t="shared" si="1727"/>
        <v>0</v>
      </c>
      <c r="Q859" s="9">
        <f t="shared" si="1727"/>
        <v>0</v>
      </c>
      <c r="R859" s="9">
        <f t="shared" si="1727"/>
        <v>0</v>
      </c>
      <c r="S859" s="9">
        <f t="shared" si="1727"/>
        <v>5746</v>
      </c>
      <c r="T859" s="9">
        <f t="shared" si="1727"/>
        <v>0</v>
      </c>
      <c r="U859" s="9">
        <f t="shared" ref="U859:Z859" si="1728">U860+U863</f>
        <v>0</v>
      </c>
      <c r="V859" s="9">
        <f t="shared" si="1728"/>
        <v>0</v>
      </c>
      <c r="W859" s="9">
        <f t="shared" si="1728"/>
        <v>0</v>
      </c>
      <c r="X859" s="9">
        <f t="shared" si="1728"/>
        <v>0</v>
      </c>
      <c r="Y859" s="9">
        <f t="shared" si="1728"/>
        <v>5746</v>
      </c>
      <c r="Z859" s="9">
        <f t="shared" si="1728"/>
        <v>0</v>
      </c>
      <c r="AA859" s="9">
        <f t="shared" ref="AA859:AF859" si="1729">AA860+AA863</f>
        <v>0</v>
      </c>
      <c r="AB859" s="9">
        <f t="shared" si="1729"/>
        <v>24240</v>
      </c>
      <c r="AC859" s="9">
        <f t="shared" si="1729"/>
        <v>0</v>
      </c>
      <c r="AD859" s="9">
        <f t="shared" si="1729"/>
        <v>0</v>
      </c>
      <c r="AE859" s="9">
        <f t="shared" si="1729"/>
        <v>29986</v>
      </c>
      <c r="AF859" s="9">
        <f t="shared" si="1729"/>
        <v>0</v>
      </c>
      <c r="AG859" s="9">
        <f t="shared" ref="AG859:AL859" si="1730">AG860+AG863</f>
        <v>0</v>
      </c>
      <c r="AH859" s="9">
        <f t="shared" si="1730"/>
        <v>0</v>
      </c>
      <c r="AI859" s="9">
        <f t="shared" si="1730"/>
        <v>0</v>
      </c>
      <c r="AJ859" s="9">
        <f t="shared" si="1730"/>
        <v>0</v>
      </c>
      <c r="AK859" s="9">
        <f t="shared" si="1730"/>
        <v>29986</v>
      </c>
      <c r="AL859" s="9">
        <f t="shared" si="1730"/>
        <v>0</v>
      </c>
      <c r="AM859" s="9">
        <f t="shared" ref="AM859:AR859" si="1731">AM860+AM863</f>
        <v>0</v>
      </c>
      <c r="AN859" s="9">
        <f t="shared" si="1731"/>
        <v>0</v>
      </c>
      <c r="AO859" s="9">
        <f t="shared" si="1731"/>
        <v>0</v>
      </c>
      <c r="AP859" s="9">
        <f t="shared" si="1731"/>
        <v>0</v>
      </c>
      <c r="AQ859" s="9">
        <f t="shared" si="1731"/>
        <v>29986</v>
      </c>
      <c r="AR859" s="9">
        <f t="shared" si="1731"/>
        <v>0</v>
      </c>
      <c r="AS859" s="9">
        <f t="shared" ref="AS859:AW859" si="1732">AS860+AS863</f>
        <v>-4821</v>
      </c>
      <c r="AT859" s="9">
        <f t="shared" si="1732"/>
        <v>0</v>
      </c>
      <c r="AU859" s="9">
        <f t="shared" si="1732"/>
        <v>0</v>
      </c>
      <c r="AV859" s="9">
        <f t="shared" si="1732"/>
        <v>0</v>
      </c>
      <c r="AW859" s="9">
        <f t="shared" si="1732"/>
        <v>25165</v>
      </c>
      <c r="AX859" s="9">
        <f t="shared" ref="AX859:AZ859" si="1733">AX860+AX863</f>
        <v>0</v>
      </c>
      <c r="AY859" s="9">
        <f t="shared" si="1733"/>
        <v>24241</v>
      </c>
      <c r="AZ859" s="9">
        <f t="shared" si="1733"/>
        <v>0</v>
      </c>
      <c r="BA859" s="92">
        <f t="shared" si="1712"/>
        <v>96.328233657858135</v>
      </c>
      <c r="BB859" s="92"/>
    </row>
    <row r="860" spans="1:54" ht="20.100000000000001" hidden="1" customHeight="1">
      <c r="A860" s="27" t="s">
        <v>174</v>
      </c>
      <c r="B860" s="25">
        <v>914</v>
      </c>
      <c r="C860" s="25" t="s">
        <v>28</v>
      </c>
      <c r="D860" s="25" t="s">
        <v>176</v>
      </c>
      <c r="E860" s="25" t="s">
        <v>441</v>
      </c>
      <c r="F860" s="25"/>
      <c r="G860" s="9">
        <f t="shared" ref="G860:V861" si="1734">G861</f>
        <v>5968</v>
      </c>
      <c r="H860" s="9">
        <f t="shared" si="1734"/>
        <v>0</v>
      </c>
      <c r="I860" s="9">
        <f t="shared" si="1734"/>
        <v>0</v>
      </c>
      <c r="J860" s="9">
        <f t="shared" si="1734"/>
        <v>0</v>
      </c>
      <c r="K860" s="9">
        <f t="shared" si="1734"/>
        <v>0</v>
      </c>
      <c r="L860" s="9">
        <f t="shared" si="1734"/>
        <v>0</v>
      </c>
      <c r="M860" s="9">
        <f t="shared" si="1734"/>
        <v>5968</v>
      </c>
      <c r="N860" s="9">
        <f t="shared" si="1734"/>
        <v>0</v>
      </c>
      <c r="O860" s="9">
        <f t="shared" si="1734"/>
        <v>-225</v>
      </c>
      <c r="P860" s="9">
        <f t="shared" si="1734"/>
        <v>0</v>
      </c>
      <c r="Q860" s="9">
        <f t="shared" si="1734"/>
        <v>0</v>
      </c>
      <c r="R860" s="9">
        <f t="shared" si="1734"/>
        <v>0</v>
      </c>
      <c r="S860" s="9">
        <f t="shared" si="1734"/>
        <v>5743</v>
      </c>
      <c r="T860" s="9">
        <f t="shared" si="1734"/>
        <v>0</v>
      </c>
      <c r="U860" s="9">
        <f t="shared" si="1734"/>
        <v>0</v>
      </c>
      <c r="V860" s="9">
        <f t="shared" si="1734"/>
        <v>0</v>
      </c>
      <c r="W860" s="9">
        <f t="shared" ref="U860:AJ861" si="1735">W861</f>
        <v>0</v>
      </c>
      <c r="X860" s="9">
        <f t="shared" si="1735"/>
        <v>0</v>
      </c>
      <c r="Y860" s="9">
        <f t="shared" si="1735"/>
        <v>5743</v>
      </c>
      <c r="Z860" s="9">
        <f t="shared" si="1735"/>
        <v>0</v>
      </c>
      <c r="AA860" s="9">
        <f t="shared" si="1735"/>
        <v>0</v>
      </c>
      <c r="AB860" s="9">
        <f t="shared" si="1735"/>
        <v>24240</v>
      </c>
      <c r="AC860" s="9">
        <f t="shared" si="1735"/>
        <v>0</v>
      </c>
      <c r="AD860" s="9">
        <f t="shared" si="1735"/>
        <v>0</v>
      </c>
      <c r="AE860" s="9">
        <f t="shared" si="1735"/>
        <v>29983</v>
      </c>
      <c r="AF860" s="9">
        <f t="shared" si="1735"/>
        <v>0</v>
      </c>
      <c r="AG860" s="9">
        <f t="shared" si="1735"/>
        <v>0</v>
      </c>
      <c r="AH860" s="9">
        <f t="shared" si="1735"/>
        <v>0</v>
      </c>
      <c r="AI860" s="9">
        <f t="shared" si="1735"/>
        <v>0</v>
      </c>
      <c r="AJ860" s="9">
        <f t="shared" si="1735"/>
        <v>0</v>
      </c>
      <c r="AK860" s="9">
        <f t="shared" ref="AG860:AV861" si="1736">AK861</f>
        <v>29983</v>
      </c>
      <c r="AL860" s="9">
        <f t="shared" si="1736"/>
        <v>0</v>
      </c>
      <c r="AM860" s="9">
        <f t="shared" si="1736"/>
        <v>0</v>
      </c>
      <c r="AN860" s="9">
        <f t="shared" si="1736"/>
        <v>0</v>
      </c>
      <c r="AO860" s="9">
        <f t="shared" si="1736"/>
        <v>0</v>
      </c>
      <c r="AP860" s="9">
        <f t="shared" si="1736"/>
        <v>0</v>
      </c>
      <c r="AQ860" s="9">
        <f t="shared" si="1736"/>
        <v>29983</v>
      </c>
      <c r="AR860" s="9">
        <f t="shared" si="1736"/>
        <v>0</v>
      </c>
      <c r="AS860" s="9">
        <f t="shared" si="1736"/>
        <v>-4821</v>
      </c>
      <c r="AT860" s="9">
        <f t="shared" si="1736"/>
        <v>0</v>
      </c>
      <c r="AU860" s="9">
        <f t="shared" si="1736"/>
        <v>0</v>
      </c>
      <c r="AV860" s="9">
        <f t="shared" si="1736"/>
        <v>0</v>
      </c>
      <c r="AW860" s="9">
        <f t="shared" ref="AS860:AZ861" si="1737">AW861</f>
        <v>25162</v>
      </c>
      <c r="AX860" s="9">
        <f t="shared" si="1737"/>
        <v>0</v>
      </c>
      <c r="AY860" s="9">
        <f t="shared" si="1737"/>
        <v>24240</v>
      </c>
      <c r="AZ860" s="9">
        <f t="shared" si="1737"/>
        <v>0</v>
      </c>
      <c r="BA860" s="92">
        <f t="shared" si="1712"/>
        <v>96.335744376440672</v>
      </c>
      <c r="BB860" s="92"/>
    </row>
    <row r="861" spans="1:54" ht="33" hidden="1">
      <c r="A861" s="24" t="s">
        <v>242</v>
      </c>
      <c r="B861" s="25">
        <v>914</v>
      </c>
      <c r="C861" s="25" t="s">
        <v>28</v>
      </c>
      <c r="D861" s="25" t="s">
        <v>176</v>
      </c>
      <c r="E861" s="25" t="s">
        <v>441</v>
      </c>
      <c r="F861" s="25" t="s">
        <v>30</v>
      </c>
      <c r="G861" s="8">
        <f t="shared" si="1734"/>
        <v>5968</v>
      </c>
      <c r="H861" s="8">
        <f t="shared" si="1734"/>
        <v>0</v>
      </c>
      <c r="I861" s="8">
        <f t="shared" si="1734"/>
        <v>0</v>
      </c>
      <c r="J861" s="8">
        <f t="shared" si="1734"/>
        <v>0</v>
      </c>
      <c r="K861" s="8">
        <f t="shared" si="1734"/>
        <v>0</v>
      </c>
      <c r="L861" s="8">
        <f t="shared" si="1734"/>
        <v>0</v>
      </c>
      <c r="M861" s="8">
        <f t="shared" si="1734"/>
        <v>5968</v>
      </c>
      <c r="N861" s="8">
        <f t="shared" si="1734"/>
        <v>0</v>
      </c>
      <c r="O861" s="8">
        <f t="shared" si="1734"/>
        <v>-225</v>
      </c>
      <c r="P861" s="8">
        <f t="shared" si="1734"/>
        <v>0</v>
      </c>
      <c r="Q861" s="8">
        <f t="shared" si="1734"/>
        <v>0</v>
      </c>
      <c r="R861" s="8">
        <f t="shared" si="1734"/>
        <v>0</v>
      </c>
      <c r="S861" s="8">
        <f t="shared" si="1734"/>
        <v>5743</v>
      </c>
      <c r="T861" s="8">
        <f t="shared" si="1734"/>
        <v>0</v>
      </c>
      <c r="U861" s="8">
        <f t="shared" si="1735"/>
        <v>0</v>
      </c>
      <c r="V861" s="8">
        <f t="shared" si="1735"/>
        <v>0</v>
      </c>
      <c r="W861" s="8">
        <f t="shared" si="1735"/>
        <v>0</v>
      </c>
      <c r="X861" s="8">
        <f t="shared" si="1735"/>
        <v>0</v>
      </c>
      <c r="Y861" s="8">
        <f t="shared" si="1735"/>
        <v>5743</v>
      </c>
      <c r="Z861" s="8">
        <f t="shared" si="1735"/>
        <v>0</v>
      </c>
      <c r="AA861" s="8">
        <f t="shared" si="1735"/>
        <v>0</v>
      </c>
      <c r="AB861" s="8">
        <f t="shared" si="1735"/>
        <v>24240</v>
      </c>
      <c r="AC861" s="8">
        <f t="shared" si="1735"/>
        <v>0</v>
      </c>
      <c r="AD861" s="8">
        <f t="shared" si="1735"/>
        <v>0</v>
      </c>
      <c r="AE861" s="8">
        <f t="shared" si="1735"/>
        <v>29983</v>
      </c>
      <c r="AF861" s="8">
        <f t="shared" si="1735"/>
        <v>0</v>
      </c>
      <c r="AG861" s="8">
        <f t="shared" si="1736"/>
        <v>0</v>
      </c>
      <c r="AH861" s="8">
        <f t="shared" si="1736"/>
        <v>0</v>
      </c>
      <c r="AI861" s="8">
        <f t="shared" si="1736"/>
        <v>0</v>
      </c>
      <c r="AJ861" s="8">
        <f t="shared" si="1736"/>
        <v>0</v>
      </c>
      <c r="AK861" s="8">
        <f t="shared" si="1736"/>
        <v>29983</v>
      </c>
      <c r="AL861" s="8">
        <f t="shared" si="1736"/>
        <v>0</v>
      </c>
      <c r="AM861" s="8">
        <f t="shared" si="1736"/>
        <v>0</v>
      </c>
      <c r="AN861" s="8">
        <f t="shared" si="1736"/>
        <v>0</v>
      </c>
      <c r="AO861" s="8">
        <f t="shared" si="1736"/>
        <v>0</v>
      </c>
      <c r="AP861" s="8">
        <f t="shared" si="1736"/>
        <v>0</v>
      </c>
      <c r="AQ861" s="8">
        <f t="shared" si="1736"/>
        <v>29983</v>
      </c>
      <c r="AR861" s="8">
        <f t="shared" si="1736"/>
        <v>0</v>
      </c>
      <c r="AS861" s="8">
        <f t="shared" si="1737"/>
        <v>-4821</v>
      </c>
      <c r="AT861" s="8">
        <f t="shared" si="1737"/>
        <v>0</v>
      </c>
      <c r="AU861" s="8">
        <f t="shared" si="1737"/>
        <v>0</v>
      </c>
      <c r="AV861" s="8">
        <f t="shared" si="1737"/>
        <v>0</v>
      </c>
      <c r="AW861" s="8">
        <f t="shared" si="1737"/>
        <v>25162</v>
      </c>
      <c r="AX861" s="8">
        <f t="shared" si="1737"/>
        <v>0</v>
      </c>
      <c r="AY861" s="8">
        <f t="shared" si="1737"/>
        <v>24240</v>
      </c>
      <c r="AZ861" s="8">
        <f t="shared" si="1737"/>
        <v>0</v>
      </c>
      <c r="BA861" s="92">
        <f t="shared" si="1712"/>
        <v>96.335744376440672</v>
      </c>
      <c r="BB861" s="92"/>
    </row>
    <row r="862" spans="1:54" ht="33" hidden="1">
      <c r="A862" s="24" t="s">
        <v>36</v>
      </c>
      <c r="B862" s="25">
        <v>914</v>
      </c>
      <c r="C862" s="25" t="s">
        <v>28</v>
      </c>
      <c r="D862" s="25" t="s">
        <v>176</v>
      </c>
      <c r="E862" s="25" t="s">
        <v>441</v>
      </c>
      <c r="F862" s="25" t="s">
        <v>37</v>
      </c>
      <c r="G862" s="9">
        <f>4668+1300</f>
        <v>5968</v>
      </c>
      <c r="H862" s="9"/>
      <c r="I862" s="79"/>
      <c r="J862" s="79"/>
      <c r="K862" s="79"/>
      <c r="L862" s="79"/>
      <c r="M862" s="9">
        <f>G862+I862+J862+K862+L862</f>
        <v>5968</v>
      </c>
      <c r="N862" s="9">
        <f>H862+L862</f>
        <v>0</v>
      </c>
      <c r="O862" s="8">
        <v>-225</v>
      </c>
      <c r="P862" s="80"/>
      <c r="Q862" s="80"/>
      <c r="R862" s="80"/>
      <c r="S862" s="9">
        <f>M862+O862+P862+Q862+R862</f>
        <v>5743</v>
      </c>
      <c r="T862" s="9">
        <f>N862+R862</f>
        <v>0</v>
      </c>
      <c r="U862" s="8"/>
      <c r="V862" s="80"/>
      <c r="W862" s="80"/>
      <c r="X862" s="80"/>
      <c r="Y862" s="9">
        <f>S862+U862+V862+W862+X862</f>
        <v>5743</v>
      </c>
      <c r="Z862" s="9">
        <f>T862+X862</f>
        <v>0</v>
      </c>
      <c r="AA862" s="8"/>
      <c r="AB862" s="8">
        <v>24240</v>
      </c>
      <c r="AC862" s="80"/>
      <c r="AD862" s="80"/>
      <c r="AE862" s="9">
        <f>Y862+AA862+AB862+AC862+AD862</f>
        <v>29983</v>
      </c>
      <c r="AF862" s="9">
        <f>Z862+AD862</f>
        <v>0</v>
      </c>
      <c r="AG862" s="8"/>
      <c r="AH862" s="8"/>
      <c r="AI862" s="80"/>
      <c r="AJ862" s="80"/>
      <c r="AK862" s="9">
        <f>AE862+AG862+AH862+AI862+AJ862</f>
        <v>29983</v>
      </c>
      <c r="AL862" s="9">
        <f>AF862+AJ862</f>
        <v>0</v>
      </c>
      <c r="AM862" s="8"/>
      <c r="AN862" s="8"/>
      <c r="AO862" s="80"/>
      <c r="AP862" s="80"/>
      <c r="AQ862" s="9">
        <f>AK862+AM862+AN862+AO862+AP862</f>
        <v>29983</v>
      </c>
      <c r="AR862" s="9">
        <f>AL862+AP862</f>
        <v>0</v>
      </c>
      <c r="AS862" s="8">
        <v>-4821</v>
      </c>
      <c r="AT862" s="8"/>
      <c r="AU862" s="80"/>
      <c r="AV862" s="80"/>
      <c r="AW862" s="9">
        <f>AQ862+AS862+AT862+AU862+AV862</f>
        <v>25162</v>
      </c>
      <c r="AX862" s="9">
        <f>AR862+AV862</f>
        <v>0</v>
      </c>
      <c r="AY862" s="8">
        <v>24240</v>
      </c>
      <c r="AZ862" s="79"/>
      <c r="BA862" s="92">
        <f t="shared" si="1712"/>
        <v>96.335744376440672</v>
      </c>
      <c r="BB862" s="92"/>
    </row>
    <row r="863" spans="1:54" ht="33" hidden="1">
      <c r="A863" s="24" t="s">
        <v>634</v>
      </c>
      <c r="B863" s="25">
        <v>914</v>
      </c>
      <c r="C863" s="25" t="s">
        <v>28</v>
      </c>
      <c r="D863" s="25" t="s">
        <v>176</v>
      </c>
      <c r="E863" s="25" t="s">
        <v>633</v>
      </c>
      <c r="F863" s="25"/>
      <c r="G863" s="9">
        <f t="shared" ref="G863:V864" si="1738">G864</f>
        <v>3</v>
      </c>
      <c r="H863" s="9">
        <f t="shared" si="1738"/>
        <v>0</v>
      </c>
      <c r="I863" s="9">
        <f t="shared" si="1738"/>
        <v>0</v>
      </c>
      <c r="J863" s="9">
        <f t="shared" si="1738"/>
        <v>0</v>
      </c>
      <c r="K863" s="9">
        <f t="shared" si="1738"/>
        <v>0</v>
      </c>
      <c r="L863" s="9">
        <f t="shared" si="1738"/>
        <v>0</v>
      </c>
      <c r="M863" s="9">
        <f t="shared" si="1738"/>
        <v>3</v>
      </c>
      <c r="N863" s="9">
        <f t="shared" si="1738"/>
        <v>0</v>
      </c>
      <c r="O863" s="9">
        <f t="shared" si="1738"/>
        <v>0</v>
      </c>
      <c r="P863" s="9">
        <f t="shared" si="1738"/>
        <v>0</v>
      </c>
      <c r="Q863" s="9">
        <f t="shared" si="1738"/>
        <v>0</v>
      </c>
      <c r="R863" s="9">
        <f t="shared" si="1738"/>
        <v>0</v>
      </c>
      <c r="S863" s="9">
        <f t="shared" si="1738"/>
        <v>3</v>
      </c>
      <c r="T863" s="9">
        <f t="shared" si="1738"/>
        <v>0</v>
      </c>
      <c r="U863" s="9">
        <f t="shared" si="1738"/>
        <v>0</v>
      </c>
      <c r="V863" s="9">
        <f t="shared" si="1738"/>
        <v>0</v>
      </c>
      <c r="W863" s="9">
        <f t="shared" ref="U863:AJ864" si="1739">W864</f>
        <v>0</v>
      </c>
      <c r="X863" s="9">
        <f t="shared" si="1739"/>
        <v>0</v>
      </c>
      <c r="Y863" s="9">
        <f t="shared" si="1739"/>
        <v>3</v>
      </c>
      <c r="Z863" s="9">
        <f t="shared" si="1739"/>
        <v>0</v>
      </c>
      <c r="AA863" s="9">
        <f t="shared" si="1739"/>
        <v>0</v>
      </c>
      <c r="AB863" s="9">
        <f t="shared" si="1739"/>
        <v>0</v>
      </c>
      <c r="AC863" s="9">
        <f t="shared" si="1739"/>
        <v>0</v>
      </c>
      <c r="AD863" s="9">
        <f t="shared" si="1739"/>
        <v>0</v>
      </c>
      <c r="AE863" s="9">
        <f t="shared" si="1739"/>
        <v>3</v>
      </c>
      <c r="AF863" s="9">
        <f t="shared" si="1739"/>
        <v>0</v>
      </c>
      <c r="AG863" s="9">
        <f t="shared" si="1739"/>
        <v>0</v>
      </c>
      <c r="AH863" s="9">
        <f t="shared" si="1739"/>
        <v>0</v>
      </c>
      <c r="AI863" s="9">
        <f t="shared" si="1739"/>
        <v>0</v>
      </c>
      <c r="AJ863" s="9">
        <f t="shared" si="1739"/>
        <v>0</v>
      </c>
      <c r="AK863" s="9">
        <f t="shared" ref="AG863:AV864" si="1740">AK864</f>
        <v>3</v>
      </c>
      <c r="AL863" s="9">
        <f t="shared" si="1740"/>
        <v>0</v>
      </c>
      <c r="AM863" s="9">
        <f t="shared" si="1740"/>
        <v>0</v>
      </c>
      <c r="AN863" s="9">
        <f t="shared" si="1740"/>
        <v>0</v>
      </c>
      <c r="AO863" s="9">
        <f t="shared" si="1740"/>
        <v>0</v>
      </c>
      <c r="AP863" s="9">
        <f t="shared" si="1740"/>
        <v>0</v>
      </c>
      <c r="AQ863" s="9">
        <f t="shared" si="1740"/>
        <v>3</v>
      </c>
      <c r="AR863" s="9">
        <f t="shared" si="1740"/>
        <v>0</v>
      </c>
      <c r="AS863" s="9">
        <f t="shared" si="1740"/>
        <v>0</v>
      </c>
      <c r="AT863" s="9">
        <f t="shared" si="1740"/>
        <v>0</v>
      </c>
      <c r="AU863" s="9">
        <f t="shared" si="1740"/>
        <v>0</v>
      </c>
      <c r="AV863" s="9">
        <f t="shared" si="1740"/>
        <v>0</v>
      </c>
      <c r="AW863" s="9">
        <f t="shared" ref="AS863:AZ864" si="1741">AW864</f>
        <v>3</v>
      </c>
      <c r="AX863" s="9">
        <f t="shared" si="1741"/>
        <v>0</v>
      </c>
      <c r="AY863" s="9">
        <f t="shared" si="1741"/>
        <v>1</v>
      </c>
      <c r="AZ863" s="9">
        <f t="shared" si="1741"/>
        <v>0</v>
      </c>
      <c r="BA863" s="92">
        <f t="shared" si="1712"/>
        <v>33.333333333333329</v>
      </c>
      <c r="BB863" s="92"/>
    </row>
    <row r="864" spans="1:54" ht="33" hidden="1">
      <c r="A864" s="24" t="s">
        <v>11</v>
      </c>
      <c r="B864" s="25">
        <v>914</v>
      </c>
      <c r="C864" s="25" t="s">
        <v>28</v>
      </c>
      <c r="D864" s="25" t="s">
        <v>176</v>
      </c>
      <c r="E864" s="25" t="s">
        <v>633</v>
      </c>
      <c r="F864" s="25" t="s">
        <v>12</v>
      </c>
      <c r="G864" s="9">
        <f t="shared" si="1738"/>
        <v>3</v>
      </c>
      <c r="H864" s="9">
        <f t="shared" si="1738"/>
        <v>0</v>
      </c>
      <c r="I864" s="9">
        <f t="shared" si="1738"/>
        <v>0</v>
      </c>
      <c r="J864" s="9">
        <f t="shared" si="1738"/>
        <v>0</v>
      </c>
      <c r="K864" s="9">
        <f t="shared" si="1738"/>
        <v>0</v>
      </c>
      <c r="L864" s="9">
        <f t="shared" si="1738"/>
        <v>0</v>
      </c>
      <c r="M864" s="9">
        <f t="shared" si="1738"/>
        <v>3</v>
      </c>
      <c r="N864" s="9">
        <f t="shared" si="1738"/>
        <v>0</v>
      </c>
      <c r="O864" s="9">
        <f t="shared" si="1738"/>
        <v>0</v>
      </c>
      <c r="P864" s="9">
        <f t="shared" si="1738"/>
        <v>0</v>
      </c>
      <c r="Q864" s="9">
        <f t="shared" si="1738"/>
        <v>0</v>
      </c>
      <c r="R864" s="9">
        <f t="shared" si="1738"/>
        <v>0</v>
      </c>
      <c r="S864" s="9">
        <f t="shared" si="1738"/>
        <v>3</v>
      </c>
      <c r="T864" s="9">
        <f t="shared" si="1738"/>
        <v>0</v>
      </c>
      <c r="U864" s="9">
        <f t="shared" si="1739"/>
        <v>0</v>
      </c>
      <c r="V864" s="9">
        <f t="shared" si="1739"/>
        <v>0</v>
      </c>
      <c r="W864" s="9">
        <f t="shared" si="1739"/>
        <v>0</v>
      </c>
      <c r="X864" s="9">
        <f t="shared" si="1739"/>
        <v>0</v>
      </c>
      <c r="Y864" s="9">
        <f t="shared" si="1739"/>
        <v>3</v>
      </c>
      <c r="Z864" s="9">
        <f t="shared" si="1739"/>
        <v>0</v>
      </c>
      <c r="AA864" s="9">
        <f t="shared" si="1739"/>
        <v>0</v>
      </c>
      <c r="AB864" s="9">
        <f t="shared" si="1739"/>
        <v>0</v>
      </c>
      <c r="AC864" s="9">
        <f t="shared" si="1739"/>
        <v>0</v>
      </c>
      <c r="AD864" s="9">
        <f t="shared" si="1739"/>
        <v>0</v>
      </c>
      <c r="AE864" s="9">
        <f t="shared" si="1739"/>
        <v>3</v>
      </c>
      <c r="AF864" s="9">
        <f t="shared" si="1739"/>
        <v>0</v>
      </c>
      <c r="AG864" s="9">
        <f t="shared" si="1740"/>
        <v>0</v>
      </c>
      <c r="AH864" s="9">
        <f t="shared" si="1740"/>
        <v>0</v>
      </c>
      <c r="AI864" s="9">
        <f t="shared" si="1740"/>
        <v>0</v>
      </c>
      <c r="AJ864" s="9">
        <f t="shared" si="1740"/>
        <v>0</v>
      </c>
      <c r="AK864" s="9">
        <f t="shared" si="1740"/>
        <v>3</v>
      </c>
      <c r="AL864" s="9">
        <f t="shared" si="1740"/>
        <v>0</v>
      </c>
      <c r="AM864" s="9">
        <f t="shared" si="1740"/>
        <v>0</v>
      </c>
      <c r="AN864" s="9">
        <f t="shared" si="1740"/>
        <v>0</v>
      </c>
      <c r="AO864" s="9">
        <f t="shared" si="1740"/>
        <v>0</v>
      </c>
      <c r="AP864" s="9">
        <f t="shared" si="1740"/>
        <v>0</v>
      </c>
      <c r="AQ864" s="9">
        <f t="shared" si="1740"/>
        <v>3</v>
      </c>
      <c r="AR864" s="9">
        <f t="shared" si="1740"/>
        <v>0</v>
      </c>
      <c r="AS864" s="9">
        <f t="shared" si="1741"/>
        <v>0</v>
      </c>
      <c r="AT864" s="9">
        <f t="shared" si="1741"/>
        <v>0</v>
      </c>
      <c r="AU864" s="9">
        <f t="shared" si="1741"/>
        <v>0</v>
      </c>
      <c r="AV864" s="9">
        <f t="shared" si="1741"/>
        <v>0</v>
      </c>
      <c r="AW864" s="9">
        <f t="shared" si="1741"/>
        <v>3</v>
      </c>
      <c r="AX864" s="9">
        <f t="shared" si="1741"/>
        <v>0</v>
      </c>
      <c r="AY864" s="9">
        <f t="shared" si="1741"/>
        <v>1</v>
      </c>
      <c r="AZ864" s="9">
        <f t="shared" si="1741"/>
        <v>0</v>
      </c>
      <c r="BA864" s="92">
        <f t="shared" si="1712"/>
        <v>33.333333333333329</v>
      </c>
      <c r="BB864" s="92"/>
    </row>
    <row r="865" spans="1:54" ht="20.100000000000001" hidden="1" customHeight="1">
      <c r="A865" s="27" t="s">
        <v>13</v>
      </c>
      <c r="B865" s="25">
        <v>914</v>
      </c>
      <c r="C865" s="25" t="s">
        <v>28</v>
      </c>
      <c r="D865" s="25" t="s">
        <v>176</v>
      </c>
      <c r="E865" s="25" t="s">
        <v>633</v>
      </c>
      <c r="F865" s="25" t="s">
        <v>34</v>
      </c>
      <c r="G865" s="9">
        <v>3</v>
      </c>
      <c r="H865" s="9"/>
      <c r="I865" s="79"/>
      <c r="J865" s="79"/>
      <c r="K865" s="79"/>
      <c r="L865" s="79"/>
      <c r="M865" s="9">
        <f>G865+I865+J865+K865+L865</f>
        <v>3</v>
      </c>
      <c r="N865" s="9">
        <f>H865+L865</f>
        <v>0</v>
      </c>
      <c r="O865" s="80"/>
      <c r="P865" s="80"/>
      <c r="Q865" s="80"/>
      <c r="R865" s="80"/>
      <c r="S865" s="9">
        <f>M865+O865+P865+Q865+R865</f>
        <v>3</v>
      </c>
      <c r="T865" s="9">
        <f>N865+R865</f>
        <v>0</v>
      </c>
      <c r="U865" s="80"/>
      <c r="V865" s="80"/>
      <c r="W865" s="80"/>
      <c r="X865" s="80"/>
      <c r="Y865" s="9">
        <f>S865+U865+V865+W865+X865</f>
        <v>3</v>
      </c>
      <c r="Z865" s="9">
        <f>T865+X865</f>
        <v>0</v>
      </c>
      <c r="AA865" s="80"/>
      <c r="AB865" s="80"/>
      <c r="AC865" s="80"/>
      <c r="AD865" s="80"/>
      <c r="AE865" s="9">
        <f>Y865+AA865+AB865+AC865+AD865</f>
        <v>3</v>
      </c>
      <c r="AF865" s="9">
        <f>Z865+AD865</f>
        <v>0</v>
      </c>
      <c r="AG865" s="80"/>
      <c r="AH865" s="80"/>
      <c r="AI865" s="80"/>
      <c r="AJ865" s="80"/>
      <c r="AK865" s="9">
        <f>AE865+AG865+AH865+AI865+AJ865</f>
        <v>3</v>
      </c>
      <c r="AL865" s="9">
        <f>AF865+AJ865</f>
        <v>0</v>
      </c>
      <c r="AM865" s="80"/>
      <c r="AN865" s="80"/>
      <c r="AO865" s="80"/>
      <c r="AP865" s="80"/>
      <c r="AQ865" s="9">
        <f>AK865+AM865+AN865+AO865+AP865</f>
        <v>3</v>
      </c>
      <c r="AR865" s="9">
        <f>AL865+AP865</f>
        <v>0</v>
      </c>
      <c r="AS865" s="80"/>
      <c r="AT865" s="80"/>
      <c r="AU865" s="80"/>
      <c r="AV865" s="80"/>
      <c r="AW865" s="9">
        <f>AQ865+AS865+AT865+AU865+AV865</f>
        <v>3</v>
      </c>
      <c r="AX865" s="9">
        <f>AR865+AV865</f>
        <v>0</v>
      </c>
      <c r="AY865" s="89">
        <v>1</v>
      </c>
      <c r="AZ865" s="79"/>
      <c r="BA865" s="92">
        <f t="shared" si="1712"/>
        <v>33.333333333333329</v>
      </c>
      <c r="BB865" s="92"/>
    </row>
    <row r="866" spans="1:54" ht="20.100000000000001" hidden="1" customHeight="1">
      <c r="A866" s="27" t="s">
        <v>61</v>
      </c>
      <c r="B866" s="25">
        <v>914</v>
      </c>
      <c r="C866" s="25" t="s">
        <v>28</v>
      </c>
      <c r="D866" s="25" t="s">
        <v>75</v>
      </c>
      <c r="E866" s="25" t="s">
        <v>62</v>
      </c>
      <c r="F866" s="25"/>
      <c r="G866" s="9">
        <f t="shared" ref="G866:V869" si="1742">G867</f>
        <v>2311</v>
      </c>
      <c r="H866" s="9">
        <f t="shared" si="1742"/>
        <v>0</v>
      </c>
      <c r="I866" s="9">
        <f t="shared" si="1742"/>
        <v>0</v>
      </c>
      <c r="J866" s="9">
        <f t="shared" si="1742"/>
        <v>0</v>
      </c>
      <c r="K866" s="9">
        <f t="shared" si="1742"/>
        <v>0</v>
      </c>
      <c r="L866" s="9">
        <f t="shared" si="1742"/>
        <v>0</v>
      </c>
      <c r="M866" s="9">
        <f t="shared" si="1742"/>
        <v>2311</v>
      </c>
      <c r="N866" s="9">
        <f t="shared" si="1742"/>
        <v>0</v>
      </c>
      <c r="O866" s="9">
        <f t="shared" si="1742"/>
        <v>0</v>
      </c>
      <c r="P866" s="9">
        <f t="shared" si="1742"/>
        <v>0</v>
      </c>
      <c r="Q866" s="9">
        <f t="shared" si="1742"/>
        <v>0</v>
      </c>
      <c r="R866" s="9">
        <f t="shared" si="1742"/>
        <v>0</v>
      </c>
      <c r="S866" s="9">
        <f t="shared" si="1742"/>
        <v>2311</v>
      </c>
      <c r="T866" s="9">
        <f t="shared" si="1742"/>
        <v>0</v>
      </c>
      <c r="U866" s="9">
        <f t="shared" si="1742"/>
        <v>0</v>
      </c>
      <c r="V866" s="9">
        <f t="shared" si="1742"/>
        <v>0</v>
      </c>
      <c r="W866" s="9">
        <f t="shared" ref="U866:AJ869" si="1743">W867</f>
        <v>0</v>
      </c>
      <c r="X866" s="9">
        <f t="shared" si="1743"/>
        <v>0</v>
      </c>
      <c r="Y866" s="9">
        <f t="shared" si="1743"/>
        <v>2311</v>
      </c>
      <c r="Z866" s="9">
        <f t="shared" si="1743"/>
        <v>0</v>
      </c>
      <c r="AA866" s="9">
        <f t="shared" si="1743"/>
        <v>0</v>
      </c>
      <c r="AB866" s="9">
        <f t="shared" si="1743"/>
        <v>0</v>
      </c>
      <c r="AC866" s="9">
        <f t="shared" si="1743"/>
        <v>0</v>
      </c>
      <c r="AD866" s="9">
        <f t="shared" si="1743"/>
        <v>0</v>
      </c>
      <c r="AE866" s="9">
        <f t="shared" si="1743"/>
        <v>2311</v>
      </c>
      <c r="AF866" s="9">
        <f t="shared" si="1743"/>
        <v>0</v>
      </c>
      <c r="AG866" s="9">
        <f t="shared" si="1743"/>
        <v>0</v>
      </c>
      <c r="AH866" s="9">
        <f t="shared" si="1743"/>
        <v>558</v>
      </c>
      <c r="AI866" s="9">
        <f t="shared" si="1743"/>
        <v>0</v>
      </c>
      <c r="AJ866" s="9">
        <f t="shared" si="1743"/>
        <v>0</v>
      </c>
      <c r="AK866" s="9">
        <f t="shared" ref="AG866:AV869" si="1744">AK867</f>
        <v>2869</v>
      </c>
      <c r="AL866" s="9">
        <f t="shared" si="1744"/>
        <v>0</v>
      </c>
      <c r="AM866" s="9">
        <f t="shared" si="1744"/>
        <v>-558</v>
      </c>
      <c r="AN866" s="9">
        <f t="shared" si="1744"/>
        <v>0</v>
      </c>
      <c r="AO866" s="9">
        <f t="shared" si="1744"/>
        <v>0</v>
      </c>
      <c r="AP866" s="9">
        <f t="shared" si="1744"/>
        <v>0</v>
      </c>
      <c r="AQ866" s="9">
        <f t="shared" si="1744"/>
        <v>2311</v>
      </c>
      <c r="AR866" s="9">
        <f t="shared" si="1744"/>
        <v>0</v>
      </c>
      <c r="AS866" s="9">
        <f t="shared" si="1744"/>
        <v>0</v>
      </c>
      <c r="AT866" s="9">
        <f t="shared" si="1744"/>
        <v>0</v>
      </c>
      <c r="AU866" s="9">
        <f t="shared" si="1744"/>
        <v>-152</v>
      </c>
      <c r="AV866" s="9">
        <f t="shared" si="1744"/>
        <v>0</v>
      </c>
      <c r="AW866" s="9">
        <f t="shared" ref="AS866:AZ869" si="1745">AW867</f>
        <v>2159</v>
      </c>
      <c r="AX866" s="9">
        <f t="shared" si="1745"/>
        <v>0</v>
      </c>
      <c r="AY866" s="9">
        <f t="shared" si="1745"/>
        <v>480</v>
      </c>
      <c r="AZ866" s="9">
        <f t="shared" si="1745"/>
        <v>0</v>
      </c>
      <c r="BA866" s="92">
        <f t="shared" si="1712"/>
        <v>22.232515053265402</v>
      </c>
      <c r="BB866" s="92"/>
    </row>
    <row r="867" spans="1:54" ht="20.100000000000001" hidden="1" customHeight="1">
      <c r="A867" s="27" t="s">
        <v>14</v>
      </c>
      <c r="B867" s="25">
        <v>914</v>
      </c>
      <c r="C867" s="25" t="s">
        <v>28</v>
      </c>
      <c r="D867" s="25" t="s">
        <v>75</v>
      </c>
      <c r="E867" s="25" t="s">
        <v>63</v>
      </c>
      <c r="F867" s="25"/>
      <c r="G867" s="9">
        <f t="shared" si="1742"/>
        <v>2311</v>
      </c>
      <c r="H867" s="9">
        <f t="shared" si="1742"/>
        <v>0</v>
      </c>
      <c r="I867" s="9">
        <f t="shared" si="1742"/>
        <v>0</v>
      </c>
      <c r="J867" s="9">
        <f t="shared" si="1742"/>
        <v>0</v>
      </c>
      <c r="K867" s="9">
        <f t="shared" si="1742"/>
        <v>0</v>
      </c>
      <c r="L867" s="9">
        <f t="shared" si="1742"/>
        <v>0</v>
      </c>
      <c r="M867" s="9">
        <f t="shared" si="1742"/>
        <v>2311</v>
      </c>
      <c r="N867" s="9">
        <f t="shared" si="1742"/>
        <v>0</v>
      </c>
      <c r="O867" s="9">
        <f t="shared" si="1742"/>
        <v>0</v>
      </c>
      <c r="P867" s="9">
        <f t="shared" si="1742"/>
        <v>0</v>
      </c>
      <c r="Q867" s="9">
        <f t="shared" si="1742"/>
        <v>0</v>
      </c>
      <c r="R867" s="9">
        <f t="shared" si="1742"/>
        <v>0</v>
      </c>
      <c r="S867" s="9">
        <f t="shared" si="1742"/>
        <v>2311</v>
      </c>
      <c r="T867" s="9">
        <f t="shared" si="1742"/>
        <v>0</v>
      </c>
      <c r="U867" s="9">
        <f t="shared" si="1743"/>
        <v>0</v>
      </c>
      <c r="V867" s="9">
        <f t="shared" si="1743"/>
        <v>0</v>
      </c>
      <c r="W867" s="9">
        <f t="shared" si="1743"/>
        <v>0</v>
      </c>
      <c r="X867" s="9">
        <f t="shared" si="1743"/>
        <v>0</v>
      </c>
      <c r="Y867" s="9">
        <f t="shared" si="1743"/>
        <v>2311</v>
      </c>
      <c r="Z867" s="9">
        <f t="shared" si="1743"/>
        <v>0</v>
      </c>
      <c r="AA867" s="9">
        <f t="shared" si="1743"/>
        <v>0</v>
      </c>
      <c r="AB867" s="9">
        <f t="shared" si="1743"/>
        <v>0</v>
      </c>
      <c r="AC867" s="9">
        <f t="shared" si="1743"/>
        <v>0</v>
      </c>
      <c r="AD867" s="9">
        <f t="shared" si="1743"/>
        <v>0</v>
      </c>
      <c r="AE867" s="9">
        <f t="shared" si="1743"/>
        <v>2311</v>
      </c>
      <c r="AF867" s="9">
        <f t="shared" si="1743"/>
        <v>0</v>
      </c>
      <c r="AG867" s="9">
        <f t="shared" si="1744"/>
        <v>0</v>
      </c>
      <c r="AH867" s="9">
        <f t="shared" si="1744"/>
        <v>558</v>
      </c>
      <c r="AI867" s="9">
        <f t="shared" si="1744"/>
        <v>0</v>
      </c>
      <c r="AJ867" s="9">
        <f t="shared" si="1744"/>
        <v>0</v>
      </c>
      <c r="AK867" s="9">
        <f t="shared" si="1744"/>
        <v>2869</v>
      </c>
      <c r="AL867" s="9">
        <f t="shared" si="1744"/>
        <v>0</v>
      </c>
      <c r="AM867" s="9">
        <f t="shared" si="1744"/>
        <v>-558</v>
      </c>
      <c r="AN867" s="9">
        <f t="shared" si="1744"/>
        <v>0</v>
      </c>
      <c r="AO867" s="9">
        <f t="shared" si="1744"/>
        <v>0</v>
      </c>
      <c r="AP867" s="9">
        <f t="shared" si="1744"/>
        <v>0</v>
      </c>
      <c r="AQ867" s="9">
        <f t="shared" si="1744"/>
        <v>2311</v>
      </c>
      <c r="AR867" s="9">
        <f t="shared" si="1744"/>
        <v>0</v>
      </c>
      <c r="AS867" s="9">
        <f t="shared" si="1745"/>
        <v>0</v>
      </c>
      <c r="AT867" s="9">
        <f t="shared" si="1745"/>
        <v>0</v>
      </c>
      <c r="AU867" s="9">
        <f t="shared" si="1745"/>
        <v>-152</v>
      </c>
      <c r="AV867" s="9">
        <f t="shared" si="1745"/>
        <v>0</v>
      </c>
      <c r="AW867" s="9">
        <f t="shared" si="1745"/>
        <v>2159</v>
      </c>
      <c r="AX867" s="9">
        <f t="shared" si="1745"/>
        <v>0</v>
      </c>
      <c r="AY867" s="9">
        <f t="shared" si="1745"/>
        <v>480</v>
      </c>
      <c r="AZ867" s="9">
        <f t="shared" si="1745"/>
        <v>0</v>
      </c>
      <c r="BA867" s="92">
        <f t="shared" si="1712"/>
        <v>22.232515053265402</v>
      </c>
      <c r="BB867" s="92"/>
    </row>
    <row r="868" spans="1:54" ht="20.100000000000001" hidden="1" customHeight="1">
      <c r="A868" s="27" t="s">
        <v>417</v>
      </c>
      <c r="B868" s="25" t="s">
        <v>437</v>
      </c>
      <c r="C868" s="25" t="s">
        <v>28</v>
      </c>
      <c r="D868" s="25" t="s">
        <v>75</v>
      </c>
      <c r="E868" s="25" t="s">
        <v>416</v>
      </c>
      <c r="F868" s="25"/>
      <c r="G868" s="9">
        <f t="shared" si="1742"/>
        <v>2311</v>
      </c>
      <c r="H868" s="9">
        <f t="shared" si="1742"/>
        <v>0</v>
      </c>
      <c r="I868" s="9">
        <f t="shared" si="1742"/>
        <v>0</v>
      </c>
      <c r="J868" s="9">
        <f t="shared" si="1742"/>
        <v>0</v>
      </c>
      <c r="K868" s="9">
        <f t="shared" si="1742"/>
        <v>0</v>
      </c>
      <c r="L868" s="9">
        <f t="shared" si="1742"/>
        <v>0</v>
      </c>
      <c r="M868" s="9">
        <f t="shared" si="1742"/>
        <v>2311</v>
      </c>
      <c r="N868" s="9">
        <f t="shared" si="1742"/>
        <v>0</v>
      </c>
      <c r="O868" s="9">
        <f t="shared" si="1742"/>
        <v>0</v>
      </c>
      <c r="P868" s="9">
        <f t="shared" si="1742"/>
        <v>0</v>
      </c>
      <c r="Q868" s="9">
        <f t="shared" si="1742"/>
        <v>0</v>
      </c>
      <c r="R868" s="9">
        <f t="shared" si="1742"/>
        <v>0</v>
      </c>
      <c r="S868" s="9">
        <f t="shared" si="1742"/>
        <v>2311</v>
      </c>
      <c r="T868" s="9">
        <f t="shared" si="1742"/>
        <v>0</v>
      </c>
      <c r="U868" s="9">
        <f t="shared" si="1743"/>
        <v>0</v>
      </c>
      <c r="V868" s="9">
        <f t="shared" si="1743"/>
        <v>0</v>
      </c>
      <c r="W868" s="9">
        <f t="shared" si="1743"/>
        <v>0</v>
      </c>
      <c r="X868" s="9">
        <f t="shared" si="1743"/>
        <v>0</v>
      </c>
      <c r="Y868" s="9">
        <f t="shared" si="1743"/>
        <v>2311</v>
      </c>
      <c r="Z868" s="9">
        <f t="shared" si="1743"/>
        <v>0</v>
      </c>
      <c r="AA868" s="9">
        <f t="shared" si="1743"/>
        <v>0</v>
      </c>
      <c r="AB868" s="9">
        <f t="shared" si="1743"/>
        <v>0</v>
      </c>
      <c r="AC868" s="9">
        <f t="shared" si="1743"/>
        <v>0</v>
      </c>
      <c r="AD868" s="9">
        <f t="shared" si="1743"/>
        <v>0</v>
      </c>
      <c r="AE868" s="9">
        <f t="shared" si="1743"/>
        <v>2311</v>
      </c>
      <c r="AF868" s="9">
        <f t="shared" si="1743"/>
        <v>0</v>
      </c>
      <c r="AG868" s="9">
        <f t="shared" si="1744"/>
        <v>0</v>
      </c>
      <c r="AH868" s="9">
        <f t="shared" si="1744"/>
        <v>558</v>
      </c>
      <c r="AI868" s="9">
        <f t="shared" si="1744"/>
        <v>0</v>
      </c>
      <c r="AJ868" s="9">
        <f t="shared" si="1744"/>
        <v>0</v>
      </c>
      <c r="AK868" s="9">
        <f t="shared" si="1744"/>
        <v>2869</v>
      </c>
      <c r="AL868" s="9">
        <f t="shared" si="1744"/>
        <v>0</v>
      </c>
      <c r="AM868" s="9">
        <f t="shared" si="1744"/>
        <v>-558</v>
      </c>
      <c r="AN868" s="9">
        <f t="shared" si="1744"/>
        <v>0</v>
      </c>
      <c r="AO868" s="9">
        <f t="shared" si="1744"/>
        <v>0</v>
      </c>
      <c r="AP868" s="9">
        <f t="shared" si="1744"/>
        <v>0</v>
      </c>
      <c r="AQ868" s="9">
        <f t="shared" si="1744"/>
        <v>2311</v>
      </c>
      <c r="AR868" s="9">
        <f t="shared" si="1744"/>
        <v>0</v>
      </c>
      <c r="AS868" s="9">
        <f>AS869+AS871</f>
        <v>0</v>
      </c>
      <c r="AT868" s="9">
        <f t="shared" ref="AT868:AW868" si="1746">AT869+AT871</f>
        <v>0</v>
      </c>
      <c r="AU868" s="9">
        <f t="shared" si="1746"/>
        <v>-152</v>
      </c>
      <c r="AV868" s="9">
        <f t="shared" si="1746"/>
        <v>0</v>
      </c>
      <c r="AW868" s="9">
        <f t="shared" si="1746"/>
        <v>2159</v>
      </c>
      <c r="AX868" s="9">
        <f t="shared" ref="AX868:AZ868" si="1747">AX869+AX871</f>
        <v>0</v>
      </c>
      <c r="AY868" s="9">
        <f t="shared" si="1747"/>
        <v>480</v>
      </c>
      <c r="AZ868" s="9">
        <f t="shared" si="1747"/>
        <v>0</v>
      </c>
      <c r="BA868" s="92">
        <f t="shared" si="1712"/>
        <v>22.232515053265402</v>
      </c>
      <c r="BB868" s="92"/>
    </row>
    <row r="869" spans="1:54" ht="33" hidden="1">
      <c r="A869" s="24" t="s">
        <v>242</v>
      </c>
      <c r="B869" s="25" t="s">
        <v>437</v>
      </c>
      <c r="C869" s="25" t="s">
        <v>28</v>
      </c>
      <c r="D869" s="25" t="s">
        <v>75</v>
      </c>
      <c r="E869" s="25" t="s">
        <v>416</v>
      </c>
      <c r="F869" s="25" t="s">
        <v>30</v>
      </c>
      <c r="G869" s="8">
        <f t="shared" si="1742"/>
        <v>2311</v>
      </c>
      <c r="H869" s="8">
        <f t="shared" si="1742"/>
        <v>0</v>
      </c>
      <c r="I869" s="8">
        <f t="shared" si="1742"/>
        <v>0</v>
      </c>
      <c r="J869" s="8">
        <f t="shared" si="1742"/>
        <v>0</v>
      </c>
      <c r="K869" s="8">
        <f t="shared" si="1742"/>
        <v>0</v>
      </c>
      <c r="L869" s="8">
        <f t="shared" si="1742"/>
        <v>0</v>
      </c>
      <c r="M869" s="8">
        <f t="shared" si="1742"/>
        <v>2311</v>
      </c>
      <c r="N869" s="8">
        <f t="shared" si="1742"/>
        <v>0</v>
      </c>
      <c r="O869" s="8">
        <f t="shared" si="1742"/>
        <v>0</v>
      </c>
      <c r="P869" s="8">
        <f t="shared" si="1742"/>
        <v>0</v>
      </c>
      <c r="Q869" s="8">
        <f t="shared" si="1742"/>
        <v>0</v>
      </c>
      <c r="R869" s="8">
        <f t="shared" si="1742"/>
        <v>0</v>
      </c>
      <c r="S869" s="8">
        <f t="shared" si="1742"/>
        <v>2311</v>
      </c>
      <c r="T869" s="8">
        <f t="shared" si="1742"/>
        <v>0</v>
      </c>
      <c r="U869" s="8">
        <f t="shared" si="1743"/>
        <v>0</v>
      </c>
      <c r="V869" s="8">
        <f t="shared" si="1743"/>
        <v>0</v>
      </c>
      <c r="W869" s="8">
        <f t="shared" si="1743"/>
        <v>0</v>
      </c>
      <c r="X869" s="8">
        <f t="shared" si="1743"/>
        <v>0</v>
      </c>
      <c r="Y869" s="8">
        <f t="shared" si="1743"/>
        <v>2311</v>
      </c>
      <c r="Z869" s="8">
        <f t="shared" si="1743"/>
        <v>0</v>
      </c>
      <c r="AA869" s="8">
        <f t="shared" si="1743"/>
        <v>0</v>
      </c>
      <c r="AB869" s="8">
        <f t="shared" si="1743"/>
        <v>0</v>
      </c>
      <c r="AC869" s="8">
        <f t="shared" si="1743"/>
        <v>0</v>
      </c>
      <c r="AD869" s="8">
        <f t="shared" si="1743"/>
        <v>0</v>
      </c>
      <c r="AE869" s="8">
        <f t="shared" si="1743"/>
        <v>2311</v>
      </c>
      <c r="AF869" s="8">
        <f t="shared" si="1743"/>
        <v>0</v>
      </c>
      <c r="AG869" s="8">
        <f t="shared" si="1744"/>
        <v>0</v>
      </c>
      <c r="AH869" s="8">
        <f t="shared" si="1744"/>
        <v>558</v>
      </c>
      <c r="AI869" s="8">
        <f t="shared" si="1744"/>
        <v>0</v>
      </c>
      <c r="AJ869" s="8">
        <f t="shared" si="1744"/>
        <v>0</v>
      </c>
      <c r="AK869" s="8">
        <f t="shared" si="1744"/>
        <v>2869</v>
      </c>
      <c r="AL869" s="8">
        <f t="shared" si="1744"/>
        <v>0</v>
      </c>
      <c r="AM869" s="8">
        <f t="shared" si="1744"/>
        <v>-558</v>
      </c>
      <c r="AN869" s="8">
        <f t="shared" si="1744"/>
        <v>0</v>
      </c>
      <c r="AO869" s="8">
        <f t="shared" si="1744"/>
        <v>0</v>
      </c>
      <c r="AP869" s="8">
        <f t="shared" si="1744"/>
        <v>0</v>
      </c>
      <c r="AQ869" s="8">
        <f t="shared" si="1744"/>
        <v>2311</v>
      </c>
      <c r="AR869" s="8">
        <f t="shared" si="1744"/>
        <v>0</v>
      </c>
      <c r="AS869" s="8">
        <f t="shared" si="1745"/>
        <v>-100</v>
      </c>
      <c r="AT869" s="8">
        <f t="shared" si="1745"/>
        <v>0</v>
      </c>
      <c r="AU869" s="8">
        <f t="shared" si="1745"/>
        <v>-152</v>
      </c>
      <c r="AV869" s="8">
        <f t="shared" si="1745"/>
        <v>0</v>
      </c>
      <c r="AW869" s="8">
        <f t="shared" si="1745"/>
        <v>2059</v>
      </c>
      <c r="AX869" s="8">
        <f t="shared" si="1745"/>
        <v>0</v>
      </c>
      <c r="AY869" s="8">
        <f t="shared" si="1745"/>
        <v>480</v>
      </c>
      <c r="AZ869" s="8">
        <f t="shared" si="1745"/>
        <v>0</v>
      </c>
      <c r="BA869" s="92">
        <f t="shared" si="1712"/>
        <v>23.312287518212724</v>
      </c>
      <c r="BB869" s="92"/>
    </row>
    <row r="870" spans="1:54" ht="33" hidden="1">
      <c r="A870" s="24" t="s">
        <v>175</v>
      </c>
      <c r="B870" s="25" t="s">
        <v>437</v>
      </c>
      <c r="C870" s="25" t="s">
        <v>28</v>
      </c>
      <c r="D870" s="25" t="s">
        <v>75</v>
      </c>
      <c r="E870" s="25" t="s">
        <v>416</v>
      </c>
      <c r="F870" s="25" t="s">
        <v>37</v>
      </c>
      <c r="G870" s="9">
        <f>512+1799</f>
        <v>2311</v>
      </c>
      <c r="H870" s="9"/>
      <c r="I870" s="79"/>
      <c r="J870" s="79"/>
      <c r="K870" s="79"/>
      <c r="L870" s="79"/>
      <c r="M870" s="9">
        <f>G870+I870+J870+K870+L870</f>
        <v>2311</v>
      </c>
      <c r="N870" s="9">
        <f>H870+L870</f>
        <v>0</v>
      </c>
      <c r="O870" s="80"/>
      <c r="P870" s="80"/>
      <c r="Q870" s="80"/>
      <c r="R870" s="80"/>
      <c r="S870" s="9">
        <f>M870+O870+P870+Q870+R870</f>
        <v>2311</v>
      </c>
      <c r="T870" s="9">
        <f>N870+R870</f>
        <v>0</v>
      </c>
      <c r="U870" s="80"/>
      <c r="V870" s="80"/>
      <c r="W870" s="80"/>
      <c r="X870" s="80"/>
      <c r="Y870" s="9">
        <f>S870+U870+V870+W870+X870</f>
        <v>2311</v>
      </c>
      <c r="Z870" s="9">
        <f>T870+X870</f>
        <v>0</v>
      </c>
      <c r="AA870" s="80"/>
      <c r="AB870" s="80"/>
      <c r="AC870" s="80"/>
      <c r="AD870" s="80"/>
      <c r="AE870" s="9">
        <f>Y870+AA870+AB870+AC870+AD870</f>
        <v>2311</v>
      </c>
      <c r="AF870" s="9">
        <f>Z870+AD870</f>
        <v>0</v>
      </c>
      <c r="AG870" s="80"/>
      <c r="AH870" s="8">
        <v>558</v>
      </c>
      <c r="AI870" s="80"/>
      <c r="AJ870" s="80"/>
      <c r="AK870" s="9">
        <f>AE870+AG870+AH870+AI870+AJ870</f>
        <v>2869</v>
      </c>
      <c r="AL870" s="9">
        <f>AF870+AJ870</f>
        <v>0</v>
      </c>
      <c r="AM870" s="8">
        <v>-558</v>
      </c>
      <c r="AN870" s="8"/>
      <c r="AO870" s="80"/>
      <c r="AP870" s="80"/>
      <c r="AQ870" s="9">
        <f>AK870+AM870+AN870+AO870+AP870</f>
        <v>2311</v>
      </c>
      <c r="AR870" s="9">
        <f>AL870+AP870</f>
        <v>0</v>
      </c>
      <c r="AS870" s="8">
        <v>-100</v>
      </c>
      <c r="AT870" s="8"/>
      <c r="AU870" s="8">
        <v>-152</v>
      </c>
      <c r="AV870" s="80"/>
      <c r="AW870" s="9">
        <f>AQ870+AS870+AT870+AU870+AV870</f>
        <v>2059</v>
      </c>
      <c r="AX870" s="9">
        <f>AR870+AV870</f>
        <v>0</v>
      </c>
      <c r="AY870" s="8">
        <v>480</v>
      </c>
      <c r="AZ870" s="79"/>
      <c r="BA870" s="92">
        <f t="shared" si="1712"/>
        <v>23.312287518212724</v>
      </c>
      <c r="BB870" s="92"/>
    </row>
    <row r="871" spans="1:54" hidden="1">
      <c r="A871" s="27" t="s">
        <v>100</v>
      </c>
      <c r="B871" s="25" t="s">
        <v>437</v>
      </c>
      <c r="C871" s="25" t="s">
        <v>28</v>
      </c>
      <c r="D871" s="25" t="s">
        <v>75</v>
      </c>
      <c r="E871" s="25" t="s">
        <v>416</v>
      </c>
      <c r="F871" s="25" t="s">
        <v>101</v>
      </c>
      <c r="G871" s="9"/>
      <c r="H871" s="9"/>
      <c r="I871" s="79"/>
      <c r="J871" s="79"/>
      <c r="K871" s="79"/>
      <c r="L871" s="79"/>
      <c r="M871" s="9"/>
      <c r="N871" s="9"/>
      <c r="O871" s="80"/>
      <c r="P871" s="80"/>
      <c r="Q871" s="80"/>
      <c r="R871" s="80"/>
      <c r="S871" s="9"/>
      <c r="T871" s="9"/>
      <c r="U871" s="80"/>
      <c r="V871" s="80"/>
      <c r="W871" s="80"/>
      <c r="X871" s="80"/>
      <c r="Y871" s="9"/>
      <c r="Z871" s="9"/>
      <c r="AA871" s="80"/>
      <c r="AB871" s="80"/>
      <c r="AC871" s="80"/>
      <c r="AD871" s="80"/>
      <c r="AE871" s="9"/>
      <c r="AF871" s="9"/>
      <c r="AG871" s="80"/>
      <c r="AH871" s="8"/>
      <c r="AI871" s="80"/>
      <c r="AJ871" s="80"/>
      <c r="AK871" s="9"/>
      <c r="AL871" s="9"/>
      <c r="AM871" s="8"/>
      <c r="AN871" s="8"/>
      <c r="AO871" s="80"/>
      <c r="AP871" s="80"/>
      <c r="AQ871" s="9"/>
      <c r="AR871" s="9"/>
      <c r="AS871" s="8">
        <f>AS872</f>
        <v>100</v>
      </c>
      <c r="AT871" s="8">
        <f t="shared" ref="AT871:AZ871" si="1748">AT872</f>
        <v>0</v>
      </c>
      <c r="AU871" s="8">
        <f t="shared" si="1748"/>
        <v>0</v>
      </c>
      <c r="AV871" s="8">
        <f t="shared" si="1748"/>
        <v>0</v>
      </c>
      <c r="AW871" s="8">
        <f t="shared" si="1748"/>
        <v>100</v>
      </c>
      <c r="AX871" s="8">
        <f t="shared" si="1748"/>
        <v>0</v>
      </c>
      <c r="AY871" s="8">
        <f t="shared" si="1748"/>
        <v>0</v>
      </c>
      <c r="AZ871" s="8">
        <f t="shared" si="1748"/>
        <v>0</v>
      </c>
      <c r="BA871" s="92">
        <f t="shared" si="1712"/>
        <v>0</v>
      </c>
      <c r="BB871" s="92"/>
    </row>
    <row r="872" spans="1:54" hidden="1">
      <c r="A872" s="24" t="s">
        <v>793</v>
      </c>
      <c r="B872" s="25" t="s">
        <v>437</v>
      </c>
      <c r="C872" s="25" t="s">
        <v>28</v>
      </c>
      <c r="D872" s="25" t="s">
        <v>75</v>
      </c>
      <c r="E872" s="25" t="s">
        <v>416</v>
      </c>
      <c r="F872" s="25" t="s">
        <v>792</v>
      </c>
      <c r="G872" s="9"/>
      <c r="H872" s="9"/>
      <c r="I872" s="79"/>
      <c r="J872" s="79"/>
      <c r="K872" s="79"/>
      <c r="L872" s="79"/>
      <c r="M872" s="9"/>
      <c r="N872" s="9"/>
      <c r="O872" s="80"/>
      <c r="P872" s="80"/>
      <c r="Q872" s="80"/>
      <c r="R872" s="80"/>
      <c r="S872" s="9"/>
      <c r="T872" s="9"/>
      <c r="U872" s="80"/>
      <c r="V872" s="80"/>
      <c r="W872" s="80"/>
      <c r="X872" s="80"/>
      <c r="Y872" s="9"/>
      <c r="Z872" s="9"/>
      <c r="AA872" s="80"/>
      <c r="AB872" s="80"/>
      <c r="AC872" s="80"/>
      <c r="AD872" s="80"/>
      <c r="AE872" s="9"/>
      <c r="AF872" s="9"/>
      <c r="AG872" s="80"/>
      <c r="AH872" s="8"/>
      <c r="AI872" s="80"/>
      <c r="AJ872" s="80"/>
      <c r="AK872" s="9"/>
      <c r="AL872" s="9"/>
      <c r="AM872" s="8"/>
      <c r="AN872" s="8"/>
      <c r="AO872" s="80"/>
      <c r="AP872" s="80"/>
      <c r="AQ872" s="9"/>
      <c r="AR872" s="9"/>
      <c r="AS872" s="8">
        <v>100</v>
      </c>
      <c r="AT872" s="8"/>
      <c r="AU872" s="80"/>
      <c r="AV872" s="80"/>
      <c r="AW872" s="9">
        <f>AQ872+AS872+AT872+AU872+AV872</f>
        <v>100</v>
      </c>
      <c r="AX872" s="9">
        <f>AR872+AV872</f>
        <v>0</v>
      </c>
      <c r="AY872" s="79"/>
      <c r="AZ872" s="79"/>
      <c r="BA872" s="92">
        <f t="shared" si="1712"/>
        <v>0</v>
      </c>
      <c r="BB872" s="92"/>
    </row>
    <row r="873" spans="1:54" hidden="1">
      <c r="A873" s="24"/>
      <c r="B873" s="25"/>
      <c r="C873" s="25"/>
      <c r="D873" s="25"/>
      <c r="E873" s="25"/>
      <c r="F873" s="25"/>
      <c r="G873" s="9"/>
      <c r="H873" s="9"/>
      <c r="I873" s="79"/>
      <c r="J873" s="79"/>
      <c r="K873" s="79"/>
      <c r="L873" s="79"/>
      <c r="M873" s="79"/>
      <c r="N873" s="79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79"/>
      <c r="AZ873" s="79"/>
      <c r="BA873" s="92"/>
      <c r="BB873" s="92"/>
    </row>
    <row r="874" spans="1:54" ht="18.75" hidden="1">
      <c r="A874" s="22" t="s">
        <v>164</v>
      </c>
      <c r="B874" s="23">
        <v>914</v>
      </c>
      <c r="C874" s="23" t="s">
        <v>145</v>
      </c>
      <c r="D874" s="23" t="s">
        <v>21</v>
      </c>
      <c r="E874" s="23"/>
      <c r="F874" s="23"/>
      <c r="G874" s="7">
        <f t="shared" ref="G874:H878" si="1749">G875</f>
        <v>0</v>
      </c>
      <c r="H874" s="7">
        <f t="shared" si="1749"/>
        <v>0</v>
      </c>
      <c r="I874" s="79"/>
      <c r="J874" s="79"/>
      <c r="K874" s="79"/>
      <c r="L874" s="79"/>
      <c r="M874" s="79"/>
      <c r="N874" s="79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79"/>
      <c r="AZ874" s="79"/>
      <c r="BA874" s="92" t="e">
        <f t="shared" si="1712"/>
        <v>#DIV/0!</v>
      </c>
      <c r="BB874" s="92" t="e">
        <f t="shared" ref="BB874:BB915" si="1750">AZ874/AX874*100</f>
        <v>#DIV/0!</v>
      </c>
    </row>
    <row r="875" spans="1:54" ht="20.100000000000001" hidden="1" customHeight="1">
      <c r="A875" s="27" t="s">
        <v>61</v>
      </c>
      <c r="B875" s="25">
        <v>914</v>
      </c>
      <c r="C875" s="25" t="s">
        <v>145</v>
      </c>
      <c r="D875" s="25" t="s">
        <v>21</v>
      </c>
      <c r="E875" s="25" t="s">
        <v>62</v>
      </c>
      <c r="F875" s="25"/>
      <c r="G875" s="9">
        <f t="shared" si="1749"/>
        <v>0</v>
      </c>
      <c r="H875" s="9">
        <f t="shared" si="1749"/>
        <v>0</v>
      </c>
      <c r="I875" s="79"/>
      <c r="J875" s="79"/>
      <c r="K875" s="79"/>
      <c r="L875" s="79"/>
      <c r="M875" s="79"/>
      <c r="N875" s="79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79"/>
      <c r="AZ875" s="79"/>
      <c r="BA875" s="92" t="e">
        <f t="shared" si="1712"/>
        <v>#DIV/0!</v>
      </c>
      <c r="BB875" s="92" t="e">
        <f t="shared" si="1750"/>
        <v>#DIV/0!</v>
      </c>
    </row>
    <row r="876" spans="1:54" ht="20.100000000000001" hidden="1" customHeight="1">
      <c r="A876" s="27" t="s">
        <v>14</v>
      </c>
      <c r="B876" s="25">
        <f>B875</f>
        <v>914</v>
      </c>
      <c r="C876" s="25" t="s">
        <v>145</v>
      </c>
      <c r="D876" s="25" t="s">
        <v>21</v>
      </c>
      <c r="E876" s="25" t="s">
        <v>63</v>
      </c>
      <c r="F876" s="25"/>
      <c r="G876" s="9">
        <f t="shared" si="1749"/>
        <v>0</v>
      </c>
      <c r="H876" s="9">
        <f t="shared" si="1749"/>
        <v>0</v>
      </c>
      <c r="I876" s="79"/>
      <c r="J876" s="79"/>
      <c r="K876" s="79"/>
      <c r="L876" s="79"/>
      <c r="M876" s="79"/>
      <c r="N876" s="79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79"/>
      <c r="AZ876" s="79"/>
      <c r="BA876" s="92" t="e">
        <f t="shared" si="1712"/>
        <v>#DIV/0!</v>
      </c>
      <c r="BB876" s="92" t="e">
        <f t="shared" si="1750"/>
        <v>#DIV/0!</v>
      </c>
    </row>
    <row r="877" spans="1:54" ht="20.100000000000001" hidden="1" customHeight="1">
      <c r="A877" s="27" t="s">
        <v>165</v>
      </c>
      <c r="B877" s="25">
        <f>B876</f>
        <v>914</v>
      </c>
      <c r="C877" s="25" t="s">
        <v>145</v>
      </c>
      <c r="D877" s="25" t="s">
        <v>21</v>
      </c>
      <c r="E877" s="25" t="s">
        <v>182</v>
      </c>
      <c r="F877" s="25"/>
      <c r="G877" s="9">
        <f t="shared" si="1749"/>
        <v>0</v>
      </c>
      <c r="H877" s="9">
        <f t="shared" si="1749"/>
        <v>0</v>
      </c>
      <c r="I877" s="79"/>
      <c r="J877" s="79"/>
      <c r="K877" s="79"/>
      <c r="L877" s="79"/>
      <c r="M877" s="79"/>
      <c r="N877" s="79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79"/>
      <c r="AZ877" s="79"/>
      <c r="BA877" s="92" t="e">
        <f t="shared" si="1712"/>
        <v>#DIV/0!</v>
      </c>
      <c r="BB877" s="92" t="e">
        <f t="shared" si="1750"/>
        <v>#DIV/0!</v>
      </c>
    </row>
    <row r="878" spans="1:54" ht="33" hidden="1">
      <c r="A878" s="24" t="s">
        <v>242</v>
      </c>
      <c r="B878" s="25">
        <f>B877</f>
        <v>914</v>
      </c>
      <c r="C878" s="25" t="s">
        <v>145</v>
      </c>
      <c r="D878" s="25" t="s">
        <v>21</v>
      </c>
      <c r="E878" s="25" t="s">
        <v>182</v>
      </c>
      <c r="F878" s="25" t="s">
        <v>30</v>
      </c>
      <c r="G878" s="11">
        <f t="shared" si="1749"/>
        <v>0</v>
      </c>
      <c r="H878" s="11">
        <f t="shared" si="1749"/>
        <v>0</v>
      </c>
      <c r="I878" s="79"/>
      <c r="J878" s="79"/>
      <c r="K878" s="79"/>
      <c r="L878" s="79"/>
      <c r="M878" s="79"/>
      <c r="N878" s="79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79"/>
      <c r="AZ878" s="79"/>
      <c r="BA878" s="92" t="e">
        <f t="shared" si="1712"/>
        <v>#DIV/0!</v>
      </c>
      <c r="BB878" s="92" t="e">
        <f t="shared" si="1750"/>
        <v>#DIV/0!</v>
      </c>
    </row>
    <row r="879" spans="1:54" ht="33" hidden="1">
      <c r="A879" s="24" t="s">
        <v>175</v>
      </c>
      <c r="B879" s="25">
        <f>B878</f>
        <v>914</v>
      </c>
      <c r="C879" s="25" t="s">
        <v>145</v>
      </c>
      <c r="D879" s="25" t="s">
        <v>21</v>
      </c>
      <c r="E879" s="25" t="s">
        <v>182</v>
      </c>
      <c r="F879" s="25" t="s">
        <v>37</v>
      </c>
      <c r="G879" s="9"/>
      <c r="H879" s="9"/>
      <c r="I879" s="79"/>
      <c r="J879" s="79"/>
      <c r="K879" s="79"/>
      <c r="L879" s="79"/>
      <c r="M879" s="79"/>
      <c r="N879" s="79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79"/>
      <c r="AZ879" s="79"/>
      <c r="BA879" s="92" t="e">
        <f t="shared" si="1712"/>
        <v>#DIV/0!</v>
      </c>
      <c r="BB879" s="92" t="e">
        <f t="shared" si="1750"/>
        <v>#DIV/0!</v>
      </c>
    </row>
    <row r="880" spans="1:54" hidden="1">
      <c r="A880" s="24"/>
      <c r="B880" s="25"/>
      <c r="C880" s="25"/>
      <c r="D880" s="25"/>
      <c r="E880" s="25"/>
      <c r="F880" s="25"/>
      <c r="G880" s="9"/>
      <c r="H880" s="9"/>
      <c r="I880" s="79"/>
      <c r="J880" s="79"/>
      <c r="K880" s="79"/>
      <c r="L880" s="79"/>
      <c r="M880" s="79"/>
      <c r="N880" s="79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79"/>
      <c r="AZ880" s="79"/>
      <c r="BA880" s="92" t="e">
        <f t="shared" si="1712"/>
        <v>#DIV/0!</v>
      </c>
      <c r="BB880" s="92" t="e">
        <f t="shared" si="1750"/>
        <v>#DIV/0!</v>
      </c>
    </row>
    <row r="881" spans="1:54" ht="18.75" hidden="1">
      <c r="A881" s="31" t="s">
        <v>166</v>
      </c>
      <c r="B881" s="23">
        <v>914</v>
      </c>
      <c r="C881" s="23" t="s">
        <v>145</v>
      </c>
      <c r="D881" s="23" t="s">
        <v>79</v>
      </c>
      <c r="E881" s="23"/>
      <c r="F881" s="23"/>
      <c r="G881" s="7">
        <f t="shared" ref="G881:T881" si="1751">G896+G882</f>
        <v>26166</v>
      </c>
      <c r="H881" s="7">
        <f t="shared" si="1751"/>
        <v>0</v>
      </c>
      <c r="I881" s="7">
        <f t="shared" si="1751"/>
        <v>0</v>
      </c>
      <c r="J881" s="7">
        <f t="shared" si="1751"/>
        <v>16698</v>
      </c>
      <c r="K881" s="7">
        <f t="shared" si="1751"/>
        <v>0</v>
      </c>
      <c r="L881" s="7">
        <f t="shared" si="1751"/>
        <v>35970</v>
      </c>
      <c r="M881" s="7">
        <f t="shared" si="1751"/>
        <v>78834</v>
      </c>
      <c r="N881" s="7">
        <f t="shared" si="1751"/>
        <v>35970</v>
      </c>
      <c r="O881" s="7">
        <f t="shared" si="1751"/>
        <v>0</v>
      </c>
      <c r="P881" s="7">
        <f t="shared" si="1751"/>
        <v>0</v>
      </c>
      <c r="Q881" s="7">
        <f t="shared" si="1751"/>
        <v>0</v>
      </c>
      <c r="R881" s="7">
        <f t="shared" si="1751"/>
        <v>0</v>
      </c>
      <c r="S881" s="7">
        <f t="shared" si="1751"/>
        <v>78834</v>
      </c>
      <c r="T881" s="7">
        <f t="shared" si="1751"/>
        <v>35970</v>
      </c>
      <c r="U881" s="7">
        <f t="shared" ref="U881:Z881" si="1752">U896+U882</f>
        <v>0</v>
      </c>
      <c r="V881" s="7">
        <f t="shared" si="1752"/>
        <v>0</v>
      </c>
      <c r="W881" s="7">
        <f t="shared" si="1752"/>
        <v>0</v>
      </c>
      <c r="X881" s="7">
        <f t="shared" si="1752"/>
        <v>290570</v>
      </c>
      <c r="Y881" s="7">
        <f t="shared" si="1752"/>
        <v>369404</v>
      </c>
      <c r="Z881" s="7">
        <f t="shared" si="1752"/>
        <v>326540</v>
      </c>
      <c r="AA881" s="7">
        <f t="shared" ref="AA881:AF881" si="1753">AA896+AA882</f>
        <v>-16700</v>
      </c>
      <c r="AB881" s="7">
        <f t="shared" si="1753"/>
        <v>969</v>
      </c>
      <c r="AC881" s="7">
        <f t="shared" si="1753"/>
        <v>0</v>
      </c>
      <c r="AD881" s="7">
        <f t="shared" si="1753"/>
        <v>18401</v>
      </c>
      <c r="AE881" s="7">
        <f t="shared" si="1753"/>
        <v>372074</v>
      </c>
      <c r="AF881" s="7">
        <f t="shared" si="1753"/>
        <v>344941</v>
      </c>
      <c r="AG881" s="7">
        <f t="shared" ref="AG881:AL881" si="1754">AG896+AG882</f>
        <v>0</v>
      </c>
      <c r="AH881" s="7">
        <f t="shared" si="1754"/>
        <v>0</v>
      </c>
      <c r="AI881" s="7">
        <f t="shared" si="1754"/>
        <v>0</v>
      </c>
      <c r="AJ881" s="7">
        <f t="shared" si="1754"/>
        <v>0</v>
      </c>
      <c r="AK881" s="7">
        <f t="shared" si="1754"/>
        <v>372074</v>
      </c>
      <c r="AL881" s="7">
        <f t="shared" si="1754"/>
        <v>344941</v>
      </c>
      <c r="AM881" s="7">
        <f t="shared" ref="AM881:AR881" si="1755">AM896+AM882</f>
        <v>0</v>
      </c>
      <c r="AN881" s="7">
        <f t="shared" si="1755"/>
        <v>0</v>
      </c>
      <c r="AO881" s="7">
        <f t="shared" si="1755"/>
        <v>0</v>
      </c>
      <c r="AP881" s="7">
        <f t="shared" si="1755"/>
        <v>0</v>
      </c>
      <c r="AQ881" s="7">
        <f t="shared" si="1755"/>
        <v>372074</v>
      </c>
      <c r="AR881" s="7">
        <f t="shared" si="1755"/>
        <v>344941</v>
      </c>
      <c r="AS881" s="7">
        <f t="shared" ref="AS881:AX881" si="1756">AS896+AS882</f>
        <v>0</v>
      </c>
      <c r="AT881" s="7">
        <f t="shared" si="1756"/>
        <v>0</v>
      </c>
      <c r="AU881" s="7">
        <f t="shared" si="1756"/>
        <v>0</v>
      </c>
      <c r="AV881" s="7">
        <f t="shared" si="1756"/>
        <v>0</v>
      </c>
      <c r="AW881" s="7">
        <f t="shared" si="1756"/>
        <v>372074</v>
      </c>
      <c r="AX881" s="7">
        <f t="shared" si="1756"/>
        <v>344941</v>
      </c>
      <c r="AY881" s="7">
        <f t="shared" ref="AY881:AZ881" si="1757">AY896+AY882</f>
        <v>0</v>
      </c>
      <c r="AZ881" s="7">
        <f t="shared" si="1757"/>
        <v>0</v>
      </c>
      <c r="BA881" s="93">
        <f t="shared" si="1712"/>
        <v>0</v>
      </c>
      <c r="BB881" s="93">
        <f t="shared" si="1750"/>
        <v>0</v>
      </c>
    </row>
    <row r="882" spans="1:54" ht="33.75" hidden="1">
      <c r="A882" s="24" t="s">
        <v>323</v>
      </c>
      <c r="B882" s="25">
        <v>914</v>
      </c>
      <c r="C882" s="25" t="s">
        <v>145</v>
      </c>
      <c r="D882" s="25" t="s">
        <v>79</v>
      </c>
      <c r="E882" s="25" t="s">
        <v>393</v>
      </c>
      <c r="F882" s="23"/>
      <c r="G882" s="9">
        <f t="shared" ref="G882:O882" si="1758">G883+G887+G893</f>
        <v>26166</v>
      </c>
      <c r="H882" s="9">
        <f t="shared" si="1758"/>
        <v>0</v>
      </c>
      <c r="I882" s="9">
        <f t="shared" si="1758"/>
        <v>0</v>
      </c>
      <c r="J882" s="9">
        <f t="shared" si="1758"/>
        <v>16698</v>
      </c>
      <c r="K882" s="9">
        <f t="shared" si="1758"/>
        <v>0</v>
      </c>
      <c r="L882" s="9">
        <f t="shared" si="1758"/>
        <v>35970</v>
      </c>
      <c r="M882" s="9">
        <f t="shared" si="1758"/>
        <v>78834</v>
      </c>
      <c r="N882" s="9">
        <f t="shared" si="1758"/>
        <v>35970</v>
      </c>
      <c r="O882" s="9">
        <f t="shared" si="1758"/>
        <v>0</v>
      </c>
      <c r="P882" s="9">
        <f t="shared" ref="P882:U882" si="1759">P883+P887+P893</f>
        <v>0</v>
      </c>
      <c r="Q882" s="9">
        <f t="shared" si="1759"/>
        <v>0</v>
      </c>
      <c r="R882" s="9">
        <f t="shared" si="1759"/>
        <v>0</v>
      </c>
      <c r="S882" s="9">
        <f t="shared" si="1759"/>
        <v>78834</v>
      </c>
      <c r="T882" s="9">
        <f t="shared" si="1759"/>
        <v>35970</v>
      </c>
      <c r="U882" s="9">
        <f t="shared" si="1759"/>
        <v>0</v>
      </c>
      <c r="V882" s="9">
        <f t="shared" ref="V882:Z882" si="1760">V883+V887+V893</f>
        <v>0</v>
      </c>
      <c r="W882" s="9">
        <f t="shared" si="1760"/>
        <v>0</v>
      </c>
      <c r="X882" s="9">
        <f t="shared" si="1760"/>
        <v>290570</v>
      </c>
      <c r="Y882" s="9">
        <f t="shared" si="1760"/>
        <v>369404</v>
      </c>
      <c r="Z882" s="9">
        <f t="shared" si="1760"/>
        <v>326540</v>
      </c>
      <c r="AA882" s="9">
        <f>AA883+AA887+AA893+AA890</f>
        <v>-16700</v>
      </c>
      <c r="AB882" s="9">
        <f t="shared" ref="AB882:AF882" si="1761">AB883+AB887+AB893+AB890</f>
        <v>969</v>
      </c>
      <c r="AC882" s="9">
        <f t="shared" si="1761"/>
        <v>0</v>
      </c>
      <c r="AD882" s="9">
        <f t="shared" si="1761"/>
        <v>18401</v>
      </c>
      <c r="AE882" s="9">
        <f t="shared" si="1761"/>
        <v>372074</v>
      </c>
      <c r="AF882" s="9">
        <f t="shared" si="1761"/>
        <v>344941</v>
      </c>
      <c r="AG882" s="9">
        <f>AG883+AG887+AG893+AG890</f>
        <v>0</v>
      </c>
      <c r="AH882" s="9">
        <f t="shared" ref="AH882:AL882" si="1762">AH883+AH887+AH893+AH890</f>
        <v>0</v>
      </c>
      <c r="AI882" s="9">
        <f t="shared" si="1762"/>
        <v>0</v>
      </c>
      <c r="AJ882" s="9">
        <f t="shared" si="1762"/>
        <v>0</v>
      </c>
      <c r="AK882" s="9">
        <f t="shared" si="1762"/>
        <v>372074</v>
      </c>
      <c r="AL882" s="9">
        <f t="shared" si="1762"/>
        <v>344941</v>
      </c>
      <c r="AM882" s="9">
        <f>AM883+AM887+AM893+AM890</f>
        <v>0</v>
      </c>
      <c r="AN882" s="9">
        <f t="shared" ref="AN882:AR882" si="1763">AN883+AN887+AN893+AN890</f>
        <v>0</v>
      </c>
      <c r="AO882" s="9">
        <f t="shared" si="1763"/>
        <v>0</v>
      </c>
      <c r="AP882" s="9">
        <f t="shared" si="1763"/>
        <v>0</v>
      </c>
      <c r="AQ882" s="9">
        <f t="shared" si="1763"/>
        <v>372074</v>
      </c>
      <c r="AR882" s="9">
        <f t="shared" si="1763"/>
        <v>344941</v>
      </c>
      <c r="AS882" s="9">
        <f>AS883+AS887+AS893+AS890</f>
        <v>0</v>
      </c>
      <c r="AT882" s="9">
        <f t="shared" ref="AT882:AX882" si="1764">AT883+AT887+AT893+AT890</f>
        <v>0</v>
      </c>
      <c r="AU882" s="9">
        <f t="shared" si="1764"/>
        <v>0</v>
      </c>
      <c r="AV882" s="9">
        <f t="shared" si="1764"/>
        <v>0</v>
      </c>
      <c r="AW882" s="9">
        <f t="shared" si="1764"/>
        <v>372074</v>
      </c>
      <c r="AX882" s="9">
        <f t="shared" si="1764"/>
        <v>344941</v>
      </c>
      <c r="AY882" s="9">
        <f t="shared" ref="AY882:AZ882" si="1765">AY883+AY887+AY893+AY890</f>
        <v>0</v>
      </c>
      <c r="AZ882" s="9">
        <f t="shared" si="1765"/>
        <v>0</v>
      </c>
      <c r="BA882" s="92">
        <f t="shared" si="1712"/>
        <v>0</v>
      </c>
      <c r="BB882" s="92">
        <f t="shared" si="1750"/>
        <v>0</v>
      </c>
    </row>
    <row r="883" spans="1:54" ht="20.100000000000001" hidden="1" customHeight="1">
      <c r="A883" s="24" t="s">
        <v>14</v>
      </c>
      <c r="B883" s="76" t="s">
        <v>437</v>
      </c>
      <c r="C883" s="76" t="s">
        <v>145</v>
      </c>
      <c r="D883" s="76" t="s">
        <v>79</v>
      </c>
      <c r="E883" s="25" t="s">
        <v>394</v>
      </c>
      <c r="F883" s="25"/>
      <c r="G883" s="9">
        <f t="shared" ref="G883:V885" si="1766">G884</f>
        <v>8978</v>
      </c>
      <c r="H883" s="9">
        <f t="shared" si="1766"/>
        <v>0</v>
      </c>
      <c r="I883" s="9">
        <f t="shared" si="1766"/>
        <v>2</v>
      </c>
      <c r="J883" s="9">
        <f t="shared" si="1766"/>
        <v>16698</v>
      </c>
      <c r="K883" s="9">
        <f t="shared" si="1766"/>
        <v>0</v>
      </c>
      <c r="L883" s="9">
        <f t="shared" si="1766"/>
        <v>0</v>
      </c>
      <c r="M883" s="9">
        <f t="shared" si="1766"/>
        <v>25678</v>
      </c>
      <c r="N883" s="9">
        <f t="shared" si="1766"/>
        <v>0</v>
      </c>
      <c r="O883" s="9">
        <f t="shared" si="1766"/>
        <v>0</v>
      </c>
      <c r="P883" s="9">
        <f t="shared" si="1766"/>
        <v>0</v>
      </c>
      <c r="Q883" s="9">
        <f t="shared" si="1766"/>
        <v>0</v>
      </c>
      <c r="R883" s="9">
        <f t="shared" si="1766"/>
        <v>0</v>
      </c>
      <c r="S883" s="9">
        <f t="shared" si="1766"/>
        <v>25678</v>
      </c>
      <c r="T883" s="9">
        <f t="shared" si="1766"/>
        <v>0</v>
      </c>
      <c r="U883" s="9">
        <f t="shared" si="1766"/>
        <v>0</v>
      </c>
      <c r="V883" s="9">
        <f t="shared" si="1766"/>
        <v>0</v>
      </c>
      <c r="W883" s="9">
        <f t="shared" ref="U883:AJ885" si="1767">W884</f>
        <v>0</v>
      </c>
      <c r="X883" s="9">
        <f t="shared" si="1767"/>
        <v>0</v>
      </c>
      <c r="Y883" s="9">
        <f t="shared" si="1767"/>
        <v>25678</v>
      </c>
      <c r="Z883" s="9">
        <f t="shared" si="1767"/>
        <v>0</v>
      </c>
      <c r="AA883" s="9">
        <f t="shared" si="1767"/>
        <v>-16700</v>
      </c>
      <c r="AB883" s="9">
        <f t="shared" si="1767"/>
        <v>0</v>
      </c>
      <c r="AC883" s="9">
        <f t="shared" si="1767"/>
        <v>0</v>
      </c>
      <c r="AD883" s="9">
        <f t="shared" si="1767"/>
        <v>0</v>
      </c>
      <c r="AE883" s="9">
        <f t="shared" si="1767"/>
        <v>8978</v>
      </c>
      <c r="AF883" s="9">
        <f t="shared" si="1767"/>
        <v>0</v>
      </c>
      <c r="AG883" s="9">
        <f t="shared" si="1767"/>
        <v>0</v>
      </c>
      <c r="AH883" s="9">
        <f t="shared" si="1767"/>
        <v>0</v>
      </c>
      <c r="AI883" s="9">
        <f t="shared" si="1767"/>
        <v>0</v>
      </c>
      <c r="AJ883" s="9">
        <f t="shared" si="1767"/>
        <v>0</v>
      </c>
      <c r="AK883" s="9">
        <f t="shared" ref="AG883:AV885" si="1768">AK884</f>
        <v>8978</v>
      </c>
      <c r="AL883" s="9">
        <f t="shared" si="1768"/>
        <v>0</v>
      </c>
      <c r="AM883" s="9">
        <f t="shared" si="1768"/>
        <v>0</v>
      </c>
      <c r="AN883" s="9">
        <f t="shared" si="1768"/>
        <v>0</v>
      </c>
      <c r="AO883" s="9">
        <f t="shared" si="1768"/>
        <v>0</v>
      </c>
      <c r="AP883" s="9">
        <f t="shared" si="1768"/>
        <v>0</v>
      </c>
      <c r="AQ883" s="9">
        <f t="shared" si="1768"/>
        <v>8978</v>
      </c>
      <c r="AR883" s="9">
        <f t="shared" si="1768"/>
        <v>0</v>
      </c>
      <c r="AS883" s="9">
        <f t="shared" si="1768"/>
        <v>0</v>
      </c>
      <c r="AT883" s="9">
        <f t="shared" si="1768"/>
        <v>0</v>
      </c>
      <c r="AU883" s="9">
        <f t="shared" si="1768"/>
        <v>0</v>
      </c>
      <c r="AV883" s="9">
        <f t="shared" si="1768"/>
        <v>0</v>
      </c>
      <c r="AW883" s="9">
        <f t="shared" ref="AS883:AZ885" si="1769">AW884</f>
        <v>8978</v>
      </c>
      <c r="AX883" s="9">
        <f t="shared" si="1769"/>
        <v>0</v>
      </c>
      <c r="AY883" s="9">
        <f t="shared" si="1769"/>
        <v>0</v>
      </c>
      <c r="AZ883" s="9">
        <f t="shared" si="1769"/>
        <v>0</v>
      </c>
      <c r="BA883" s="92">
        <f t="shared" si="1712"/>
        <v>0</v>
      </c>
      <c r="BB883" s="92"/>
    </row>
    <row r="884" spans="1:54" ht="20.100000000000001" hidden="1" customHeight="1">
      <c r="A884" s="24" t="s">
        <v>167</v>
      </c>
      <c r="B884" s="76" t="s">
        <v>437</v>
      </c>
      <c r="C884" s="76" t="s">
        <v>145</v>
      </c>
      <c r="D884" s="76" t="s">
        <v>79</v>
      </c>
      <c r="E884" s="25" t="s">
        <v>635</v>
      </c>
      <c r="F884" s="25"/>
      <c r="G884" s="9">
        <f t="shared" si="1766"/>
        <v>8978</v>
      </c>
      <c r="H884" s="9">
        <f t="shared" si="1766"/>
        <v>0</v>
      </c>
      <c r="I884" s="9">
        <f t="shared" si="1766"/>
        <v>2</v>
      </c>
      <c r="J884" s="9">
        <f t="shared" si="1766"/>
        <v>16698</v>
      </c>
      <c r="K884" s="9">
        <f t="shared" si="1766"/>
        <v>0</v>
      </c>
      <c r="L884" s="9">
        <f t="shared" si="1766"/>
        <v>0</v>
      </c>
      <c r="M884" s="9">
        <f t="shared" si="1766"/>
        <v>25678</v>
      </c>
      <c r="N884" s="9">
        <f t="shared" si="1766"/>
        <v>0</v>
      </c>
      <c r="O884" s="9">
        <f t="shared" si="1766"/>
        <v>0</v>
      </c>
      <c r="P884" s="9">
        <f t="shared" si="1766"/>
        <v>0</v>
      </c>
      <c r="Q884" s="9">
        <f t="shared" si="1766"/>
        <v>0</v>
      </c>
      <c r="R884" s="9">
        <f t="shared" si="1766"/>
        <v>0</v>
      </c>
      <c r="S884" s="9">
        <f t="shared" si="1766"/>
        <v>25678</v>
      </c>
      <c r="T884" s="9">
        <f t="shared" si="1766"/>
        <v>0</v>
      </c>
      <c r="U884" s="9">
        <f t="shared" si="1767"/>
        <v>0</v>
      </c>
      <c r="V884" s="9">
        <f t="shared" si="1767"/>
        <v>0</v>
      </c>
      <c r="W884" s="9">
        <f t="shared" si="1767"/>
        <v>0</v>
      </c>
      <c r="X884" s="9">
        <f t="shared" si="1767"/>
        <v>0</v>
      </c>
      <c r="Y884" s="9">
        <f t="shared" si="1767"/>
        <v>25678</v>
      </c>
      <c r="Z884" s="9">
        <f t="shared" si="1767"/>
        <v>0</v>
      </c>
      <c r="AA884" s="9">
        <f t="shared" si="1767"/>
        <v>-16700</v>
      </c>
      <c r="AB884" s="9">
        <f t="shared" si="1767"/>
        <v>0</v>
      </c>
      <c r="AC884" s="9">
        <f t="shared" si="1767"/>
        <v>0</v>
      </c>
      <c r="AD884" s="9">
        <f t="shared" si="1767"/>
        <v>0</v>
      </c>
      <c r="AE884" s="9">
        <f t="shared" si="1767"/>
        <v>8978</v>
      </c>
      <c r="AF884" s="9">
        <f t="shared" si="1767"/>
        <v>0</v>
      </c>
      <c r="AG884" s="9">
        <f t="shared" si="1768"/>
        <v>0</v>
      </c>
      <c r="AH884" s="9">
        <f t="shared" si="1768"/>
        <v>0</v>
      </c>
      <c r="AI884" s="9">
        <f t="shared" si="1768"/>
        <v>0</v>
      </c>
      <c r="AJ884" s="9">
        <f t="shared" si="1768"/>
        <v>0</v>
      </c>
      <c r="AK884" s="9">
        <f t="shared" si="1768"/>
        <v>8978</v>
      </c>
      <c r="AL884" s="9">
        <f t="shared" si="1768"/>
        <v>0</v>
      </c>
      <c r="AM884" s="9">
        <f t="shared" si="1768"/>
        <v>0</v>
      </c>
      <c r="AN884" s="9">
        <f t="shared" si="1768"/>
        <v>0</v>
      </c>
      <c r="AO884" s="9">
        <f t="shared" si="1768"/>
        <v>0</v>
      </c>
      <c r="AP884" s="9">
        <f t="shared" si="1768"/>
        <v>0</v>
      </c>
      <c r="AQ884" s="9">
        <f t="shared" si="1768"/>
        <v>8978</v>
      </c>
      <c r="AR884" s="9">
        <f t="shared" si="1768"/>
        <v>0</v>
      </c>
      <c r="AS884" s="9">
        <f t="shared" si="1769"/>
        <v>0</v>
      </c>
      <c r="AT884" s="9">
        <f t="shared" si="1769"/>
        <v>0</v>
      </c>
      <c r="AU884" s="9">
        <f t="shared" si="1769"/>
        <v>0</v>
      </c>
      <c r="AV884" s="9">
        <f t="shared" si="1769"/>
        <v>0</v>
      </c>
      <c r="AW884" s="9">
        <f t="shared" si="1769"/>
        <v>8978</v>
      </c>
      <c r="AX884" s="9">
        <f t="shared" si="1769"/>
        <v>0</v>
      </c>
      <c r="AY884" s="9">
        <f t="shared" si="1769"/>
        <v>0</v>
      </c>
      <c r="AZ884" s="9">
        <f t="shared" si="1769"/>
        <v>0</v>
      </c>
      <c r="BA884" s="92">
        <f t="shared" si="1712"/>
        <v>0</v>
      </c>
      <c r="BB884" s="92"/>
    </row>
    <row r="885" spans="1:54" ht="33" hidden="1">
      <c r="A885" s="24" t="s">
        <v>179</v>
      </c>
      <c r="B885" s="76" t="s">
        <v>437</v>
      </c>
      <c r="C885" s="76" t="s">
        <v>145</v>
      </c>
      <c r="D885" s="76" t="s">
        <v>79</v>
      </c>
      <c r="E885" s="25" t="s">
        <v>635</v>
      </c>
      <c r="F885" s="25" t="s">
        <v>180</v>
      </c>
      <c r="G885" s="9">
        <f t="shared" si="1766"/>
        <v>8978</v>
      </c>
      <c r="H885" s="9">
        <f t="shared" si="1766"/>
        <v>0</v>
      </c>
      <c r="I885" s="9">
        <f t="shared" si="1766"/>
        <v>2</v>
      </c>
      <c r="J885" s="9">
        <f t="shared" si="1766"/>
        <v>16698</v>
      </c>
      <c r="K885" s="9">
        <f t="shared" si="1766"/>
        <v>0</v>
      </c>
      <c r="L885" s="9">
        <f t="shared" si="1766"/>
        <v>0</v>
      </c>
      <c r="M885" s="9">
        <f t="shared" si="1766"/>
        <v>25678</v>
      </c>
      <c r="N885" s="9">
        <f t="shared" si="1766"/>
        <v>0</v>
      </c>
      <c r="O885" s="9">
        <f t="shared" si="1766"/>
        <v>0</v>
      </c>
      <c r="P885" s="9">
        <f t="shared" si="1766"/>
        <v>0</v>
      </c>
      <c r="Q885" s="9">
        <f t="shared" si="1766"/>
        <v>0</v>
      </c>
      <c r="R885" s="9">
        <f t="shared" si="1766"/>
        <v>0</v>
      </c>
      <c r="S885" s="9">
        <f t="shared" si="1766"/>
        <v>25678</v>
      </c>
      <c r="T885" s="9">
        <f t="shared" si="1766"/>
        <v>0</v>
      </c>
      <c r="U885" s="9">
        <f t="shared" si="1767"/>
        <v>0</v>
      </c>
      <c r="V885" s="9">
        <f t="shared" si="1767"/>
        <v>0</v>
      </c>
      <c r="W885" s="9">
        <f t="shared" si="1767"/>
        <v>0</v>
      </c>
      <c r="X885" s="9">
        <f t="shared" si="1767"/>
        <v>0</v>
      </c>
      <c r="Y885" s="9">
        <f t="shared" si="1767"/>
        <v>25678</v>
      </c>
      <c r="Z885" s="9">
        <f t="shared" si="1767"/>
        <v>0</v>
      </c>
      <c r="AA885" s="9">
        <f t="shared" si="1767"/>
        <v>-16700</v>
      </c>
      <c r="AB885" s="9">
        <f t="shared" si="1767"/>
        <v>0</v>
      </c>
      <c r="AC885" s="9">
        <f t="shared" si="1767"/>
        <v>0</v>
      </c>
      <c r="AD885" s="9">
        <f t="shared" si="1767"/>
        <v>0</v>
      </c>
      <c r="AE885" s="9">
        <f t="shared" si="1767"/>
        <v>8978</v>
      </c>
      <c r="AF885" s="9">
        <f t="shared" si="1767"/>
        <v>0</v>
      </c>
      <c r="AG885" s="9">
        <f t="shared" si="1768"/>
        <v>0</v>
      </c>
      <c r="AH885" s="9">
        <f t="shared" si="1768"/>
        <v>0</v>
      </c>
      <c r="AI885" s="9">
        <f t="shared" si="1768"/>
        <v>0</v>
      </c>
      <c r="AJ885" s="9">
        <f t="shared" si="1768"/>
        <v>0</v>
      </c>
      <c r="AK885" s="9">
        <f t="shared" si="1768"/>
        <v>8978</v>
      </c>
      <c r="AL885" s="9">
        <f t="shared" si="1768"/>
        <v>0</v>
      </c>
      <c r="AM885" s="9">
        <f t="shared" si="1768"/>
        <v>0</v>
      </c>
      <c r="AN885" s="9">
        <f t="shared" si="1768"/>
        <v>0</v>
      </c>
      <c r="AO885" s="9">
        <f t="shared" si="1768"/>
        <v>0</v>
      </c>
      <c r="AP885" s="9">
        <f t="shared" si="1768"/>
        <v>0</v>
      </c>
      <c r="AQ885" s="9">
        <f t="shared" si="1768"/>
        <v>8978</v>
      </c>
      <c r="AR885" s="9">
        <f t="shared" si="1768"/>
        <v>0</v>
      </c>
      <c r="AS885" s="9">
        <f t="shared" si="1769"/>
        <v>0</v>
      </c>
      <c r="AT885" s="9">
        <f t="shared" si="1769"/>
        <v>0</v>
      </c>
      <c r="AU885" s="9">
        <f t="shared" si="1769"/>
        <v>0</v>
      </c>
      <c r="AV885" s="9">
        <f t="shared" si="1769"/>
        <v>0</v>
      </c>
      <c r="AW885" s="9">
        <f t="shared" si="1769"/>
        <v>8978</v>
      </c>
      <c r="AX885" s="9">
        <f t="shared" si="1769"/>
        <v>0</v>
      </c>
      <c r="AY885" s="9">
        <f t="shared" si="1769"/>
        <v>0</v>
      </c>
      <c r="AZ885" s="9">
        <f t="shared" si="1769"/>
        <v>0</v>
      </c>
      <c r="BA885" s="92">
        <f t="shared" si="1712"/>
        <v>0</v>
      </c>
      <c r="BB885" s="92"/>
    </row>
    <row r="886" spans="1:54" ht="20.100000000000001" hidden="1" customHeight="1">
      <c r="A886" s="24" t="s">
        <v>167</v>
      </c>
      <c r="B886" s="76" t="s">
        <v>437</v>
      </c>
      <c r="C886" s="76" t="s">
        <v>145</v>
      </c>
      <c r="D886" s="76" t="s">
        <v>79</v>
      </c>
      <c r="E886" s="25" t="s">
        <v>635</v>
      </c>
      <c r="F886" s="25" t="s">
        <v>181</v>
      </c>
      <c r="G886" s="9">
        <v>8978</v>
      </c>
      <c r="H886" s="9"/>
      <c r="I886" s="9">
        <v>2</v>
      </c>
      <c r="J886" s="9">
        <v>16698</v>
      </c>
      <c r="K886" s="79"/>
      <c r="L886" s="79"/>
      <c r="M886" s="9">
        <f>G886+I886+J886+K886+L886</f>
        <v>25678</v>
      </c>
      <c r="N886" s="9">
        <f>H886+L886</f>
        <v>0</v>
      </c>
      <c r="O886" s="9"/>
      <c r="P886" s="9"/>
      <c r="Q886" s="80"/>
      <c r="R886" s="80"/>
      <c r="S886" s="9">
        <f>M886+O886+P886+Q886+R886</f>
        <v>25678</v>
      </c>
      <c r="T886" s="9">
        <f>N886+R886</f>
        <v>0</v>
      </c>
      <c r="U886" s="9"/>
      <c r="V886" s="9"/>
      <c r="W886" s="80"/>
      <c r="X886" s="80"/>
      <c r="Y886" s="9">
        <f>S886+U886+V886+W886+X886</f>
        <v>25678</v>
      </c>
      <c r="Z886" s="9">
        <f>T886+X886</f>
        <v>0</v>
      </c>
      <c r="AA886" s="9">
        <v>-16700</v>
      </c>
      <c r="AB886" s="9"/>
      <c r="AC886" s="80"/>
      <c r="AD886" s="80"/>
      <c r="AE886" s="9">
        <f>Y886+AA886+AB886+AC886+AD886</f>
        <v>8978</v>
      </c>
      <c r="AF886" s="9">
        <f>Z886+AD886</f>
        <v>0</v>
      </c>
      <c r="AG886" s="9"/>
      <c r="AH886" s="9"/>
      <c r="AI886" s="80"/>
      <c r="AJ886" s="80"/>
      <c r="AK886" s="9">
        <f>AE886+AG886+AH886+AI886+AJ886</f>
        <v>8978</v>
      </c>
      <c r="AL886" s="9">
        <f>AF886+AJ886</f>
        <v>0</v>
      </c>
      <c r="AM886" s="9"/>
      <c r="AN886" s="9"/>
      <c r="AO886" s="80"/>
      <c r="AP886" s="80"/>
      <c r="AQ886" s="9">
        <f>AK886+AM886+AN886+AO886+AP886</f>
        <v>8978</v>
      </c>
      <c r="AR886" s="9">
        <f>AL886+AP886</f>
        <v>0</v>
      </c>
      <c r="AS886" s="9"/>
      <c r="AT886" s="9"/>
      <c r="AU886" s="80"/>
      <c r="AV886" s="80"/>
      <c r="AW886" s="9">
        <f>AQ886+AS886+AT886+AU886+AV886</f>
        <v>8978</v>
      </c>
      <c r="AX886" s="9">
        <f>AR886+AV886</f>
        <v>0</v>
      </c>
      <c r="AY886" s="79"/>
      <c r="AZ886" s="79"/>
      <c r="BA886" s="92">
        <f t="shared" si="1712"/>
        <v>0</v>
      </c>
      <c r="BB886" s="92"/>
    </row>
    <row r="887" spans="1:54" ht="33" hidden="1">
      <c r="A887" s="24" t="s">
        <v>731</v>
      </c>
      <c r="B887" s="25">
        <v>914</v>
      </c>
      <c r="C887" s="25" t="s">
        <v>145</v>
      </c>
      <c r="D887" s="25" t="s">
        <v>79</v>
      </c>
      <c r="E887" s="25" t="s">
        <v>730</v>
      </c>
      <c r="F887" s="25"/>
      <c r="G887" s="9"/>
      <c r="H887" s="9"/>
      <c r="I887" s="9"/>
      <c r="J887" s="79"/>
      <c r="K887" s="79"/>
      <c r="L887" s="9"/>
      <c r="M887" s="9"/>
      <c r="N887" s="9"/>
      <c r="O887" s="9">
        <f>O888</f>
        <v>15293</v>
      </c>
      <c r="P887" s="9">
        <f t="shared" ref="P887:AE888" si="1770">P888</f>
        <v>0</v>
      </c>
      <c r="Q887" s="9">
        <f t="shared" si="1770"/>
        <v>0</v>
      </c>
      <c r="R887" s="9">
        <f t="shared" si="1770"/>
        <v>0</v>
      </c>
      <c r="S887" s="9">
        <f t="shared" si="1770"/>
        <v>15293</v>
      </c>
      <c r="T887" s="9">
        <f t="shared" si="1770"/>
        <v>0</v>
      </c>
      <c r="U887" s="9">
        <f>U888</f>
        <v>0</v>
      </c>
      <c r="V887" s="9">
        <f t="shared" si="1770"/>
        <v>0</v>
      </c>
      <c r="W887" s="9">
        <f t="shared" si="1770"/>
        <v>0</v>
      </c>
      <c r="X887" s="9">
        <f t="shared" si="1770"/>
        <v>290570</v>
      </c>
      <c r="Y887" s="9">
        <f t="shared" si="1770"/>
        <v>305863</v>
      </c>
      <c r="Z887" s="9">
        <f t="shared" si="1770"/>
        <v>290570</v>
      </c>
      <c r="AA887" s="9">
        <f>AA888</f>
        <v>0</v>
      </c>
      <c r="AB887" s="9">
        <f t="shared" si="1770"/>
        <v>0</v>
      </c>
      <c r="AC887" s="9">
        <f t="shared" si="1770"/>
        <v>0</v>
      </c>
      <c r="AD887" s="9">
        <f t="shared" si="1770"/>
        <v>0</v>
      </c>
      <c r="AE887" s="9">
        <f t="shared" si="1770"/>
        <v>305863</v>
      </c>
      <c r="AF887" s="9">
        <f t="shared" ref="AB887:AF888" si="1771">AF888</f>
        <v>290570</v>
      </c>
      <c r="AG887" s="9">
        <f>AG888</f>
        <v>0</v>
      </c>
      <c r="AH887" s="9">
        <f t="shared" ref="AH887:AW888" si="1772">AH888</f>
        <v>0</v>
      </c>
      <c r="AI887" s="9">
        <f t="shared" si="1772"/>
        <v>0</v>
      </c>
      <c r="AJ887" s="9">
        <f t="shared" si="1772"/>
        <v>0</v>
      </c>
      <c r="AK887" s="9">
        <f t="shared" si="1772"/>
        <v>305863</v>
      </c>
      <c r="AL887" s="9">
        <f t="shared" si="1772"/>
        <v>290570</v>
      </c>
      <c r="AM887" s="9">
        <f>AM888</f>
        <v>0</v>
      </c>
      <c r="AN887" s="9">
        <f t="shared" si="1772"/>
        <v>0</v>
      </c>
      <c r="AO887" s="9">
        <f t="shared" si="1772"/>
        <v>0</v>
      </c>
      <c r="AP887" s="9">
        <f t="shared" si="1772"/>
        <v>0</v>
      </c>
      <c r="AQ887" s="9">
        <f t="shared" si="1772"/>
        <v>305863</v>
      </c>
      <c r="AR887" s="9">
        <f t="shared" si="1772"/>
        <v>290570</v>
      </c>
      <c r="AS887" s="9">
        <f>AS888</f>
        <v>0</v>
      </c>
      <c r="AT887" s="9">
        <f t="shared" si="1772"/>
        <v>0</v>
      </c>
      <c r="AU887" s="9">
        <f t="shared" si="1772"/>
        <v>0</v>
      </c>
      <c r="AV887" s="9">
        <f t="shared" si="1772"/>
        <v>0</v>
      </c>
      <c r="AW887" s="9">
        <f t="shared" si="1772"/>
        <v>305863</v>
      </c>
      <c r="AX887" s="9">
        <f t="shared" ref="AT887:AZ888" si="1773">AX888</f>
        <v>290570</v>
      </c>
      <c r="AY887" s="9">
        <f t="shared" si="1773"/>
        <v>0</v>
      </c>
      <c r="AZ887" s="9">
        <f t="shared" si="1773"/>
        <v>0</v>
      </c>
      <c r="BA887" s="92">
        <f t="shared" si="1712"/>
        <v>0</v>
      </c>
      <c r="BB887" s="92">
        <f t="shared" si="1750"/>
        <v>0</v>
      </c>
    </row>
    <row r="888" spans="1:54" ht="33" hidden="1">
      <c r="A888" s="24" t="s">
        <v>179</v>
      </c>
      <c r="B888" s="25">
        <v>914</v>
      </c>
      <c r="C888" s="25" t="s">
        <v>145</v>
      </c>
      <c r="D888" s="25" t="s">
        <v>79</v>
      </c>
      <c r="E888" s="25" t="s">
        <v>730</v>
      </c>
      <c r="F888" s="25" t="s">
        <v>180</v>
      </c>
      <c r="G888" s="9"/>
      <c r="H888" s="9"/>
      <c r="I888" s="9"/>
      <c r="J888" s="79"/>
      <c r="K888" s="79"/>
      <c r="L888" s="9"/>
      <c r="M888" s="9"/>
      <c r="N888" s="9"/>
      <c r="O888" s="9">
        <f>O889</f>
        <v>15293</v>
      </c>
      <c r="P888" s="9">
        <f t="shared" si="1770"/>
        <v>0</v>
      </c>
      <c r="Q888" s="9">
        <f t="shared" si="1770"/>
        <v>0</v>
      </c>
      <c r="R888" s="9">
        <f t="shared" si="1770"/>
        <v>0</v>
      </c>
      <c r="S888" s="9">
        <f t="shared" si="1770"/>
        <v>15293</v>
      </c>
      <c r="T888" s="9">
        <f t="shared" si="1770"/>
        <v>0</v>
      </c>
      <c r="U888" s="9">
        <f>U889</f>
        <v>0</v>
      </c>
      <c r="V888" s="9">
        <f t="shared" si="1770"/>
        <v>0</v>
      </c>
      <c r="W888" s="9">
        <f t="shared" si="1770"/>
        <v>0</v>
      </c>
      <c r="X888" s="9">
        <f t="shared" si="1770"/>
        <v>290570</v>
      </c>
      <c r="Y888" s="9">
        <f t="shared" si="1770"/>
        <v>305863</v>
      </c>
      <c r="Z888" s="9">
        <f t="shared" si="1770"/>
        <v>290570</v>
      </c>
      <c r="AA888" s="9">
        <f>AA889</f>
        <v>0</v>
      </c>
      <c r="AB888" s="9">
        <f t="shared" si="1771"/>
        <v>0</v>
      </c>
      <c r="AC888" s="9">
        <f t="shared" si="1771"/>
        <v>0</v>
      </c>
      <c r="AD888" s="9">
        <f t="shared" si="1771"/>
        <v>0</v>
      </c>
      <c r="AE888" s="9">
        <f t="shared" si="1771"/>
        <v>305863</v>
      </c>
      <c r="AF888" s="9">
        <f t="shared" si="1771"/>
        <v>290570</v>
      </c>
      <c r="AG888" s="9">
        <f>AG889</f>
        <v>0</v>
      </c>
      <c r="AH888" s="9">
        <f t="shared" si="1772"/>
        <v>0</v>
      </c>
      <c r="AI888" s="9">
        <f t="shared" si="1772"/>
        <v>0</v>
      </c>
      <c r="AJ888" s="9">
        <f t="shared" si="1772"/>
        <v>0</v>
      </c>
      <c r="AK888" s="9">
        <f t="shared" si="1772"/>
        <v>305863</v>
      </c>
      <c r="AL888" s="9">
        <f t="shared" si="1772"/>
        <v>290570</v>
      </c>
      <c r="AM888" s="9">
        <f>AM889</f>
        <v>0</v>
      </c>
      <c r="AN888" s="9">
        <f t="shared" si="1772"/>
        <v>0</v>
      </c>
      <c r="AO888" s="9">
        <f t="shared" si="1772"/>
        <v>0</v>
      </c>
      <c r="AP888" s="9">
        <f t="shared" si="1772"/>
        <v>0</v>
      </c>
      <c r="AQ888" s="9">
        <f t="shared" si="1772"/>
        <v>305863</v>
      </c>
      <c r="AR888" s="9">
        <f t="shared" si="1772"/>
        <v>290570</v>
      </c>
      <c r="AS888" s="9">
        <f>AS889</f>
        <v>0</v>
      </c>
      <c r="AT888" s="9">
        <f t="shared" si="1773"/>
        <v>0</v>
      </c>
      <c r="AU888" s="9">
        <f t="shared" si="1773"/>
        <v>0</v>
      </c>
      <c r="AV888" s="9">
        <f t="shared" si="1773"/>
        <v>0</v>
      </c>
      <c r="AW888" s="9">
        <f t="shared" si="1773"/>
        <v>305863</v>
      </c>
      <c r="AX888" s="9">
        <f t="shared" si="1773"/>
        <v>290570</v>
      </c>
      <c r="AY888" s="9">
        <f t="shared" si="1773"/>
        <v>0</v>
      </c>
      <c r="AZ888" s="9">
        <f t="shared" si="1773"/>
        <v>0</v>
      </c>
      <c r="BA888" s="92">
        <f t="shared" si="1712"/>
        <v>0</v>
      </c>
      <c r="BB888" s="92">
        <f t="shared" si="1750"/>
        <v>0</v>
      </c>
    </row>
    <row r="889" spans="1:54" ht="20.100000000000001" hidden="1" customHeight="1">
      <c r="A889" s="27" t="s">
        <v>167</v>
      </c>
      <c r="B889" s="25">
        <v>914</v>
      </c>
      <c r="C889" s="25" t="s">
        <v>145</v>
      </c>
      <c r="D889" s="25" t="s">
        <v>79</v>
      </c>
      <c r="E889" s="25" t="s">
        <v>730</v>
      </c>
      <c r="F889" s="25" t="s">
        <v>181</v>
      </c>
      <c r="G889" s="9"/>
      <c r="H889" s="9"/>
      <c r="I889" s="9"/>
      <c r="J889" s="79"/>
      <c r="K889" s="79"/>
      <c r="L889" s="9"/>
      <c r="M889" s="9"/>
      <c r="N889" s="9"/>
      <c r="O889" s="9">
        <v>15293</v>
      </c>
      <c r="P889" s="80"/>
      <c r="Q889" s="80"/>
      <c r="R889" s="9"/>
      <c r="S889" s="9">
        <f>M889+O889+P889+Q889+R889</f>
        <v>15293</v>
      </c>
      <c r="T889" s="9">
        <f>N889+R889</f>
        <v>0</v>
      </c>
      <c r="U889" s="9"/>
      <c r="V889" s="80"/>
      <c r="W889" s="80"/>
      <c r="X889" s="9">
        <v>290570</v>
      </c>
      <c r="Y889" s="9">
        <f>S889+U889+V889+W889+X889</f>
        <v>305863</v>
      </c>
      <c r="Z889" s="9">
        <f>T889+X889</f>
        <v>290570</v>
      </c>
      <c r="AA889" s="9"/>
      <c r="AB889" s="80"/>
      <c r="AC889" s="80"/>
      <c r="AD889" s="9"/>
      <c r="AE889" s="9">
        <f>Y889+AA889+AB889+AC889+AD889</f>
        <v>305863</v>
      </c>
      <c r="AF889" s="9">
        <f>Z889+AD889</f>
        <v>290570</v>
      </c>
      <c r="AG889" s="9"/>
      <c r="AH889" s="80"/>
      <c r="AI889" s="80"/>
      <c r="AJ889" s="9"/>
      <c r="AK889" s="9">
        <f>AE889+AG889+AH889+AI889+AJ889</f>
        <v>305863</v>
      </c>
      <c r="AL889" s="9">
        <f>AF889+AJ889</f>
        <v>290570</v>
      </c>
      <c r="AM889" s="9"/>
      <c r="AN889" s="80"/>
      <c r="AO889" s="80"/>
      <c r="AP889" s="9"/>
      <c r="AQ889" s="9">
        <f>AK889+AM889+AN889+AO889+AP889</f>
        <v>305863</v>
      </c>
      <c r="AR889" s="9">
        <f>AL889+AP889</f>
        <v>290570</v>
      </c>
      <c r="AS889" s="9"/>
      <c r="AT889" s="80"/>
      <c r="AU889" s="80"/>
      <c r="AV889" s="9"/>
      <c r="AW889" s="9">
        <f>AQ889+AS889+AT889+AU889+AV889</f>
        <v>305863</v>
      </c>
      <c r="AX889" s="9">
        <f>AR889+AV889</f>
        <v>290570</v>
      </c>
      <c r="AY889" s="79"/>
      <c r="AZ889" s="79"/>
      <c r="BA889" s="92">
        <f t="shared" si="1712"/>
        <v>0</v>
      </c>
      <c r="BB889" s="92">
        <f t="shared" si="1750"/>
        <v>0</v>
      </c>
    </row>
    <row r="890" spans="1:54" ht="33" hidden="1">
      <c r="A890" s="24" t="s">
        <v>731</v>
      </c>
      <c r="B890" s="25">
        <v>914</v>
      </c>
      <c r="C890" s="25" t="s">
        <v>145</v>
      </c>
      <c r="D890" s="25" t="s">
        <v>79</v>
      </c>
      <c r="E890" s="25" t="s">
        <v>777</v>
      </c>
      <c r="F890" s="25"/>
      <c r="G890" s="9"/>
      <c r="H890" s="9"/>
      <c r="I890" s="9"/>
      <c r="J890" s="79"/>
      <c r="K890" s="79"/>
      <c r="L890" s="9"/>
      <c r="M890" s="9"/>
      <c r="N890" s="9"/>
      <c r="O890" s="9"/>
      <c r="P890" s="80"/>
      <c r="Q890" s="80"/>
      <c r="R890" s="9"/>
      <c r="S890" s="9"/>
      <c r="T890" s="9"/>
      <c r="U890" s="9"/>
      <c r="V890" s="80"/>
      <c r="W890" s="80"/>
      <c r="X890" s="9"/>
      <c r="Y890" s="9"/>
      <c r="Z890" s="9"/>
      <c r="AA890" s="9">
        <f>AA891</f>
        <v>0</v>
      </c>
      <c r="AB890" s="9">
        <f t="shared" ref="AB890:AQ891" si="1774">AB891</f>
        <v>63</v>
      </c>
      <c r="AC890" s="9">
        <f t="shared" si="1774"/>
        <v>0</v>
      </c>
      <c r="AD890" s="9">
        <f t="shared" si="1774"/>
        <v>1200</v>
      </c>
      <c r="AE890" s="9">
        <f t="shared" si="1774"/>
        <v>1263</v>
      </c>
      <c r="AF890" s="9">
        <f t="shared" si="1774"/>
        <v>1200</v>
      </c>
      <c r="AG890" s="9">
        <f>AG891</f>
        <v>0</v>
      </c>
      <c r="AH890" s="9">
        <f t="shared" si="1774"/>
        <v>0</v>
      </c>
      <c r="AI890" s="9">
        <f t="shared" si="1774"/>
        <v>0</v>
      </c>
      <c r="AJ890" s="9">
        <f t="shared" si="1774"/>
        <v>0</v>
      </c>
      <c r="AK890" s="9">
        <f t="shared" si="1774"/>
        <v>1263</v>
      </c>
      <c r="AL890" s="9">
        <f t="shared" si="1774"/>
        <v>1200</v>
      </c>
      <c r="AM890" s="9">
        <f>AM891</f>
        <v>0</v>
      </c>
      <c r="AN890" s="9">
        <f t="shared" si="1774"/>
        <v>0</v>
      </c>
      <c r="AO890" s="9">
        <f t="shared" si="1774"/>
        <v>0</v>
      </c>
      <c r="AP890" s="9">
        <f t="shared" si="1774"/>
        <v>0</v>
      </c>
      <c r="AQ890" s="9">
        <f t="shared" si="1774"/>
        <v>1263</v>
      </c>
      <c r="AR890" s="9">
        <f t="shared" ref="AN890:AR891" si="1775">AR891</f>
        <v>1200</v>
      </c>
      <c r="AS890" s="9">
        <f>AS891</f>
        <v>0</v>
      </c>
      <c r="AT890" s="9">
        <f t="shared" ref="AT890:AZ891" si="1776">AT891</f>
        <v>0</v>
      </c>
      <c r="AU890" s="9">
        <f t="shared" si="1776"/>
        <v>0</v>
      </c>
      <c r="AV890" s="9">
        <f t="shared" si="1776"/>
        <v>0</v>
      </c>
      <c r="AW890" s="9">
        <f t="shared" si="1776"/>
        <v>1263</v>
      </c>
      <c r="AX890" s="9">
        <f t="shared" si="1776"/>
        <v>1200</v>
      </c>
      <c r="AY890" s="9">
        <f t="shared" si="1776"/>
        <v>0</v>
      </c>
      <c r="AZ890" s="9">
        <f t="shared" si="1776"/>
        <v>0</v>
      </c>
      <c r="BA890" s="92">
        <f t="shared" si="1712"/>
        <v>0</v>
      </c>
      <c r="BB890" s="92">
        <f t="shared" si="1750"/>
        <v>0</v>
      </c>
    </row>
    <row r="891" spans="1:54" ht="33" hidden="1">
      <c r="A891" s="24" t="s">
        <v>179</v>
      </c>
      <c r="B891" s="25">
        <v>914</v>
      </c>
      <c r="C891" s="25" t="s">
        <v>145</v>
      </c>
      <c r="D891" s="25" t="s">
        <v>79</v>
      </c>
      <c r="E891" s="25" t="s">
        <v>777</v>
      </c>
      <c r="F891" s="25" t="s">
        <v>180</v>
      </c>
      <c r="G891" s="9"/>
      <c r="H891" s="9"/>
      <c r="I891" s="9"/>
      <c r="J891" s="79"/>
      <c r="K891" s="79"/>
      <c r="L891" s="9"/>
      <c r="M891" s="9"/>
      <c r="N891" s="9"/>
      <c r="O891" s="9"/>
      <c r="P891" s="80"/>
      <c r="Q891" s="80"/>
      <c r="R891" s="9"/>
      <c r="S891" s="9"/>
      <c r="T891" s="9"/>
      <c r="U891" s="9"/>
      <c r="V891" s="80"/>
      <c r="W891" s="80"/>
      <c r="X891" s="9"/>
      <c r="Y891" s="9"/>
      <c r="Z891" s="9"/>
      <c r="AA891" s="9">
        <f>AA892</f>
        <v>0</v>
      </c>
      <c r="AB891" s="9">
        <f t="shared" si="1774"/>
        <v>63</v>
      </c>
      <c r="AC891" s="9">
        <f t="shared" si="1774"/>
        <v>0</v>
      </c>
      <c r="AD891" s="9">
        <f t="shared" si="1774"/>
        <v>1200</v>
      </c>
      <c r="AE891" s="9">
        <f t="shared" si="1774"/>
        <v>1263</v>
      </c>
      <c r="AF891" s="9">
        <f t="shared" si="1774"/>
        <v>1200</v>
      </c>
      <c r="AG891" s="9">
        <f>AG892</f>
        <v>0</v>
      </c>
      <c r="AH891" s="9">
        <f t="shared" si="1774"/>
        <v>0</v>
      </c>
      <c r="AI891" s="9">
        <f t="shared" si="1774"/>
        <v>0</v>
      </c>
      <c r="AJ891" s="9">
        <f t="shared" si="1774"/>
        <v>0</v>
      </c>
      <c r="AK891" s="9">
        <f t="shared" si="1774"/>
        <v>1263</v>
      </c>
      <c r="AL891" s="9">
        <f t="shared" si="1774"/>
        <v>1200</v>
      </c>
      <c r="AM891" s="9">
        <f>AM892</f>
        <v>0</v>
      </c>
      <c r="AN891" s="9">
        <f t="shared" si="1775"/>
        <v>0</v>
      </c>
      <c r="AO891" s="9">
        <f t="shared" si="1775"/>
        <v>0</v>
      </c>
      <c r="AP891" s="9">
        <f t="shared" si="1775"/>
        <v>0</v>
      </c>
      <c r="AQ891" s="9">
        <f t="shared" si="1775"/>
        <v>1263</v>
      </c>
      <c r="AR891" s="9">
        <f t="shared" si="1775"/>
        <v>1200</v>
      </c>
      <c r="AS891" s="9">
        <f>AS892</f>
        <v>0</v>
      </c>
      <c r="AT891" s="9">
        <f t="shared" si="1776"/>
        <v>0</v>
      </c>
      <c r="AU891" s="9">
        <f t="shared" si="1776"/>
        <v>0</v>
      </c>
      <c r="AV891" s="9">
        <f t="shared" si="1776"/>
        <v>0</v>
      </c>
      <c r="AW891" s="9">
        <f t="shared" si="1776"/>
        <v>1263</v>
      </c>
      <c r="AX891" s="9">
        <f t="shared" si="1776"/>
        <v>1200</v>
      </c>
      <c r="AY891" s="9">
        <f t="shared" si="1776"/>
        <v>0</v>
      </c>
      <c r="AZ891" s="9">
        <f t="shared" si="1776"/>
        <v>0</v>
      </c>
      <c r="BA891" s="92">
        <f t="shared" si="1712"/>
        <v>0</v>
      </c>
      <c r="BB891" s="92">
        <f t="shared" si="1750"/>
        <v>0</v>
      </c>
    </row>
    <row r="892" spans="1:54" ht="20.100000000000001" hidden="1" customHeight="1">
      <c r="A892" s="27" t="s">
        <v>167</v>
      </c>
      <c r="B892" s="25">
        <v>914</v>
      </c>
      <c r="C892" s="25" t="s">
        <v>145</v>
      </c>
      <c r="D892" s="25" t="s">
        <v>79</v>
      </c>
      <c r="E892" s="25" t="s">
        <v>777</v>
      </c>
      <c r="F892" s="25" t="s">
        <v>181</v>
      </c>
      <c r="G892" s="9"/>
      <c r="H892" s="9"/>
      <c r="I892" s="9"/>
      <c r="J892" s="79"/>
      <c r="K892" s="79"/>
      <c r="L892" s="9"/>
      <c r="M892" s="9"/>
      <c r="N892" s="9"/>
      <c r="O892" s="9"/>
      <c r="P892" s="80"/>
      <c r="Q892" s="80"/>
      <c r="R892" s="9"/>
      <c r="S892" s="9"/>
      <c r="T892" s="9"/>
      <c r="U892" s="9"/>
      <c r="V892" s="80"/>
      <c r="W892" s="80"/>
      <c r="X892" s="9"/>
      <c r="Y892" s="9"/>
      <c r="Z892" s="9"/>
      <c r="AA892" s="9"/>
      <c r="AB892" s="9">
        <v>63</v>
      </c>
      <c r="AC892" s="80"/>
      <c r="AD892" s="9">
        <v>1200</v>
      </c>
      <c r="AE892" s="9">
        <f>Y892+AA892+AB892+AC892+AD892</f>
        <v>1263</v>
      </c>
      <c r="AF892" s="9">
        <f>Z892+AD892</f>
        <v>1200</v>
      </c>
      <c r="AG892" s="9"/>
      <c r="AH892" s="9"/>
      <c r="AI892" s="80"/>
      <c r="AJ892" s="9"/>
      <c r="AK892" s="9">
        <f>AE892+AG892+AH892+AI892+AJ892</f>
        <v>1263</v>
      </c>
      <c r="AL892" s="9">
        <f>AF892+AJ892</f>
        <v>1200</v>
      </c>
      <c r="AM892" s="9"/>
      <c r="AN892" s="9"/>
      <c r="AO892" s="80"/>
      <c r="AP892" s="9"/>
      <c r="AQ892" s="9">
        <f>AK892+AM892+AN892+AO892+AP892</f>
        <v>1263</v>
      </c>
      <c r="AR892" s="9">
        <f>AL892+AP892</f>
        <v>1200</v>
      </c>
      <c r="AS892" s="9"/>
      <c r="AT892" s="9"/>
      <c r="AU892" s="80"/>
      <c r="AV892" s="9"/>
      <c r="AW892" s="9">
        <f>AQ892+AS892+AT892+AU892+AV892</f>
        <v>1263</v>
      </c>
      <c r="AX892" s="9">
        <f>AR892+AV892</f>
        <v>1200</v>
      </c>
      <c r="AY892" s="79"/>
      <c r="AZ892" s="79"/>
      <c r="BA892" s="92">
        <f t="shared" si="1712"/>
        <v>0</v>
      </c>
      <c r="BB892" s="92">
        <f t="shared" si="1750"/>
        <v>0</v>
      </c>
    </row>
    <row r="893" spans="1:54" ht="66" hidden="1">
      <c r="A893" s="24" t="s">
        <v>501</v>
      </c>
      <c r="B893" s="25">
        <v>914</v>
      </c>
      <c r="C893" s="25" t="s">
        <v>145</v>
      </c>
      <c r="D893" s="25" t="s">
        <v>79</v>
      </c>
      <c r="E893" s="25" t="s">
        <v>616</v>
      </c>
      <c r="F893" s="25"/>
      <c r="G893" s="9">
        <f t="shared" ref="G893:AZ893" si="1777">G894</f>
        <v>17188</v>
      </c>
      <c r="H893" s="9">
        <f t="shared" si="1777"/>
        <v>0</v>
      </c>
      <c r="I893" s="9">
        <f t="shared" si="1777"/>
        <v>-2</v>
      </c>
      <c r="J893" s="9">
        <f t="shared" si="1777"/>
        <v>0</v>
      </c>
      <c r="K893" s="9">
        <f t="shared" si="1777"/>
        <v>0</v>
      </c>
      <c r="L893" s="9">
        <f t="shared" si="1777"/>
        <v>35970</v>
      </c>
      <c r="M893" s="9">
        <f t="shared" si="1777"/>
        <v>53156</v>
      </c>
      <c r="N893" s="9">
        <f t="shared" si="1777"/>
        <v>35970</v>
      </c>
      <c r="O893" s="9">
        <f t="shared" si="1777"/>
        <v>-15293</v>
      </c>
      <c r="P893" s="9">
        <f t="shared" si="1777"/>
        <v>0</v>
      </c>
      <c r="Q893" s="9">
        <f t="shared" si="1777"/>
        <v>0</v>
      </c>
      <c r="R893" s="9">
        <f t="shared" si="1777"/>
        <v>0</v>
      </c>
      <c r="S893" s="9">
        <f t="shared" si="1777"/>
        <v>37863</v>
      </c>
      <c r="T893" s="9">
        <f t="shared" si="1777"/>
        <v>35970</v>
      </c>
      <c r="U893" s="9">
        <f t="shared" si="1777"/>
        <v>0</v>
      </c>
      <c r="V893" s="9">
        <f t="shared" si="1777"/>
        <v>0</v>
      </c>
      <c r="W893" s="9">
        <f t="shared" si="1777"/>
        <v>0</v>
      </c>
      <c r="X893" s="9">
        <f t="shared" si="1777"/>
        <v>0</v>
      </c>
      <c r="Y893" s="9">
        <f t="shared" si="1777"/>
        <v>37863</v>
      </c>
      <c r="Z893" s="9">
        <f t="shared" si="1777"/>
        <v>35970</v>
      </c>
      <c r="AA893" s="9">
        <f t="shared" si="1777"/>
        <v>0</v>
      </c>
      <c r="AB893" s="9">
        <f t="shared" si="1777"/>
        <v>906</v>
      </c>
      <c r="AC893" s="9">
        <f t="shared" si="1777"/>
        <v>0</v>
      </c>
      <c r="AD893" s="9">
        <f t="shared" si="1777"/>
        <v>17201</v>
      </c>
      <c r="AE893" s="9">
        <f t="shared" si="1777"/>
        <v>55970</v>
      </c>
      <c r="AF893" s="9">
        <f t="shared" si="1777"/>
        <v>53171</v>
      </c>
      <c r="AG893" s="9">
        <f t="shared" si="1777"/>
        <v>0</v>
      </c>
      <c r="AH893" s="9">
        <f t="shared" si="1777"/>
        <v>0</v>
      </c>
      <c r="AI893" s="9">
        <f t="shared" si="1777"/>
        <v>0</v>
      </c>
      <c r="AJ893" s="9">
        <f t="shared" si="1777"/>
        <v>0</v>
      </c>
      <c r="AK893" s="9">
        <f t="shared" si="1777"/>
        <v>55970</v>
      </c>
      <c r="AL893" s="9">
        <f t="shared" si="1777"/>
        <v>53171</v>
      </c>
      <c r="AM893" s="9">
        <f t="shared" si="1777"/>
        <v>0</v>
      </c>
      <c r="AN893" s="9">
        <f t="shared" si="1777"/>
        <v>0</v>
      </c>
      <c r="AO893" s="9">
        <f t="shared" si="1777"/>
        <v>0</v>
      </c>
      <c r="AP893" s="9">
        <f t="shared" si="1777"/>
        <v>0</v>
      </c>
      <c r="AQ893" s="9">
        <f t="shared" si="1777"/>
        <v>55970</v>
      </c>
      <c r="AR893" s="9">
        <f t="shared" si="1777"/>
        <v>53171</v>
      </c>
      <c r="AS893" s="9">
        <f t="shared" si="1777"/>
        <v>0</v>
      </c>
      <c r="AT893" s="9">
        <f t="shared" si="1777"/>
        <v>0</v>
      </c>
      <c r="AU893" s="9">
        <f t="shared" si="1777"/>
        <v>0</v>
      </c>
      <c r="AV893" s="9">
        <f t="shared" si="1777"/>
        <v>0</v>
      </c>
      <c r="AW893" s="9">
        <f t="shared" si="1777"/>
        <v>55970</v>
      </c>
      <c r="AX893" s="9">
        <f t="shared" si="1777"/>
        <v>53171</v>
      </c>
      <c r="AY893" s="9">
        <f t="shared" si="1777"/>
        <v>0</v>
      </c>
      <c r="AZ893" s="9">
        <f t="shared" si="1777"/>
        <v>0</v>
      </c>
      <c r="BA893" s="92">
        <f t="shared" si="1712"/>
        <v>0</v>
      </c>
      <c r="BB893" s="92">
        <f t="shared" si="1750"/>
        <v>0</v>
      </c>
    </row>
    <row r="894" spans="1:54" ht="33" hidden="1">
      <c r="A894" s="24" t="s">
        <v>179</v>
      </c>
      <c r="B894" s="25">
        <v>914</v>
      </c>
      <c r="C894" s="25" t="s">
        <v>145</v>
      </c>
      <c r="D894" s="25" t="s">
        <v>79</v>
      </c>
      <c r="E894" s="25" t="s">
        <v>616</v>
      </c>
      <c r="F894" s="25" t="s">
        <v>180</v>
      </c>
      <c r="G894" s="9">
        <f t="shared" ref="G894:AZ894" si="1778">G895</f>
        <v>17188</v>
      </c>
      <c r="H894" s="9">
        <f t="shared" si="1778"/>
        <v>0</v>
      </c>
      <c r="I894" s="9">
        <f t="shared" si="1778"/>
        <v>-2</v>
      </c>
      <c r="J894" s="9">
        <f t="shared" si="1778"/>
        <v>0</v>
      </c>
      <c r="K894" s="9">
        <f t="shared" si="1778"/>
        <v>0</v>
      </c>
      <c r="L894" s="9">
        <f t="shared" si="1778"/>
        <v>35970</v>
      </c>
      <c r="M894" s="9">
        <f t="shared" si="1778"/>
        <v>53156</v>
      </c>
      <c r="N894" s="9">
        <f t="shared" si="1778"/>
        <v>35970</v>
      </c>
      <c r="O894" s="9">
        <f t="shared" si="1778"/>
        <v>-15293</v>
      </c>
      <c r="P894" s="9">
        <f t="shared" si="1778"/>
        <v>0</v>
      </c>
      <c r="Q894" s="9">
        <f t="shared" si="1778"/>
        <v>0</v>
      </c>
      <c r="R894" s="9">
        <f t="shared" si="1778"/>
        <v>0</v>
      </c>
      <c r="S894" s="9">
        <f t="shared" si="1778"/>
        <v>37863</v>
      </c>
      <c r="T894" s="9">
        <f t="shared" si="1778"/>
        <v>35970</v>
      </c>
      <c r="U894" s="9">
        <f t="shared" si="1778"/>
        <v>0</v>
      </c>
      <c r="V894" s="9">
        <f t="shared" si="1778"/>
        <v>0</v>
      </c>
      <c r="W894" s="9">
        <f t="shared" si="1778"/>
        <v>0</v>
      </c>
      <c r="X894" s="9">
        <f t="shared" si="1778"/>
        <v>0</v>
      </c>
      <c r="Y894" s="9">
        <f t="shared" si="1778"/>
        <v>37863</v>
      </c>
      <c r="Z894" s="9">
        <f t="shared" si="1778"/>
        <v>35970</v>
      </c>
      <c r="AA894" s="9">
        <f t="shared" si="1778"/>
        <v>0</v>
      </c>
      <c r="AB894" s="9">
        <f t="shared" si="1778"/>
        <v>906</v>
      </c>
      <c r="AC894" s="9">
        <f t="shared" si="1778"/>
        <v>0</v>
      </c>
      <c r="AD894" s="9">
        <f t="shared" si="1778"/>
        <v>17201</v>
      </c>
      <c r="AE894" s="9">
        <f t="shared" si="1778"/>
        <v>55970</v>
      </c>
      <c r="AF894" s="9">
        <f t="shared" si="1778"/>
        <v>53171</v>
      </c>
      <c r="AG894" s="9">
        <f t="shared" si="1778"/>
        <v>0</v>
      </c>
      <c r="AH894" s="9">
        <f t="shared" si="1778"/>
        <v>0</v>
      </c>
      <c r="AI894" s="9">
        <f t="shared" si="1778"/>
        <v>0</v>
      </c>
      <c r="AJ894" s="9">
        <f t="shared" si="1778"/>
        <v>0</v>
      </c>
      <c r="AK894" s="9">
        <f t="shared" si="1778"/>
        <v>55970</v>
      </c>
      <c r="AL894" s="9">
        <f t="shared" si="1778"/>
        <v>53171</v>
      </c>
      <c r="AM894" s="9">
        <f t="shared" si="1778"/>
        <v>0</v>
      </c>
      <c r="AN894" s="9">
        <f t="shared" si="1778"/>
        <v>0</v>
      </c>
      <c r="AO894" s="9">
        <f t="shared" si="1778"/>
        <v>0</v>
      </c>
      <c r="AP894" s="9">
        <f t="shared" si="1778"/>
        <v>0</v>
      </c>
      <c r="AQ894" s="9">
        <f t="shared" si="1778"/>
        <v>55970</v>
      </c>
      <c r="AR894" s="9">
        <f t="shared" si="1778"/>
        <v>53171</v>
      </c>
      <c r="AS894" s="9">
        <f t="shared" si="1778"/>
        <v>0</v>
      </c>
      <c r="AT894" s="9">
        <f t="shared" si="1778"/>
        <v>0</v>
      </c>
      <c r="AU894" s="9">
        <f t="shared" si="1778"/>
        <v>0</v>
      </c>
      <c r="AV894" s="9">
        <f t="shared" si="1778"/>
        <v>0</v>
      </c>
      <c r="AW894" s="9">
        <f t="shared" si="1778"/>
        <v>55970</v>
      </c>
      <c r="AX894" s="9">
        <f t="shared" si="1778"/>
        <v>53171</v>
      </c>
      <c r="AY894" s="9">
        <f t="shared" si="1778"/>
        <v>0</v>
      </c>
      <c r="AZ894" s="9">
        <f t="shared" si="1778"/>
        <v>0</v>
      </c>
      <c r="BA894" s="92">
        <f t="shared" si="1712"/>
        <v>0</v>
      </c>
      <c r="BB894" s="92">
        <f t="shared" si="1750"/>
        <v>0</v>
      </c>
    </row>
    <row r="895" spans="1:54" ht="20.100000000000001" hidden="1" customHeight="1">
      <c r="A895" s="27" t="s">
        <v>167</v>
      </c>
      <c r="B895" s="25">
        <v>914</v>
      </c>
      <c r="C895" s="25" t="s">
        <v>145</v>
      </c>
      <c r="D895" s="25" t="s">
        <v>79</v>
      </c>
      <c r="E895" s="25" t="s">
        <v>616</v>
      </c>
      <c r="F895" s="25" t="s">
        <v>181</v>
      </c>
      <c r="G895" s="9">
        <f>26166-8978</f>
        <v>17188</v>
      </c>
      <c r="H895" s="9"/>
      <c r="I895" s="9">
        <v>-2</v>
      </c>
      <c r="J895" s="79"/>
      <c r="K895" s="79"/>
      <c r="L895" s="9">
        <v>35970</v>
      </c>
      <c r="M895" s="9">
        <f>G895+I895+J895+K895+L895</f>
        <v>53156</v>
      </c>
      <c r="N895" s="9">
        <f>H895+L895</f>
        <v>35970</v>
      </c>
      <c r="O895" s="9">
        <v>-15293</v>
      </c>
      <c r="P895" s="80"/>
      <c r="Q895" s="80"/>
      <c r="R895" s="9"/>
      <c r="S895" s="9">
        <f>M895+O895+P895+Q895+R895</f>
        <v>37863</v>
      </c>
      <c r="T895" s="9">
        <f>N895+R895</f>
        <v>35970</v>
      </c>
      <c r="U895" s="9"/>
      <c r="V895" s="80"/>
      <c r="W895" s="80"/>
      <c r="X895" s="9"/>
      <c r="Y895" s="9">
        <f>S895+U895+V895+W895+X895</f>
        <v>37863</v>
      </c>
      <c r="Z895" s="9">
        <f>T895+X895</f>
        <v>35970</v>
      </c>
      <c r="AA895" s="9"/>
      <c r="AB895" s="9">
        <v>906</v>
      </c>
      <c r="AC895" s="80"/>
      <c r="AD895" s="9">
        <v>17201</v>
      </c>
      <c r="AE895" s="9">
        <f>Y895+AA895+AB895+AC895+AD895</f>
        <v>55970</v>
      </c>
      <c r="AF895" s="9">
        <f>Z895+AD895</f>
        <v>53171</v>
      </c>
      <c r="AG895" s="9"/>
      <c r="AH895" s="9"/>
      <c r="AI895" s="80"/>
      <c r="AJ895" s="9"/>
      <c r="AK895" s="9">
        <f>AE895+AG895+AH895+AI895+AJ895</f>
        <v>55970</v>
      </c>
      <c r="AL895" s="9">
        <f>AF895+AJ895</f>
        <v>53171</v>
      </c>
      <c r="AM895" s="9"/>
      <c r="AN895" s="9"/>
      <c r="AO895" s="80"/>
      <c r="AP895" s="9"/>
      <c r="AQ895" s="9">
        <f>AK895+AM895+AN895+AO895+AP895</f>
        <v>55970</v>
      </c>
      <c r="AR895" s="9">
        <f>AL895+AP895</f>
        <v>53171</v>
      </c>
      <c r="AS895" s="9"/>
      <c r="AT895" s="9"/>
      <c r="AU895" s="80"/>
      <c r="AV895" s="9"/>
      <c r="AW895" s="9">
        <f>AQ895+AS895+AT895+AU895+AV895</f>
        <v>55970</v>
      </c>
      <c r="AX895" s="9">
        <f>AR895+AV895</f>
        <v>53171</v>
      </c>
      <c r="AY895" s="79"/>
      <c r="AZ895" s="79"/>
      <c r="BA895" s="92">
        <f t="shared" si="1712"/>
        <v>0</v>
      </c>
      <c r="BB895" s="92">
        <f t="shared" si="1750"/>
        <v>0</v>
      </c>
    </row>
    <row r="896" spans="1:54" ht="20.100000000000001" hidden="1" customHeight="1">
      <c r="A896" s="27" t="s">
        <v>61</v>
      </c>
      <c r="B896" s="25">
        <v>914</v>
      </c>
      <c r="C896" s="25" t="s">
        <v>145</v>
      </c>
      <c r="D896" s="25" t="s">
        <v>79</v>
      </c>
      <c r="E896" s="25" t="s">
        <v>62</v>
      </c>
      <c r="F896" s="25"/>
      <c r="G896" s="9">
        <f t="shared" ref="G896:H899" si="1779">G897</f>
        <v>0</v>
      </c>
      <c r="H896" s="9">
        <f t="shared" si="1779"/>
        <v>0</v>
      </c>
      <c r="I896" s="79"/>
      <c r="J896" s="79"/>
      <c r="K896" s="79"/>
      <c r="L896" s="79"/>
      <c r="M896" s="79"/>
      <c r="N896" s="79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79"/>
      <c r="AZ896" s="79"/>
      <c r="BA896" s="92" t="e">
        <f t="shared" si="1712"/>
        <v>#DIV/0!</v>
      </c>
      <c r="BB896" s="92" t="e">
        <f t="shared" si="1750"/>
        <v>#DIV/0!</v>
      </c>
    </row>
    <row r="897" spans="1:54" ht="20.100000000000001" hidden="1" customHeight="1">
      <c r="A897" s="27" t="s">
        <v>14</v>
      </c>
      <c r="B897" s="25">
        <v>914</v>
      </c>
      <c r="C897" s="25" t="s">
        <v>145</v>
      </c>
      <c r="D897" s="25" t="s">
        <v>79</v>
      </c>
      <c r="E897" s="25" t="s">
        <v>63</v>
      </c>
      <c r="F897" s="25"/>
      <c r="G897" s="9">
        <f t="shared" si="1779"/>
        <v>0</v>
      </c>
      <c r="H897" s="9">
        <f t="shared" si="1779"/>
        <v>0</v>
      </c>
      <c r="I897" s="79"/>
      <c r="J897" s="79"/>
      <c r="K897" s="79"/>
      <c r="L897" s="79"/>
      <c r="M897" s="79"/>
      <c r="N897" s="79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79"/>
      <c r="AZ897" s="79"/>
      <c r="BA897" s="92" t="e">
        <f t="shared" si="1712"/>
        <v>#DIV/0!</v>
      </c>
      <c r="BB897" s="92" t="e">
        <f t="shared" si="1750"/>
        <v>#DIV/0!</v>
      </c>
    </row>
    <row r="898" spans="1:54" ht="20.100000000000001" hidden="1" customHeight="1">
      <c r="A898" s="27" t="s">
        <v>167</v>
      </c>
      <c r="B898" s="25">
        <v>914</v>
      </c>
      <c r="C898" s="25" t="s">
        <v>145</v>
      </c>
      <c r="D898" s="25" t="s">
        <v>79</v>
      </c>
      <c r="E898" s="25" t="s">
        <v>178</v>
      </c>
      <c r="F898" s="25"/>
      <c r="G898" s="9">
        <f t="shared" si="1779"/>
        <v>0</v>
      </c>
      <c r="H898" s="9">
        <f t="shared" si="1779"/>
        <v>0</v>
      </c>
      <c r="I898" s="79"/>
      <c r="J898" s="79"/>
      <c r="K898" s="79"/>
      <c r="L898" s="79"/>
      <c r="M898" s="79"/>
      <c r="N898" s="79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79"/>
      <c r="AZ898" s="79"/>
      <c r="BA898" s="92" t="e">
        <f t="shared" si="1712"/>
        <v>#DIV/0!</v>
      </c>
      <c r="BB898" s="92" t="e">
        <f t="shared" si="1750"/>
        <v>#DIV/0!</v>
      </c>
    </row>
    <row r="899" spans="1:54" ht="33" hidden="1">
      <c r="A899" s="24" t="s">
        <v>179</v>
      </c>
      <c r="B899" s="25">
        <v>914</v>
      </c>
      <c r="C899" s="25" t="s">
        <v>145</v>
      </c>
      <c r="D899" s="25" t="s">
        <v>79</v>
      </c>
      <c r="E899" s="25" t="s">
        <v>178</v>
      </c>
      <c r="F899" s="25" t="s">
        <v>180</v>
      </c>
      <c r="G899" s="11">
        <f t="shared" si="1779"/>
        <v>0</v>
      </c>
      <c r="H899" s="11">
        <f t="shared" si="1779"/>
        <v>0</v>
      </c>
      <c r="I899" s="79"/>
      <c r="J899" s="79"/>
      <c r="K899" s="79"/>
      <c r="L899" s="79"/>
      <c r="M899" s="79"/>
      <c r="N899" s="79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79"/>
      <c r="AZ899" s="79"/>
      <c r="BA899" s="92" t="e">
        <f t="shared" si="1712"/>
        <v>#DIV/0!</v>
      </c>
      <c r="BB899" s="92" t="e">
        <f t="shared" si="1750"/>
        <v>#DIV/0!</v>
      </c>
    </row>
    <row r="900" spans="1:54" ht="20.100000000000001" hidden="1" customHeight="1">
      <c r="A900" s="27" t="s">
        <v>167</v>
      </c>
      <c r="B900" s="25">
        <v>914</v>
      </c>
      <c r="C900" s="25" t="s">
        <v>145</v>
      </c>
      <c r="D900" s="25" t="s">
        <v>79</v>
      </c>
      <c r="E900" s="25" t="s">
        <v>178</v>
      </c>
      <c r="F900" s="25" t="s">
        <v>181</v>
      </c>
      <c r="G900" s="9"/>
      <c r="H900" s="9"/>
      <c r="I900" s="79"/>
      <c r="J900" s="79"/>
      <c r="K900" s="79"/>
      <c r="L900" s="79"/>
      <c r="M900" s="79"/>
      <c r="N900" s="79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79"/>
      <c r="AZ900" s="79"/>
      <c r="BA900" s="92" t="e">
        <f t="shared" si="1712"/>
        <v>#DIV/0!</v>
      </c>
      <c r="BB900" s="92" t="e">
        <f t="shared" si="1750"/>
        <v>#DIV/0!</v>
      </c>
    </row>
    <row r="901" spans="1:54" hidden="1">
      <c r="A901" s="24"/>
      <c r="B901" s="25"/>
      <c r="C901" s="25"/>
      <c r="D901" s="25"/>
      <c r="E901" s="25"/>
      <c r="F901" s="25"/>
      <c r="G901" s="9"/>
      <c r="H901" s="9"/>
      <c r="I901" s="79"/>
      <c r="J901" s="79"/>
      <c r="K901" s="79"/>
      <c r="L901" s="79"/>
      <c r="M901" s="79"/>
      <c r="N901" s="79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79"/>
      <c r="AZ901" s="79"/>
      <c r="BA901" s="92"/>
      <c r="BB901" s="92"/>
    </row>
    <row r="902" spans="1:54" ht="18.75" hidden="1">
      <c r="A902" s="22" t="s">
        <v>183</v>
      </c>
      <c r="B902" s="52" t="s">
        <v>437</v>
      </c>
      <c r="C902" s="52" t="s">
        <v>7</v>
      </c>
      <c r="D902" s="52" t="s">
        <v>21</v>
      </c>
      <c r="E902" s="26"/>
      <c r="F902" s="26"/>
      <c r="G902" s="15">
        <f t="shared" ref="G902:AZ902" si="1780">G903</f>
        <v>20063</v>
      </c>
      <c r="H902" s="15">
        <f t="shared" si="1780"/>
        <v>0</v>
      </c>
      <c r="I902" s="15">
        <f t="shared" si="1780"/>
        <v>0</v>
      </c>
      <c r="J902" s="15">
        <f t="shared" si="1780"/>
        <v>0</v>
      </c>
      <c r="K902" s="15">
        <f t="shared" si="1780"/>
        <v>0</v>
      </c>
      <c r="L902" s="15">
        <f t="shared" si="1780"/>
        <v>0</v>
      </c>
      <c r="M902" s="15">
        <f t="shared" si="1780"/>
        <v>20063</v>
      </c>
      <c r="N902" s="15">
        <f t="shared" si="1780"/>
        <v>0</v>
      </c>
      <c r="O902" s="15">
        <f t="shared" si="1780"/>
        <v>0</v>
      </c>
      <c r="P902" s="15">
        <f t="shared" si="1780"/>
        <v>0</v>
      </c>
      <c r="Q902" s="15">
        <f t="shared" si="1780"/>
        <v>0</v>
      </c>
      <c r="R902" s="15">
        <f t="shared" si="1780"/>
        <v>0</v>
      </c>
      <c r="S902" s="15">
        <f t="shared" si="1780"/>
        <v>20063</v>
      </c>
      <c r="T902" s="15">
        <f t="shared" si="1780"/>
        <v>0</v>
      </c>
      <c r="U902" s="15">
        <f t="shared" si="1780"/>
        <v>0</v>
      </c>
      <c r="V902" s="15">
        <f t="shared" si="1780"/>
        <v>0</v>
      </c>
      <c r="W902" s="15">
        <f t="shared" si="1780"/>
        <v>0</v>
      </c>
      <c r="X902" s="15">
        <f t="shared" si="1780"/>
        <v>314002</v>
      </c>
      <c r="Y902" s="15">
        <f t="shared" si="1780"/>
        <v>334065</v>
      </c>
      <c r="Z902" s="15">
        <f t="shared" si="1780"/>
        <v>314002</v>
      </c>
      <c r="AA902" s="15">
        <f t="shared" si="1780"/>
        <v>0</v>
      </c>
      <c r="AB902" s="15">
        <f t="shared" si="1780"/>
        <v>99</v>
      </c>
      <c r="AC902" s="15">
        <f t="shared" si="1780"/>
        <v>0</v>
      </c>
      <c r="AD902" s="15">
        <f t="shared" si="1780"/>
        <v>0</v>
      </c>
      <c r="AE902" s="15">
        <f t="shared" si="1780"/>
        <v>334164</v>
      </c>
      <c r="AF902" s="15">
        <f t="shared" si="1780"/>
        <v>314002</v>
      </c>
      <c r="AG902" s="15">
        <f t="shared" si="1780"/>
        <v>0</v>
      </c>
      <c r="AH902" s="15">
        <f t="shared" si="1780"/>
        <v>1200</v>
      </c>
      <c r="AI902" s="15">
        <f t="shared" si="1780"/>
        <v>0</v>
      </c>
      <c r="AJ902" s="15">
        <f t="shared" si="1780"/>
        <v>0</v>
      </c>
      <c r="AK902" s="15">
        <f t="shared" si="1780"/>
        <v>335364</v>
      </c>
      <c r="AL902" s="15">
        <f t="shared" si="1780"/>
        <v>314002</v>
      </c>
      <c r="AM902" s="15">
        <f t="shared" si="1780"/>
        <v>0</v>
      </c>
      <c r="AN902" s="15">
        <f t="shared" si="1780"/>
        <v>0</v>
      </c>
      <c r="AO902" s="15">
        <f t="shared" si="1780"/>
        <v>0</v>
      </c>
      <c r="AP902" s="15">
        <f t="shared" si="1780"/>
        <v>0</v>
      </c>
      <c r="AQ902" s="15">
        <f t="shared" si="1780"/>
        <v>335364</v>
      </c>
      <c r="AR902" s="15">
        <f t="shared" si="1780"/>
        <v>314002</v>
      </c>
      <c r="AS902" s="15">
        <f t="shared" si="1780"/>
        <v>-5607</v>
      </c>
      <c r="AT902" s="15">
        <f t="shared" si="1780"/>
        <v>21982</v>
      </c>
      <c r="AU902" s="15">
        <f t="shared" si="1780"/>
        <v>0</v>
      </c>
      <c r="AV902" s="15">
        <f t="shared" si="1780"/>
        <v>253765</v>
      </c>
      <c r="AW902" s="15">
        <f t="shared" si="1780"/>
        <v>605504</v>
      </c>
      <c r="AX902" s="15">
        <f t="shared" si="1780"/>
        <v>567767</v>
      </c>
      <c r="AY902" s="15">
        <f t="shared" si="1780"/>
        <v>0</v>
      </c>
      <c r="AZ902" s="15">
        <f t="shared" si="1780"/>
        <v>0</v>
      </c>
      <c r="BA902" s="92">
        <f t="shared" si="1712"/>
        <v>0</v>
      </c>
      <c r="BB902" s="92">
        <f t="shared" si="1750"/>
        <v>0</v>
      </c>
    </row>
    <row r="903" spans="1:54" ht="33" hidden="1">
      <c r="A903" s="27" t="s">
        <v>447</v>
      </c>
      <c r="B903" s="25" t="s">
        <v>437</v>
      </c>
      <c r="C903" s="25" t="s">
        <v>7</v>
      </c>
      <c r="D903" s="25" t="s">
        <v>21</v>
      </c>
      <c r="E903" s="25" t="s">
        <v>184</v>
      </c>
      <c r="F903" s="25"/>
      <c r="G903" s="9">
        <f t="shared" ref="G903" si="1781">G911+G904+G908</f>
        <v>20063</v>
      </c>
      <c r="H903" s="9">
        <f t="shared" ref="H903:N903" si="1782">H911+H904+H908</f>
        <v>0</v>
      </c>
      <c r="I903" s="9">
        <f t="shared" si="1782"/>
        <v>0</v>
      </c>
      <c r="J903" s="9">
        <f t="shared" si="1782"/>
        <v>0</v>
      </c>
      <c r="K903" s="9">
        <f t="shared" si="1782"/>
        <v>0</v>
      </c>
      <c r="L903" s="9">
        <f t="shared" si="1782"/>
        <v>0</v>
      </c>
      <c r="M903" s="9">
        <f t="shared" si="1782"/>
        <v>20063</v>
      </c>
      <c r="N903" s="9">
        <f t="shared" si="1782"/>
        <v>0</v>
      </c>
      <c r="O903" s="9">
        <f t="shared" ref="O903:T903" si="1783">O911+O904+O908</f>
        <v>0</v>
      </c>
      <c r="P903" s="9">
        <f t="shared" si="1783"/>
        <v>0</v>
      </c>
      <c r="Q903" s="9">
        <f t="shared" si="1783"/>
        <v>0</v>
      </c>
      <c r="R903" s="9">
        <f t="shared" si="1783"/>
        <v>0</v>
      </c>
      <c r="S903" s="9">
        <f t="shared" si="1783"/>
        <v>20063</v>
      </c>
      <c r="T903" s="9">
        <f t="shared" si="1783"/>
        <v>0</v>
      </c>
      <c r="U903" s="9">
        <f>U911+U904+U908+U914+U917</f>
        <v>0</v>
      </c>
      <c r="V903" s="9">
        <f t="shared" ref="V903:Z903" si="1784">V911+V904+V908+V914+V917</f>
        <v>0</v>
      </c>
      <c r="W903" s="9">
        <f t="shared" si="1784"/>
        <v>0</v>
      </c>
      <c r="X903" s="9">
        <f t="shared" si="1784"/>
        <v>314002</v>
      </c>
      <c r="Y903" s="9">
        <f t="shared" si="1784"/>
        <v>334065</v>
      </c>
      <c r="Z903" s="9">
        <f t="shared" si="1784"/>
        <v>314002</v>
      </c>
      <c r="AA903" s="9">
        <f>AA911+AA904+AA908+AA914+AA917</f>
        <v>0</v>
      </c>
      <c r="AB903" s="9">
        <f t="shared" ref="AB903:AF903" si="1785">AB911+AB904+AB908+AB914+AB917</f>
        <v>99</v>
      </c>
      <c r="AC903" s="9">
        <f t="shared" si="1785"/>
        <v>0</v>
      </c>
      <c r="AD903" s="9">
        <f t="shared" si="1785"/>
        <v>0</v>
      </c>
      <c r="AE903" s="9">
        <f t="shared" si="1785"/>
        <v>334164</v>
      </c>
      <c r="AF903" s="9">
        <f t="shared" si="1785"/>
        <v>314002</v>
      </c>
      <c r="AG903" s="9">
        <f>AG911+AG904+AG908+AG914+AG917</f>
        <v>0</v>
      </c>
      <c r="AH903" s="9">
        <f t="shared" ref="AH903:AL903" si="1786">AH911+AH904+AH908+AH914+AH917</f>
        <v>1200</v>
      </c>
      <c r="AI903" s="9">
        <f t="shared" si="1786"/>
        <v>0</v>
      </c>
      <c r="AJ903" s="9">
        <f t="shared" si="1786"/>
        <v>0</v>
      </c>
      <c r="AK903" s="9">
        <f t="shared" si="1786"/>
        <v>335364</v>
      </c>
      <c r="AL903" s="9">
        <f t="shared" si="1786"/>
        <v>314002</v>
      </c>
      <c r="AM903" s="9">
        <f>AM911+AM904+AM908+AM914+AM917</f>
        <v>0</v>
      </c>
      <c r="AN903" s="9">
        <f t="shared" ref="AN903:AR903" si="1787">AN911+AN904+AN908+AN914+AN917</f>
        <v>0</v>
      </c>
      <c r="AO903" s="9">
        <f t="shared" si="1787"/>
        <v>0</v>
      </c>
      <c r="AP903" s="9">
        <f t="shared" si="1787"/>
        <v>0</v>
      </c>
      <c r="AQ903" s="9">
        <f t="shared" si="1787"/>
        <v>335364</v>
      </c>
      <c r="AR903" s="9">
        <f t="shared" si="1787"/>
        <v>314002</v>
      </c>
      <c r="AS903" s="9">
        <f>AS911+AS904+AS908+AS914+AS917</f>
        <v>-5607</v>
      </c>
      <c r="AT903" s="9">
        <f t="shared" ref="AT903:AX903" si="1788">AT911+AT904+AT908+AT914+AT917</f>
        <v>21982</v>
      </c>
      <c r="AU903" s="9">
        <f t="shared" si="1788"/>
        <v>0</v>
      </c>
      <c r="AV903" s="9">
        <f t="shared" si="1788"/>
        <v>253765</v>
      </c>
      <c r="AW903" s="9">
        <f t="shared" si="1788"/>
        <v>605504</v>
      </c>
      <c r="AX903" s="9">
        <f t="shared" si="1788"/>
        <v>567767</v>
      </c>
      <c r="AY903" s="9">
        <f t="shared" ref="AY903:AZ903" si="1789">AY911+AY904+AY908+AY914+AY917</f>
        <v>0</v>
      </c>
      <c r="AZ903" s="9">
        <f t="shared" si="1789"/>
        <v>0</v>
      </c>
      <c r="BA903" s="92">
        <f t="shared" si="1712"/>
        <v>0</v>
      </c>
      <c r="BB903" s="92">
        <f t="shared" si="1750"/>
        <v>0</v>
      </c>
    </row>
    <row r="904" spans="1:54" ht="21" hidden="1" customHeight="1">
      <c r="A904" s="27" t="s">
        <v>14</v>
      </c>
      <c r="B904" s="25">
        <v>914</v>
      </c>
      <c r="C904" s="25" t="s">
        <v>7</v>
      </c>
      <c r="D904" s="25" t="s">
        <v>21</v>
      </c>
      <c r="E904" s="25" t="s">
        <v>185</v>
      </c>
      <c r="F904" s="25"/>
      <c r="G904" s="9">
        <f t="shared" ref="G904:AA906" si="1790">G905</f>
        <v>0</v>
      </c>
      <c r="H904" s="9">
        <f t="shared" si="1790"/>
        <v>0</v>
      </c>
      <c r="I904" s="9">
        <f t="shared" si="1790"/>
        <v>0</v>
      </c>
      <c r="J904" s="9">
        <f t="shared" si="1790"/>
        <v>0</v>
      </c>
      <c r="K904" s="9">
        <f t="shared" si="1790"/>
        <v>0</v>
      </c>
      <c r="L904" s="9">
        <f t="shared" si="1790"/>
        <v>0</v>
      </c>
      <c r="M904" s="9">
        <f t="shared" si="1790"/>
        <v>0</v>
      </c>
      <c r="N904" s="9">
        <f t="shared" si="1790"/>
        <v>0</v>
      </c>
      <c r="O904" s="9">
        <f t="shared" si="1790"/>
        <v>0</v>
      </c>
      <c r="P904" s="9">
        <f t="shared" si="1790"/>
        <v>0</v>
      </c>
      <c r="Q904" s="9">
        <f t="shared" si="1790"/>
        <v>0</v>
      </c>
      <c r="R904" s="9">
        <f t="shared" si="1790"/>
        <v>0</v>
      </c>
      <c r="S904" s="9">
        <f t="shared" si="1790"/>
        <v>0</v>
      </c>
      <c r="T904" s="9">
        <f t="shared" si="1790"/>
        <v>0</v>
      </c>
      <c r="U904" s="9">
        <f t="shared" si="1790"/>
        <v>0</v>
      </c>
      <c r="V904" s="9">
        <f t="shared" si="1790"/>
        <v>0</v>
      </c>
      <c r="W904" s="9">
        <f t="shared" si="1790"/>
        <v>0</v>
      </c>
      <c r="X904" s="9">
        <f t="shared" si="1790"/>
        <v>0</v>
      </c>
      <c r="Y904" s="9">
        <f t="shared" si="1790"/>
        <v>0</v>
      </c>
      <c r="Z904" s="9">
        <f t="shared" si="1790"/>
        <v>0</v>
      </c>
      <c r="AA904" s="9">
        <f t="shared" si="1790"/>
        <v>0</v>
      </c>
      <c r="AB904" s="9">
        <f t="shared" ref="AA904:AP906" si="1791">AB905</f>
        <v>99</v>
      </c>
      <c r="AC904" s="9">
        <f t="shared" si="1791"/>
        <v>0</v>
      </c>
      <c r="AD904" s="9">
        <f t="shared" si="1791"/>
        <v>0</v>
      </c>
      <c r="AE904" s="9">
        <f t="shared" si="1791"/>
        <v>99</v>
      </c>
      <c r="AF904" s="9">
        <f t="shared" si="1791"/>
        <v>0</v>
      </c>
      <c r="AG904" s="9">
        <f t="shared" si="1791"/>
        <v>0</v>
      </c>
      <c r="AH904" s="9">
        <f t="shared" si="1791"/>
        <v>1200</v>
      </c>
      <c r="AI904" s="9">
        <f t="shared" si="1791"/>
        <v>0</v>
      </c>
      <c r="AJ904" s="9">
        <f t="shared" si="1791"/>
        <v>0</v>
      </c>
      <c r="AK904" s="9">
        <f t="shared" si="1791"/>
        <v>1299</v>
      </c>
      <c r="AL904" s="9">
        <f t="shared" si="1791"/>
        <v>0</v>
      </c>
      <c r="AM904" s="9">
        <f t="shared" si="1791"/>
        <v>0</v>
      </c>
      <c r="AN904" s="9">
        <f t="shared" si="1791"/>
        <v>0</v>
      </c>
      <c r="AO904" s="9">
        <f t="shared" si="1791"/>
        <v>0</v>
      </c>
      <c r="AP904" s="9">
        <f t="shared" si="1791"/>
        <v>0</v>
      </c>
      <c r="AQ904" s="9">
        <f t="shared" ref="AM904:AZ906" si="1792">AQ905</f>
        <v>1299</v>
      </c>
      <c r="AR904" s="9">
        <f t="shared" si="1792"/>
        <v>0</v>
      </c>
      <c r="AS904" s="9">
        <f t="shared" si="1792"/>
        <v>0</v>
      </c>
      <c r="AT904" s="9">
        <f t="shared" si="1792"/>
        <v>8920</v>
      </c>
      <c r="AU904" s="9">
        <f t="shared" si="1792"/>
        <v>0</v>
      </c>
      <c r="AV904" s="9">
        <f t="shared" si="1792"/>
        <v>0</v>
      </c>
      <c r="AW904" s="9">
        <f t="shared" si="1792"/>
        <v>10219</v>
      </c>
      <c r="AX904" s="9">
        <f t="shared" si="1792"/>
        <v>0</v>
      </c>
      <c r="AY904" s="9">
        <f t="shared" si="1792"/>
        <v>0</v>
      </c>
      <c r="AZ904" s="9">
        <f t="shared" si="1792"/>
        <v>0</v>
      </c>
      <c r="BA904" s="92">
        <f t="shared" si="1712"/>
        <v>0</v>
      </c>
      <c r="BB904" s="92"/>
    </row>
    <row r="905" spans="1:54" ht="20.100000000000001" hidden="1" customHeight="1">
      <c r="A905" s="27" t="s">
        <v>167</v>
      </c>
      <c r="B905" s="25">
        <v>914</v>
      </c>
      <c r="C905" s="25" t="s">
        <v>7</v>
      </c>
      <c r="D905" s="25" t="s">
        <v>21</v>
      </c>
      <c r="E905" s="25" t="s">
        <v>186</v>
      </c>
      <c r="F905" s="25"/>
      <c r="G905" s="9">
        <f t="shared" ref="G905:V906" si="1793">G906</f>
        <v>0</v>
      </c>
      <c r="H905" s="9">
        <f t="shared" si="1793"/>
        <v>0</v>
      </c>
      <c r="I905" s="9">
        <f t="shared" si="1793"/>
        <v>0</v>
      </c>
      <c r="J905" s="9">
        <f t="shared" si="1793"/>
        <v>0</v>
      </c>
      <c r="K905" s="9">
        <f t="shared" si="1793"/>
        <v>0</v>
      </c>
      <c r="L905" s="9">
        <f t="shared" si="1793"/>
        <v>0</v>
      </c>
      <c r="M905" s="9">
        <f t="shared" si="1793"/>
        <v>0</v>
      </c>
      <c r="N905" s="9">
        <f t="shared" si="1793"/>
        <v>0</v>
      </c>
      <c r="O905" s="9">
        <f t="shared" si="1793"/>
        <v>0</v>
      </c>
      <c r="P905" s="9">
        <f t="shared" si="1793"/>
        <v>0</v>
      </c>
      <c r="Q905" s="9">
        <f t="shared" si="1793"/>
        <v>0</v>
      </c>
      <c r="R905" s="9">
        <f t="shared" si="1793"/>
        <v>0</v>
      </c>
      <c r="S905" s="9">
        <f t="shared" si="1793"/>
        <v>0</v>
      </c>
      <c r="T905" s="9">
        <f t="shared" si="1793"/>
        <v>0</v>
      </c>
      <c r="U905" s="9">
        <f t="shared" si="1793"/>
        <v>0</v>
      </c>
      <c r="V905" s="9">
        <f t="shared" si="1793"/>
        <v>0</v>
      </c>
      <c r="W905" s="9">
        <f t="shared" si="1790"/>
        <v>0</v>
      </c>
      <c r="X905" s="9">
        <f t="shared" si="1790"/>
        <v>0</v>
      </c>
      <c r="Y905" s="9">
        <f t="shared" si="1790"/>
        <v>0</v>
      </c>
      <c r="Z905" s="9">
        <f t="shared" si="1790"/>
        <v>0</v>
      </c>
      <c r="AA905" s="9">
        <f t="shared" si="1790"/>
        <v>0</v>
      </c>
      <c r="AB905" s="9">
        <f t="shared" si="1791"/>
        <v>99</v>
      </c>
      <c r="AC905" s="9">
        <f t="shared" si="1791"/>
        <v>0</v>
      </c>
      <c r="AD905" s="9">
        <f t="shared" si="1791"/>
        <v>0</v>
      </c>
      <c r="AE905" s="9">
        <f t="shared" si="1791"/>
        <v>99</v>
      </c>
      <c r="AF905" s="9">
        <f t="shared" si="1791"/>
        <v>0</v>
      </c>
      <c r="AG905" s="9">
        <f t="shared" si="1791"/>
        <v>0</v>
      </c>
      <c r="AH905" s="9">
        <f t="shared" si="1791"/>
        <v>1200</v>
      </c>
      <c r="AI905" s="9">
        <f t="shared" si="1791"/>
        <v>0</v>
      </c>
      <c r="AJ905" s="9">
        <f t="shared" si="1791"/>
        <v>0</v>
      </c>
      <c r="AK905" s="9">
        <f t="shared" si="1791"/>
        <v>1299</v>
      </c>
      <c r="AL905" s="9">
        <f t="shared" si="1791"/>
        <v>0</v>
      </c>
      <c r="AM905" s="9">
        <f t="shared" si="1792"/>
        <v>0</v>
      </c>
      <c r="AN905" s="9">
        <f t="shared" si="1792"/>
        <v>0</v>
      </c>
      <c r="AO905" s="9">
        <f t="shared" si="1792"/>
        <v>0</v>
      </c>
      <c r="AP905" s="9">
        <f t="shared" si="1792"/>
        <v>0</v>
      </c>
      <c r="AQ905" s="9">
        <f t="shared" si="1792"/>
        <v>1299</v>
      </c>
      <c r="AR905" s="9">
        <f t="shared" si="1792"/>
        <v>0</v>
      </c>
      <c r="AS905" s="9">
        <f t="shared" si="1792"/>
        <v>0</v>
      </c>
      <c r="AT905" s="9">
        <f t="shared" si="1792"/>
        <v>8920</v>
      </c>
      <c r="AU905" s="9">
        <f t="shared" si="1792"/>
        <v>0</v>
      </c>
      <c r="AV905" s="9">
        <f t="shared" si="1792"/>
        <v>0</v>
      </c>
      <c r="AW905" s="9">
        <f t="shared" si="1792"/>
        <v>10219</v>
      </c>
      <c r="AX905" s="9">
        <f t="shared" si="1792"/>
        <v>0</v>
      </c>
      <c r="AY905" s="9">
        <f t="shared" si="1792"/>
        <v>0</v>
      </c>
      <c r="AZ905" s="9">
        <f t="shared" si="1792"/>
        <v>0</v>
      </c>
      <c r="BA905" s="92">
        <f t="shared" si="1712"/>
        <v>0</v>
      </c>
      <c r="BB905" s="92"/>
    </row>
    <row r="906" spans="1:54" ht="33" hidden="1">
      <c r="A906" s="24" t="s">
        <v>179</v>
      </c>
      <c r="B906" s="25">
        <v>914</v>
      </c>
      <c r="C906" s="25" t="s">
        <v>7</v>
      </c>
      <c r="D906" s="25" t="s">
        <v>21</v>
      </c>
      <c r="E906" s="25" t="s">
        <v>186</v>
      </c>
      <c r="F906" s="25" t="s">
        <v>180</v>
      </c>
      <c r="G906" s="9">
        <f t="shared" si="1793"/>
        <v>0</v>
      </c>
      <c r="H906" s="9">
        <f t="shared" si="1793"/>
        <v>0</v>
      </c>
      <c r="I906" s="9">
        <f t="shared" si="1793"/>
        <v>0</v>
      </c>
      <c r="J906" s="9">
        <f t="shared" si="1793"/>
        <v>0</v>
      </c>
      <c r="K906" s="9">
        <f t="shared" si="1793"/>
        <v>0</v>
      </c>
      <c r="L906" s="9">
        <f t="shared" si="1793"/>
        <v>0</v>
      </c>
      <c r="M906" s="9">
        <f t="shared" si="1793"/>
        <v>0</v>
      </c>
      <c r="N906" s="9">
        <f t="shared" si="1793"/>
        <v>0</v>
      </c>
      <c r="O906" s="9">
        <f t="shared" si="1793"/>
        <v>0</v>
      </c>
      <c r="P906" s="9">
        <f t="shared" si="1793"/>
        <v>0</v>
      </c>
      <c r="Q906" s="9">
        <f t="shared" si="1793"/>
        <v>0</v>
      </c>
      <c r="R906" s="9">
        <f t="shared" si="1793"/>
        <v>0</v>
      </c>
      <c r="S906" s="9">
        <f t="shared" si="1793"/>
        <v>0</v>
      </c>
      <c r="T906" s="9">
        <f t="shared" si="1793"/>
        <v>0</v>
      </c>
      <c r="U906" s="9">
        <f t="shared" si="1790"/>
        <v>0</v>
      </c>
      <c r="V906" s="9">
        <f t="shared" si="1790"/>
        <v>0</v>
      </c>
      <c r="W906" s="9">
        <f t="shared" si="1790"/>
        <v>0</v>
      </c>
      <c r="X906" s="9">
        <f t="shared" si="1790"/>
        <v>0</v>
      </c>
      <c r="Y906" s="9">
        <f t="shared" si="1790"/>
        <v>0</v>
      </c>
      <c r="Z906" s="9">
        <f t="shared" si="1790"/>
        <v>0</v>
      </c>
      <c r="AA906" s="9">
        <f t="shared" si="1791"/>
        <v>0</v>
      </c>
      <c r="AB906" s="9">
        <f t="shared" si="1791"/>
        <v>99</v>
      </c>
      <c r="AC906" s="9">
        <f t="shared" si="1791"/>
        <v>0</v>
      </c>
      <c r="AD906" s="9">
        <f t="shared" si="1791"/>
        <v>0</v>
      </c>
      <c r="AE906" s="9">
        <f t="shared" si="1791"/>
        <v>99</v>
      </c>
      <c r="AF906" s="9">
        <f t="shared" si="1791"/>
        <v>0</v>
      </c>
      <c r="AG906" s="9">
        <f t="shared" si="1791"/>
        <v>0</v>
      </c>
      <c r="AH906" s="9">
        <f t="shared" si="1791"/>
        <v>1200</v>
      </c>
      <c r="AI906" s="9">
        <f t="shared" si="1791"/>
        <v>0</v>
      </c>
      <c r="AJ906" s="9">
        <f t="shared" si="1791"/>
        <v>0</v>
      </c>
      <c r="AK906" s="9">
        <f t="shared" si="1791"/>
        <v>1299</v>
      </c>
      <c r="AL906" s="9">
        <f t="shared" si="1791"/>
        <v>0</v>
      </c>
      <c r="AM906" s="9">
        <f t="shared" si="1792"/>
        <v>0</v>
      </c>
      <c r="AN906" s="9">
        <f t="shared" si="1792"/>
        <v>0</v>
      </c>
      <c r="AO906" s="9">
        <f t="shared" si="1792"/>
        <v>0</v>
      </c>
      <c r="AP906" s="9">
        <f t="shared" si="1792"/>
        <v>0</v>
      </c>
      <c r="AQ906" s="9">
        <f t="shared" si="1792"/>
        <v>1299</v>
      </c>
      <c r="AR906" s="9">
        <f t="shared" si="1792"/>
        <v>0</v>
      </c>
      <c r="AS906" s="9">
        <f t="shared" si="1792"/>
        <v>0</v>
      </c>
      <c r="AT906" s="9">
        <f t="shared" si="1792"/>
        <v>8920</v>
      </c>
      <c r="AU906" s="9">
        <f t="shared" si="1792"/>
        <v>0</v>
      </c>
      <c r="AV906" s="9">
        <f t="shared" si="1792"/>
        <v>0</v>
      </c>
      <c r="AW906" s="9">
        <f t="shared" si="1792"/>
        <v>10219</v>
      </c>
      <c r="AX906" s="9">
        <f t="shared" si="1792"/>
        <v>0</v>
      </c>
      <c r="AY906" s="9">
        <f t="shared" si="1792"/>
        <v>0</v>
      </c>
      <c r="AZ906" s="9">
        <f t="shared" si="1792"/>
        <v>0</v>
      </c>
      <c r="BA906" s="92">
        <f t="shared" si="1712"/>
        <v>0</v>
      </c>
      <c r="BB906" s="92"/>
    </row>
    <row r="907" spans="1:54" ht="20.100000000000001" hidden="1" customHeight="1">
      <c r="A907" s="27" t="s">
        <v>167</v>
      </c>
      <c r="B907" s="25">
        <v>914</v>
      </c>
      <c r="C907" s="25" t="s">
        <v>7</v>
      </c>
      <c r="D907" s="25" t="s">
        <v>21</v>
      </c>
      <c r="E907" s="25" t="s">
        <v>186</v>
      </c>
      <c r="F907" s="25" t="s">
        <v>181</v>
      </c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>
        <v>99</v>
      </c>
      <c r="AC907" s="9"/>
      <c r="AD907" s="9"/>
      <c r="AE907" s="9">
        <f>Y907+AA907+AB907+AC907+AD907</f>
        <v>99</v>
      </c>
      <c r="AF907" s="9">
        <f>Z907+AD907</f>
        <v>0</v>
      </c>
      <c r="AG907" s="9"/>
      <c r="AH907" s="9">
        <v>1200</v>
      </c>
      <c r="AI907" s="9"/>
      <c r="AJ907" s="9"/>
      <c r="AK907" s="9">
        <f>AE907+AG907+AH907+AI907+AJ907</f>
        <v>1299</v>
      </c>
      <c r="AL907" s="9">
        <f>AF907+AJ907</f>
        <v>0</v>
      </c>
      <c r="AM907" s="9"/>
      <c r="AN907" s="9"/>
      <c r="AO907" s="9"/>
      <c r="AP907" s="9"/>
      <c r="AQ907" s="9">
        <f>AK907+AM907+AN907+AO907+AP907</f>
        <v>1299</v>
      </c>
      <c r="AR907" s="9">
        <f>AL907+AP907</f>
        <v>0</v>
      </c>
      <c r="AS907" s="9"/>
      <c r="AT907" s="9">
        <v>8920</v>
      </c>
      <c r="AU907" s="9"/>
      <c r="AV907" s="9"/>
      <c r="AW907" s="9">
        <f>AQ907+AS907+AT907+AU907+AV907</f>
        <v>10219</v>
      </c>
      <c r="AX907" s="9">
        <f>AR907+AV907</f>
        <v>0</v>
      </c>
      <c r="AY907" s="79"/>
      <c r="AZ907" s="79"/>
      <c r="BA907" s="92">
        <f t="shared" si="1712"/>
        <v>0</v>
      </c>
      <c r="BB907" s="92"/>
    </row>
    <row r="908" spans="1:54" ht="66" hidden="1">
      <c r="A908" s="24" t="s">
        <v>692</v>
      </c>
      <c r="B908" s="25">
        <v>914</v>
      </c>
      <c r="C908" s="25" t="s">
        <v>7</v>
      </c>
      <c r="D908" s="25" t="s">
        <v>21</v>
      </c>
      <c r="E908" s="25" t="s">
        <v>691</v>
      </c>
      <c r="F908" s="25"/>
      <c r="G908" s="9">
        <f t="shared" ref="G908:V909" si="1794">G909</f>
        <v>8829</v>
      </c>
      <c r="H908" s="9">
        <f t="shared" si="1794"/>
        <v>0</v>
      </c>
      <c r="I908" s="9">
        <f t="shared" si="1794"/>
        <v>0</v>
      </c>
      <c r="J908" s="9">
        <f t="shared" si="1794"/>
        <v>0</v>
      </c>
      <c r="K908" s="9">
        <f t="shared" si="1794"/>
        <v>0</v>
      </c>
      <c r="L908" s="9">
        <f t="shared" si="1794"/>
        <v>0</v>
      </c>
      <c r="M908" s="9">
        <f t="shared" si="1794"/>
        <v>8829</v>
      </c>
      <c r="N908" s="9">
        <f t="shared" si="1794"/>
        <v>0</v>
      </c>
      <c r="O908" s="9">
        <f t="shared" si="1794"/>
        <v>0</v>
      </c>
      <c r="P908" s="9">
        <f t="shared" si="1794"/>
        <v>0</v>
      </c>
      <c r="Q908" s="9">
        <f t="shared" si="1794"/>
        <v>0</v>
      </c>
      <c r="R908" s="9">
        <f t="shared" si="1794"/>
        <v>0</v>
      </c>
      <c r="S908" s="9">
        <f t="shared" si="1794"/>
        <v>8829</v>
      </c>
      <c r="T908" s="9">
        <f t="shared" si="1794"/>
        <v>0</v>
      </c>
      <c r="U908" s="9">
        <f t="shared" si="1794"/>
        <v>-8829</v>
      </c>
      <c r="V908" s="9">
        <f t="shared" si="1794"/>
        <v>0</v>
      </c>
      <c r="W908" s="9">
        <f t="shared" ref="U908:AJ909" si="1795">W909</f>
        <v>0</v>
      </c>
      <c r="X908" s="9">
        <f t="shared" si="1795"/>
        <v>0</v>
      </c>
      <c r="Y908" s="9">
        <f t="shared" si="1795"/>
        <v>0</v>
      </c>
      <c r="Z908" s="9">
        <f t="shared" si="1795"/>
        <v>0</v>
      </c>
      <c r="AA908" s="9">
        <f t="shared" si="1795"/>
        <v>0</v>
      </c>
      <c r="AB908" s="9">
        <f t="shared" si="1795"/>
        <v>0</v>
      </c>
      <c r="AC908" s="9">
        <f t="shared" si="1795"/>
        <v>0</v>
      </c>
      <c r="AD908" s="9">
        <f t="shared" si="1795"/>
        <v>0</v>
      </c>
      <c r="AE908" s="9">
        <f t="shared" si="1795"/>
        <v>0</v>
      </c>
      <c r="AF908" s="9">
        <f t="shared" si="1795"/>
        <v>0</v>
      </c>
      <c r="AG908" s="9">
        <f t="shared" si="1795"/>
        <v>0</v>
      </c>
      <c r="AH908" s="9">
        <f t="shared" si="1795"/>
        <v>0</v>
      </c>
      <c r="AI908" s="9">
        <f t="shared" si="1795"/>
        <v>0</v>
      </c>
      <c r="AJ908" s="9">
        <f t="shared" si="1795"/>
        <v>0</v>
      </c>
      <c r="AK908" s="9">
        <f t="shared" ref="AG908:AV909" si="1796">AK909</f>
        <v>0</v>
      </c>
      <c r="AL908" s="9">
        <f t="shared" si="1796"/>
        <v>0</v>
      </c>
      <c r="AM908" s="9">
        <f t="shared" si="1796"/>
        <v>0</v>
      </c>
      <c r="AN908" s="9">
        <f t="shared" si="1796"/>
        <v>0</v>
      </c>
      <c r="AO908" s="9">
        <f t="shared" si="1796"/>
        <v>0</v>
      </c>
      <c r="AP908" s="9">
        <f t="shared" si="1796"/>
        <v>0</v>
      </c>
      <c r="AQ908" s="9">
        <f t="shared" si="1796"/>
        <v>0</v>
      </c>
      <c r="AR908" s="9">
        <f t="shared" si="1796"/>
        <v>0</v>
      </c>
      <c r="AS908" s="9">
        <f t="shared" si="1796"/>
        <v>0</v>
      </c>
      <c r="AT908" s="9">
        <f t="shared" si="1796"/>
        <v>0</v>
      </c>
      <c r="AU908" s="9">
        <f t="shared" si="1796"/>
        <v>0</v>
      </c>
      <c r="AV908" s="9">
        <f t="shared" si="1796"/>
        <v>0</v>
      </c>
      <c r="AW908" s="9">
        <f t="shared" ref="AS908:AX909" si="1797">AW909</f>
        <v>0</v>
      </c>
      <c r="AX908" s="9">
        <f t="shared" si="1797"/>
        <v>0</v>
      </c>
      <c r="AY908" s="79"/>
      <c r="AZ908" s="79"/>
      <c r="BA908" s="92" t="e">
        <f t="shared" si="1712"/>
        <v>#DIV/0!</v>
      </c>
      <c r="BB908" s="92" t="e">
        <f t="shared" si="1750"/>
        <v>#DIV/0!</v>
      </c>
    </row>
    <row r="909" spans="1:54" ht="33" hidden="1">
      <c r="A909" s="24" t="s">
        <v>179</v>
      </c>
      <c r="B909" s="25">
        <v>914</v>
      </c>
      <c r="C909" s="25" t="s">
        <v>7</v>
      </c>
      <c r="D909" s="25" t="s">
        <v>21</v>
      </c>
      <c r="E909" s="25" t="s">
        <v>691</v>
      </c>
      <c r="F909" s="25" t="s">
        <v>180</v>
      </c>
      <c r="G909" s="9">
        <f t="shared" si="1794"/>
        <v>8829</v>
      </c>
      <c r="H909" s="9">
        <f t="shared" si="1794"/>
        <v>0</v>
      </c>
      <c r="I909" s="9">
        <f t="shared" si="1794"/>
        <v>0</v>
      </c>
      <c r="J909" s="9">
        <f t="shared" si="1794"/>
        <v>0</v>
      </c>
      <c r="K909" s="9">
        <f t="shared" si="1794"/>
        <v>0</v>
      </c>
      <c r="L909" s="9">
        <f t="shared" si="1794"/>
        <v>0</v>
      </c>
      <c r="M909" s="9">
        <f t="shared" si="1794"/>
        <v>8829</v>
      </c>
      <c r="N909" s="9">
        <f t="shared" si="1794"/>
        <v>0</v>
      </c>
      <c r="O909" s="9">
        <f t="shared" si="1794"/>
        <v>0</v>
      </c>
      <c r="P909" s="9">
        <f t="shared" si="1794"/>
        <v>0</v>
      </c>
      <c r="Q909" s="9">
        <f t="shared" si="1794"/>
        <v>0</v>
      </c>
      <c r="R909" s="9">
        <f t="shared" si="1794"/>
        <v>0</v>
      </c>
      <c r="S909" s="9">
        <f t="shared" si="1794"/>
        <v>8829</v>
      </c>
      <c r="T909" s="9">
        <f t="shared" si="1794"/>
        <v>0</v>
      </c>
      <c r="U909" s="9">
        <f t="shared" si="1795"/>
        <v>-8829</v>
      </c>
      <c r="V909" s="9">
        <f t="shared" si="1795"/>
        <v>0</v>
      </c>
      <c r="W909" s="9">
        <f t="shared" si="1795"/>
        <v>0</v>
      </c>
      <c r="X909" s="9">
        <f t="shared" si="1795"/>
        <v>0</v>
      </c>
      <c r="Y909" s="9">
        <f t="shared" si="1795"/>
        <v>0</v>
      </c>
      <c r="Z909" s="9">
        <f t="shared" si="1795"/>
        <v>0</v>
      </c>
      <c r="AA909" s="9">
        <f t="shared" si="1795"/>
        <v>0</v>
      </c>
      <c r="AB909" s="9">
        <f t="shared" si="1795"/>
        <v>0</v>
      </c>
      <c r="AC909" s="9">
        <f t="shared" si="1795"/>
        <v>0</v>
      </c>
      <c r="AD909" s="9">
        <f t="shared" si="1795"/>
        <v>0</v>
      </c>
      <c r="AE909" s="9">
        <f t="shared" si="1795"/>
        <v>0</v>
      </c>
      <c r="AF909" s="9">
        <f t="shared" si="1795"/>
        <v>0</v>
      </c>
      <c r="AG909" s="9">
        <f t="shared" si="1796"/>
        <v>0</v>
      </c>
      <c r="AH909" s="9">
        <f t="shared" si="1796"/>
        <v>0</v>
      </c>
      <c r="AI909" s="9">
        <f t="shared" si="1796"/>
        <v>0</v>
      </c>
      <c r="AJ909" s="9">
        <f t="shared" si="1796"/>
        <v>0</v>
      </c>
      <c r="AK909" s="9">
        <f t="shared" si="1796"/>
        <v>0</v>
      </c>
      <c r="AL909" s="9">
        <f t="shared" si="1796"/>
        <v>0</v>
      </c>
      <c r="AM909" s="9">
        <f t="shared" si="1796"/>
        <v>0</v>
      </c>
      <c r="AN909" s="9">
        <f t="shared" si="1796"/>
        <v>0</v>
      </c>
      <c r="AO909" s="9">
        <f t="shared" si="1796"/>
        <v>0</v>
      </c>
      <c r="AP909" s="9">
        <f t="shared" si="1796"/>
        <v>0</v>
      </c>
      <c r="AQ909" s="9">
        <f t="shared" si="1796"/>
        <v>0</v>
      </c>
      <c r="AR909" s="9">
        <f t="shared" si="1796"/>
        <v>0</v>
      </c>
      <c r="AS909" s="9">
        <f t="shared" si="1797"/>
        <v>0</v>
      </c>
      <c r="AT909" s="9">
        <f t="shared" si="1797"/>
        <v>0</v>
      </c>
      <c r="AU909" s="9">
        <f t="shared" si="1797"/>
        <v>0</v>
      </c>
      <c r="AV909" s="9">
        <f t="shared" si="1797"/>
        <v>0</v>
      </c>
      <c r="AW909" s="9">
        <f t="shared" si="1797"/>
        <v>0</v>
      </c>
      <c r="AX909" s="9">
        <f t="shared" si="1797"/>
        <v>0</v>
      </c>
      <c r="AY909" s="79"/>
      <c r="AZ909" s="79"/>
      <c r="BA909" s="92" t="e">
        <f t="shared" si="1712"/>
        <v>#DIV/0!</v>
      </c>
      <c r="BB909" s="92" t="e">
        <f t="shared" si="1750"/>
        <v>#DIV/0!</v>
      </c>
    </row>
    <row r="910" spans="1:54" ht="20.100000000000001" hidden="1" customHeight="1">
      <c r="A910" s="27" t="s">
        <v>167</v>
      </c>
      <c r="B910" s="25">
        <v>914</v>
      </c>
      <c r="C910" s="25" t="s">
        <v>7</v>
      </c>
      <c r="D910" s="25" t="s">
        <v>21</v>
      </c>
      <c r="E910" s="25" t="s">
        <v>691</v>
      </c>
      <c r="F910" s="25" t="s">
        <v>181</v>
      </c>
      <c r="G910" s="9">
        <f>6626+2203</f>
        <v>8829</v>
      </c>
      <c r="H910" s="9"/>
      <c r="I910" s="79"/>
      <c r="J910" s="79"/>
      <c r="K910" s="79"/>
      <c r="L910" s="79"/>
      <c r="M910" s="9">
        <f>G910+I910+J910+K910+L910</f>
        <v>8829</v>
      </c>
      <c r="N910" s="9">
        <f>H910+L910</f>
        <v>0</v>
      </c>
      <c r="O910" s="80"/>
      <c r="P910" s="80"/>
      <c r="Q910" s="80"/>
      <c r="R910" s="80"/>
      <c r="S910" s="9">
        <f>M910+O910+P910+Q910+R910</f>
        <v>8829</v>
      </c>
      <c r="T910" s="9">
        <f>N910+R910</f>
        <v>0</v>
      </c>
      <c r="U910" s="9">
        <v>-8829</v>
      </c>
      <c r="V910" s="80"/>
      <c r="W910" s="80"/>
      <c r="X910" s="80"/>
      <c r="Y910" s="9">
        <f>S910+U910+V910+W910+X910</f>
        <v>0</v>
      </c>
      <c r="Z910" s="9">
        <f>T910+X910</f>
        <v>0</v>
      </c>
      <c r="AA910" s="9"/>
      <c r="AB910" s="80"/>
      <c r="AC910" s="80"/>
      <c r="AD910" s="80"/>
      <c r="AE910" s="9">
        <f>Y910+AA910+AB910+AC910+AD910</f>
        <v>0</v>
      </c>
      <c r="AF910" s="9">
        <f>Z910+AD910</f>
        <v>0</v>
      </c>
      <c r="AG910" s="9"/>
      <c r="AH910" s="80"/>
      <c r="AI910" s="80"/>
      <c r="AJ910" s="80"/>
      <c r="AK910" s="9">
        <f>AE910+AG910+AH910+AI910+AJ910</f>
        <v>0</v>
      </c>
      <c r="AL910" s="9">
        <f>AF910+AJ910</f>
        <v>0</v>
      </c>
      <c r="AM910" s="9"/>
      <c r="AN910" s="80"/>
      <c r="AO910" s="80"/>
      <c r="AP910" s="80"/>
      <c r="AQ910" s="9">
        <f>AK910+AM910+AN910+AO910+AP910</f>
        <v>0</v>
      </c>
      <c r="AR910" s="9">
        <f>AL910+AP910</f>
        <v>0</v>
      </c>
      <c r="AS910" s="9"/>
      <c r="AT910" s="80"/>
      <c r="AU910" s="80"/>
      <c r="AV910" s="80"/>
      <c r="AW910" s="9">
        <f>AQ910+AS910+AT910+AU910+AV910</f>
        <v>0</v>
      </c>
      <c r="AX910" s="9">
        <f>AR910+AV910</f>
        <v>0</v>
      </c>
      <c r="AY910" s="79"/>
      <c r="AZ910" s="79"/>
      <c r="BA910" s="92" t="e">
        <f t="shared" si="1712"/>
        <v>#DIV/0!</v>
      </c>
      <c r="BB910" s="92" t="e">
        <f t="shared" si="1750"/>
        <v>#DIV/0!</v>
      </c>
    </row>
    <row r="911" spans="1:54" hidden="1">
      <c r="A911" s="27" t="s">
        <v>465</v>
      </c>
      <c r="B911" s="25" t="s">
        <v>437</v>
      </c>
      <c r="C911" s="25" t="s">
        <v>7</v>
      </c>
      <c r="D911" s="25" t="s">
        <v>21</v>
      </c>
      <c r="E911" s="25" t="s">
        <v>466</v>
      </c>
      <c r="F911" s="25"/>
      <c r="G911" s="9">
        <f t="shared" ref="G911:V912" si="1798">G912</f>
        <v>11234</v>
      </c>
      <c r="H911" s="9">
        <f t="shared" si="1798"/>
        <v>0</v>
      </c>
      <c r="I911" s="9">
        <f t="shared" si="1798"/>
        <v>0</v>
      </c>
      <c r="J911" s="9">
        <f t="shared" si="1798"/>
        <v>0</v>
      </c>
      <c r="K911" s="9">
        <f t="shared" si="1798"/>
        <v>0</v>
      </c>
      <c r="L911" s="9">
        <f t="shared" si="1798"/>
        <v>0</v>
      </c>
      <c r="M911" s="9">
        <f t="shared" si="1798"/>
        <v>11234</v>
      </c>
      <c r="N911" s="9">
        <f t="shared" si="1798"/>
        <v>0</v>
      </c>
      <c r="O911" s="9">
        <f t="shared" si="1798"/>
        <v>0</v>
      </c>
      <c r="P911" s="9">
        <f t="shared" si="1798"/>
        <v>0</v>
      </c>
      <c r="Q911" s="9">
        <f t="shared" si="1798"/>
        <v>0</v>
      </c>
      <c r="R911" s="9">
        <f t="shared" si="1798"/>
        <v>0</v>
      </c>
      <c r="S911" s="9">
        <f t="shared" si="1798"/>
        <v>11234</v>
      </c>
      <c r="T911" s="9">
        <f t="shared" si="1798"/>
        <v>0</v>
      </c>
      <c r="U911" s="9">
        <f t="shared" si="1798"/>
        <v>-11234</v>
      </c>
      <c r="V911" s="9">
        <f t="shared" si="1798"/>
        <v>0</v>
      </c>
      <c r="W911" s="9">
        <f t="shared" ref="U911:AJ912" si="1799">W912</f>
        <v>0</v>
      </c>
      <c r="X911" s="9">
        <f t="shared" si="1799"/>
        <v>0</v>
      </c>
      <c r="Y911" s="9">
        <f t="shared" si="1799"/>
        <v>0</v>
      </c>
      <c r="Z911" s="9">
        <f t="shared" si="1799"/>
        <v>0</v>
      </c>
      <c r="AA911" s="9">
        <f t="shared" si="1799"/>
        <v>0</v>
      </c>
      <c r="AB911" s="9">
        <f t="shared" si="1799"/>
        <v>0</v>
      </c>
      <c r="AC911" s="9">
        <f t="shared" si="1799"/>
        <v>0</v>
      </c>
      <c r="AD911" s="9">
        <f t="shared" si="1799"/>
        <v>0</v>
      </c>
      <c r="AE911" s="9">
        <f t="shared" si="1799"/>
        <v>0</v>
      </c>
      <c r="AF911" s="9">
        <f t="shared" si="1799"/>
        <v>0</v>
      </c>
      <c r="AG911" s="9">
        <f t="shared" si="1799"/>
        <v>0</v>
      </c>
      <c r="AH911" s="9">
        <f t="shared" si="1799"/>
        <v>0</v>
      </c>
      <c r="AI911" s="9">
        <f t="shared" si="1799"/>
        <v>0</v>
      </c>
      <c r="AJ911" s="9">
        <f t="shared" si="1799"/>
        <v>0</v>
      </c>
      <c r="AK911" s="9">
        <f t="shared" ref="AG911:AV912" si="1800">AK912</f>
        <v>0</v>
      </c>
      <c r="AL911" s="9">
        <f t="shared" si="1800"/>
        <v>0</v>
      </c>
      <c r="AM911" s="9">
        <f t="shared" si="1800"/>
        <v>0</v>
      </c>
      <c r="AN911" s="9">
        <f t="shared" si="1800"/>
        <v>0</v>
      </c>
      <c r="AO911" s="9">
        <f t="shared" si="1800"/>
        <v>0</v>
      </c>
      <c r="AP911" s="9">
        <f t="shared" si="1800"/>
        <v>0</v>
      </c>
      <c r="AQ911" s="9">
        <f t="shared" si="1800"/>
        <v>0</v>
      </c>
      <c r="AR911" s="9">
        <f t="shared" si="1800"/>
        <v>0</v>
      </c>
      <c r="AS911" s="9">
        <f t="shared" si="1800"/>
        <v>0</v>
      </c>
      <c r="AT911" s="9">
        <f t="shared" si="1800"/>
        <v>5199</v>
      </c>
      <c r="AU911" s="9">
        <f t="shared" si="1800"/>
        <v>0</v>
      </c>
      <c r="AV911" s="9">
        <f t="shared" si="1800"/>
        <v>73214</v>
      </c>
      <c r="AW911" s="9">
        <f t="shared" ref="AS911:AZ912" si="1801">AW912</f>
        <v>78413</v>
      </c>
      <c r="AX911" s="9">
        <f t="shared" si="1801"/>
        <v>73214</v>
      </c>
      <c r="AY911" s="9">
        <f t="shared" si="1801"/>
        <v>0</v>
      </c>
      <c r="AZ911" s="9">
        <f t="shared" si="1801"/>
        <v>0</v>
      </c>
      <c r="BA911" s="92">
        <f t="shared" si="1712"/>
        <v>0</v>
      </c>
      <c r="BB911" s="92">
        <f t="shared" si="1750"/>
        <v>0</v>
      </c>
    </row>
    <row r="912" spans="1:54" ht="33" hidden="1">
      <c r="A912" s="24" t="s">
        <v>179</v>
      </c>
      <c r="B912" s="25" t="s">
        <v>437</v>
      </c>
      <c r="C912" s="25" t="s">
        <v>7</v>
      </c>
      <c r="D912" s="25" t="s">
        <v>21</v>
      </c>
      <c r="E912" s="25" t="s">
        <v>466</v>
      </c>
      <c r="F912" s="25" t="s">
        <v>180</v>
      </c>
      <c r="G912" s="9">
        <f t="shared" si="1798"/>
        <v>11234</v>
      </c>
      <c r="H912" s="9">
        <f t="shared" si="1798"/>
        <v>0</v>
      </c>
      <c r="I912" s="9">
        <f t="shared" si="1798"/>
        <v>0</v>
      </c>
      <c r="J912" s="9">
        <f t="shared" si="1798"/>
        <v>0</v>
      </c>
      <c r="K912" s="9">
        <f t="shared" si="1798"/>
        <v>0</v>
      </c>
      <c r="L912" s="9">
        <f t="shared" si="1798"/>
        <v>0</v>
      </c>
      <c r="M912" s="9">
        <f t="shared" si="1798"/>
        <v>11234</v>
      </c>
      <c r="N912" s="9">
        <f t="shared" si="1798"/>
        <v>0</v>
      </c>
      <c r="O912" s="9">
        <f t="shared" si="1798"/>
        <v>0</v>
      </c>
      <c r="P912" s="9">
        <f t="shared" si="1798"/>
        <v>0</v>
      </c>
      <c r="Q912" s="9">
        <f t="shared" si="1798"/>
        <v>0</v>
      </c>
      <c r="R912" s="9">
        <f t="shared" si="1798"/>
        <v>0</v>
      </c>
      <c r="S912" s="9">
        <f t="shared" si="1798"/>
        <v>11234</v>
      </c>
      <c r="T912" s="9">
        <f t="shared" si="1798"/>
        <v>0</v>
      </c>
      <c r="U912" s="9">
        <f t="shared" si="1799"/>
        <v>-11234</v>
      </c>
      <c r="V912" s="9">
        <f t="shared" si="1799"/>
        <v>0</v>
      </c>
      <c r="W912" s="9">
        <f t="shared" si="1799"/>
        <v>0</v>
      </c>
      <c r="X912" s="9">
        <f t="shared" si="1799"/>
        <v>0</v>
      </c>
      <c r="Y912" s="9">
        <f t="shared" si="1799"/>
        <v>0</v>
      </c>
      <c r="Z912" s="9">
        <f t="shared" si="1799"/>
        <v>0</v>
      </c>
      <c r="AA912" s="9">
        <f t="shared" si="1799"/>
        <v>0</v>
      </c>
      <c r="AB912" s="9">
        <f t="shared" si="1799"/>
        <v>0</v>
      </c>
      <c r="AC912" s="9">
        <f t="shared" si="1799"/>
        <v>0</v>
      </c>
      <c r="AD912" s="9">
        <f t="shared" si="1799"/>
        <v>0</v>
      </c>
      <c r="AE912" s="9">
        <f t="shared" si="1799"/>
        <v>0</v>
      </c>
      <c r="AF912" s="9">
        <f t="shared" si="1799"/>
        <v>0</v>
      </c>
      <c r="AG912" s="9">
        <f t="shared" si="1800"/>
        <v>0</v>
      </c>
      <c r="AH912" s="9">
        <f t="shared" si="1800"/>
        <v>0</v>
      </c>
      <c r="AI912" s="9">
        <f t="shared" si="1800"/>
        <v>0</v>
      </c>
      <c r="AJ912" s="9">
        <f t="shared" si="1800"/>
        <v>0</v>
      </c>
      <c r="AK912" s="9">
        <f t="shared" si="1800"/>
        <v>0</v>
      </c>
      <c r="AL912" s="9">
        <f t="shared" si="1800"/>
        <v>0</v>
      </c>
      <c r="AM912" s="9">
        <f t="shared" si="1800"/>
        <v>0</v>
      </c>
      <c r="AN912" s="9">
        <f t="shared" si="1800"/>
        <v>0</v>
      </c>
      <c r="AO912" s="9">
        <f t="shared" si="1800"/>
        <v>0</v>
      </c>
      <c r="AP912" s="9">
        <f t="shared" si="1800"/>
        <v>0</v>
      </c>
      <c r="AQ912" s="9">
        <f t="shared" si="1800"/>
        <v>0</v>
      </c>
      <c r="AR912" s="9">
        <f t="shared" si="1800"/>
        <v>0</v>
      </c>
      <c r="AS912" s="9">
        <f t="shared" si="1801"/>
        <v>0</v>
      </c>
      <c r="AT912" s="9">
        <f t="shared" si="1801"/>
        <v>5199</v>
      </c>
      <c r="AU912" s="9">
        <f t="shared" si="1801"/>
        <v>0</v>
      </c>
      <c r="AV912" s="9">
        <f t="shared" si="1801"/>
        <v>73214</v>
      </c>
      <c r="AW912" s="9">
        <f t="shared" si="1801"/>
        <v>78413</v>
      </c>
      <c r="AX912" s="9">
        <f t="shared" si="1801"/>
        <v>73214</v>
      </c>
      <c r="AY912" s="9">
        <f t="shared" si="1801"/>
        <v>0</v>
      </c>
      <c r="AZ912" s="9">
        <f t="shared" si="1801"/>
        <v>0</v>
      </c>
      <c r="BA912" s="92">
        <f t="shared" si="1712"/>
        <v>0</v>
      </c>
      <c r="BB912" s="92">
        <f t="shared" si="1750"/>
        <v>0</v>
      </c>
    </row>
    <row r="913" spans="1:54" hidden="1">
      <c r="A913" s="27" t="s">
        <v>167</v>
      </c>
      <c r="B913" s="25" t="s">
        <v>437</v>
      </c>
      <c r="C913" s="25" t="s">
        <v>7</v>
      </c>
      <c r="D913" s="25" t="s">
        <v>21</v>
      </c>
      <c r="E913" s="25" t="s">
        <v>466</v>
      </c>
      <c r="F913" s="25" t="s">
        <v>181</v>
      </c>
      <c r="G913" s="9">
        <f>13437-2203</f>
        <v>11234</v>
      </c>
      <c r="H913" s="9"/>
      <c r="I913" s="79"/>
      <c r="J913" s="79"/>
      <c r="K913" s="79"/>
      <c r="L913" s="79"/>
      <c r="M913" s="9">
        <f>G913+I913+J913+K913+L913</f>
        <v>11234</v>
      </c>
      <c r="N913" s="9">
        <f>H913+L913</f>
        <v>0</v>
      </c>
      <c r="O913" s="80"/>
      <c r="P913" s="80"/>
      <c r="Q913" s="80"/>
      <c r="R913" s="80"/>
      <c r="S913" s="9">
        <f>M913+O913+P913+Q913+R913</f>
        <v>11234</v>
      </c>
      <c r="T913" s="9">
        <f>N913+R913</f>
        <v>0</v>
      </c>
      <c r="U913" s="9">
        <v>-11234</v>
      </c>
      <c r="V913" s="80"/>
      <c r="W913" s="80"/>
      <c r="X913" s="80"/>
      <c r="Y913" s="9">
        <f>S913+U913+V913+W913+X913</f>
        <v>0</v>
      </c>
      <c r="Z913" s="9">
        <f>T913+X913</f>
        <v>0</v>
      </c>
      <c r="AA913" s="9"/>
      <c r="AB913" s="80"/>
      <c r="AC913" s="80"/>
      <c r="AD913" s="80"/>
      <c r="AE913" s="9">
        <f>Y913+AA913+AB913+AC913+AD913</f>
        <v>0</v>
      </c>
      <c r="AF913" s="9">
        <f>Z913+AD913</f>
        <v>0</v>
      </c>
      <c r="AG913" s="9"/>
      <c r="AH913" s="80"/>
      <c r="AI913" s="80"/>
      <c r="AJ913" s="80"/>
      <c r="AK913" s="9">
        <f>AE913+AG913+AH913+AI913+AJ913</f>
        <v>0</v>
      </c>
      <c r="AL913" s="9">
        <f>AF913+AJ913</f>
        <v>0</v>
      </c>
      <c r="AM913" s="9"/>
      <c r="AN913" s="80"/>
      <c r="AO913" s="80"/>
      <c r="AP913" s="80"/>
      <c r="AQ913" s="9">
        <f>AK913+AM913+AN913+AO913+AP913</f>
        <v>0</v>
      </c>
      <c r="AR913" s="9">
        <f>AL913+AP913</f>
        <v>0</v>
      </c>
      <c r="AS913" s="9"/>
      <c r="AT913" s="9">
        <v>5199</v>
      </c>
      <c r="AU913" s="80"/>
      <c r="AV913" s="9">
        <v>73214</v>
      </c>
      <c r="AW913" s="9">
        <f>AQ913+AS913+AT913+AU913+AV913</f>
        <v>78413</v>
      </c>
      <c r="AX913" s="9">
        <f>AR913+AV913</f>
        <v>73214</v>
      </c>
      <c r="AY913" s="79"/>
      <c r="AZ913" s="79"/>
      <c r="BA913" s="92">
        <f t="shared" si="1712"/>
        <v>0</v>
      </c>
      <c r="BB913" s="92">
        <f t="shared" si="1750"/>
        <v>0</v>
      </c>
    </row>
    <row r="914" spans="1:54" ht="33" hidden="1">
      <c r="A914" s="27" t="s">
        <v>751</v>
      </c>
      <c r="B914" s="25" t="s">
        <v>437</v>
      </c>
      <c r="C914" s="25" t="s">
        <v>7</v>
      </c>
      <c r="D914" s="25" t="s">
        <v>21</v>
      </c>
      <c r="E914" s="25" t="s">
        <v>752</v>
      </c>
      <c r="F914" s="25"/>
      <c r="G914" s="9"/>
      <c r="H914" s="9"/>
      <c r="I914" s="79"/>
      <c r="J914" s="79"/>
      <c r="K914" s="79"/>
      <c r="L914" s="79"/>
      <c r="M914" s="9"/>
      <c r="N914" s="9"/>
      <c r="O914" s="80"/>
      <c r="P914" s="80"/>
      <c r="Q914" s="80"/>
      <c r="R914" s="80"/>
      <c r="S914" s="9"/>
      <c r="T914" s="9"/>
      <c r="U914" s="9">
        <f>U915</f>
        <v>11234</v>
      </c>
      <c r="V914" s="9">
        <f t="shared" ref="V914:AK915" si="1802">V915</f>
        <v>0</v>
      </c>
      <c r="W914" s="9">
        <f t="shared" si="1802"/>
        <v>0</v>
      </c>
      <c r="X914" s="9">
        <f t="shared" si="1802"/>
        <v>146251</v>
      </c>
      <c r="Y914" s="9">
        <f t="shared" si="1802"/>
        <v>157485</v>
      </c>
      <c r="Z914" s="9">
        <f t="shared" si="1802"/>
        <v>146251</v>
      </c>
      <c r="AA914" s="9">
        <f>AA915</f>
        <v>0</v>
      </c>
      <c r="AB914" s="9">
        <f t="shared" si="1802"/>
        <v>0</v>
      </c>
      <c r="AC914" s="9">
        <f t="shared" si="1802"/>
        <v>0</v>
      </c>
      <c r="AD914" s="9">
        <f t="shared" si="1802"/>
        <v>0</v>
      </c>
      <c r="AE914" s="9">
        <f t="shared" si="1802"/>
        <v>157485</v>
      </c>
      <c r="AF914" s="9">
        <f t="shared" si="1802"/>
        <v>146251</v>
      </c>
      <c r="AG914" s="9">
        <f>AG915</f>
        <v>0</v>
      </c>
      <c r="AH914" s="9">
        <f t="shared" si="1802"/>
        <v>0</v>
      </c>
      <c r="AI914" s="9">
        <f t="shared" si="1802"/>
        <v>0</v>
      </c>
      <c r="AJ914" s="9">
        <f t="shared" si="1802"/>
        <v>0</v>
      </c>
      <c r="AK914" s="9">
        <f t="shared" si="1802"/>
        <v>157485</v>
      </c>
      <c r="AL914" s="9">
        <f t="shared" ref="AH914:AL915" si="1803">AL915</f>
        <v>146251</v>
      </c>
      <c r="AM914" s="9">
        <f>AM915</f>
        <v>0</v>
      </c>
      <c r="AN914" s="9">
        <f t="shared" ref="AN914:AZ915" si="1804">AN915</f>
        <v>0</v>
      </c>
      <c r="AO914" s="9">
        <f t="shared" si="1804"/>
        <v>0</v>
      </c>
      <c r="AP914" s="9">
        <f t="shared" si="1804"/>
        <v>0</v>
      </c>
      <c r="AQ914" s="9">
        <f t="shared" si="1804"/>
        <v>157485</v>
      </c>
      <c r="AR914" s="9">
        <f t="shared" si="1804"/>
        <v>146251</v>
      </c>
      <c r="AS914" s="9">
        <f>AS915</f>
        <v>-5607</v>
      </c>
      <c r="AT914" s="9">
        <f t="shared" si="1804"/>
        <v>2769</v>
      </c>
      <c r="AU914" s="9">
        <f t="shared" si="1804"/>
        <v>0</v>
      </c>
      <c r="AV914" s="9">
        <f t="shared" si="1804"/>
        <v>83780</v>
      </c>
      <c r="AW914" s="9">
        <f t="shared" si="1804"/>
        <v>238427</v>
      </c>
      <c r="AX914" s="9">
        <f t="shared" si="1804"/>
        <v>230031</v>
      </c>
      <c r="AY914" s="9">
        <f t="shared" si="1804"/>
        <v>0</v>
      </c>
      <c r="AZ914" s="9">
        <f t="shared" si="1804"/>
        <v>0</v>
      </c>
      <c r="BA914" s="92">
        <f t="shared" si="1712"/>
        <v>0</v>
      </c>
      <c r="BB914" s="92">
        <f t="shared" si="1750"/>
        <v>0</v>
      </c>
    </row>
    <row r="915" spans="1:54" ht="33" hidden="1">
      <c r="A915" s="24" t="s">
        <v>179</v>
      </c>
      <c r="B915" s="25" t="s">
        <v>437</v>
      </c>
      <c r="C915" s="25" t="s">
        <v>7</v>
      </c>
      <c r="D915" s="25" t="s">
        <v>21</v>
      </c>
      <c r="E915" s="25" t="s">
        <v>752</v>
      </c>
      <c r="F915" s="25" t="s">
        <v>180</v>
      </c>
      <c r="G915" s="9"/>
      <c r="H915" s="9"/>
      <c r="I915" s="79"/>
      <c r="J915" s="79"/>
      <c r="K915" s="79"/>
      <c r="L915" s="79"/>
      <c r="M915" s="9"/>
      <c r="N915" s="9"/>
      <c r="O915" s="80"/>
      <c r="P915" s="80"/>
      <c r="Q915" s="80"/>
      <c r="R915" s="80"/>
      <c r="S915" s="9"/>
      <c r="T915" s="9"/>
      <c r="U915" s="9">
        <f>U916</f>
        <v>11234</v>
      </c>
      <c r="V915" s="9">
        <f t="shared" si="1802"/>
        <v>0</v>
      </c>
      <c r="W915" s="9">
        <f t="shared" si="1802"/>
        <v>0</v>
      </c>
      <c r="X915" s="9">
        <f t="shared" si="1802"/>
        <v>146251</v>
      </c>
      <c r="Y915" s="9">
        <f t="shared" si="1802"/>
        <v>157485</v>
      </c>
      <c r="Z915" s="9">
        <f t="shared" si="1802"/>
        <v>146251</v>
      </c>
      <c r="AA915" s="9">
        <f>AA916</f>
        <v>0</v>
      </c>
      <c r="AB915" s="9">
        <f t="shared" si="1802"/>
        <v>0</v>
      </c>
      <c r="AC915" s="9">
        <f t="shared" si="1802"/>
        <v>0</v>
      </c>
      <c r="AD915" s="9">
        <f t="shared" si="1802"/>
        <v>0</v>
      </c>
      <c r="AE915" s="9">
        <f t="shared" si="1802"/>
        <v>157485</v>
      </c>
      <c r="AF915" s="9">
        <f t="shared" si="1802"/>
        <v>146251</v>
      </c>
      <c r="AG915" s="9">
        <f>AG916</f>
        <v>0</v>
      </c>
      <c r="AH915" s="9">
        <f t="shared" si="1803"/>
        <v>0</v>
      </c>
      <c r="AI915" s="9">
        <f t="shared" si="1803"/>
        <v>0</v>
      </c>
      <c r="AJ915" s="9">
        <f t="shared" si="1803"/>
        <v>0</v>
      </c>
      <c r="AK915" s="9">
        <f t="shared" si="1803"/>
        <v>157485</v>
      </c>
      <c r="AL915" s="9">
        <f t="shared" si="1803"/>
        <v>146251</v>
      </c>
      <c r="AM915" s="9">
        <f>AM916</f>
        <v>0</v>
      </c>
      <c r="AN915" s="9">
        <f t="shared" si="1804"/>
        <v>0</v>
      </c>
      <c r="AO915" s="9">
        <f t="shared" si="1804"/>
        <v>0</v>
      </c>
      <c r="AP915" s="9">
        <f t="shared" si="1804"/>
        <v>0</v>
      </c>
      <c r="AQ915" s="9">
        <f t="shared" si="1804"/>
        <v>157485</v>
      </c>
      <c r="AR915" s="9">
        <f t="shared" si="1804"/>
        <v>146251</v>
      </c>
      <c r="AS915" s="9">
        <f>AS916</f>
        <v>-5607</v>
      </c>
      <c r="AT915" s="9">
        <f t="shared" si="1804"/>
        <v>2769</v>
      </c>
      <c r="AU915" s="9">
        <f t="shared" si="1804"/>
        <v>0</v>
      </c>
      <c r="AV915" s="9">
        <f t="shared" si="1804"/>
        <v>83780</v>
      </c>
      <c r="AW915" s="9">
        <f t="shared" si="1804"/>
        <v>238427</v>
      </c>
      <c r="AX915" s="9">
        <f t="shared" si="1804"/>
        <v>230031</v>
      </c>
      <c r="AY915" s="9">
        <f t="shared" si="1804"/>
        <v>0</v>
      </c>
      <c r="AZ915" s="9">
        <f t="shared" si="1804"/>
        <v>0</v>
      </c>
      <c r="BA915" s="92">
        <f t="shared" si="1712"/>
        <v>0</v>
      </c>
      <c r="BB915" s="92">
        <f t="shared" si="1750"/>
        <v>0</v>
      </c>
    </row>
    <row r="916" spans="1:54" ht="22.5" hidden="1" customHeight="1">
      <c r="A916" s="27" t="s">
        <v>167</v>
      </c>
      <c r="B916" s="25" t="s">
        <v>437</v>
      </c>
      <c r="C916" s="25" t="s">
        <v>7</v>
      </c>
      <c r="D916" s="25" t="s">
        <v>21</v>
      </c>
      <c r="E916" s="25" t="s">
        <v>752</v>
      </c>
      <c r="F916" s="25" t="s">
        <v>181</v>
      </c>
      <c r="G916" s="9"/>
      <c r="H916" s="9"/>
      <c r="I916" s="79"/>
      <c r="J916" s="79"/>
      <c r="K916" s="79"/>
      <c r="L916" s="79"/>
      <c r="M916" s="9"/>
      <c r="N916" s="9"/>
      <c r="O916" s="80"/>
      <c r="P916" s="80"/>
      <c r="Q916" s="80"/>
      <c r="R916" s="80"/>
      <c r="S916" s="9"/>
      <c r="T916" s="9"/>
      <c r="U916" s="9">
        <v>11234</v>
      </c>
      <c r="V916" s="80"/>
      <c r="W916" s="80"/>
      <c r="X916" s="9">
        <v>146251</v>
      </c>
      <c r="Y916" s="9">
        <f>S916+U916+V916+W916+X916</f>
        <v>157485</v>
      </c>
      <c r="Z916" s="9">
        <f>T916+X916</f>
        <v>146251</v>
      </c>
      <c r="AA916" s="9"/>
      <c r="AB916" s="80"/>
      <c r="AC916" s="80"/>
      <c r="AD916" s="9"/>
      <c r="AE916" s="9">
        <f>Y916+AA916+AB916+AC916+AD916</f>
        <v>157485</v>
      </c>
      <c r="AF916" s="9">
        <f>Z916+AD916</f>
        <v>146251</v>
      </c>
      <c r="AG916" s="9"/>
      <c r="AH916" s="80"/>
      <c r="AI916" s="80"/>
      <c r="AJ916" s="9"/>
      <c r="AK916" s="9">
        <f>AE916+AG916+AH916+AI916+AJ916</f>
        <v>157485</v>
      </c>
      <c r="AL916" s="9">
        <f>AF916+AJ916</f>
        <v>146251</v>
      </c>
      <c r="AM916" s="9"/>
      <c r="AN916" s="80"/>
      <c r="AO916" s="80"/>
      <c r="AP916" s="9"/>
      <c r="AQ916" s="9">
        <f>AK916+AM916+AN916+AO916+AP916</f>
        <v>157485</v>
      </c>
      <c r="AR916" s="9">
        <f>AL916+AP916</f>
        <v>146251</v>
      </c>
      <c r="AS916" s="9">
        <f>-1895-3712</f>
        <v>-5607</v>
      </c>
      <c r="AT916" s="9">
        <v>2769</v>
      </c>
      <c r="AU916" s="80"/>
      <c r="AV916" s="9">
        <v>83780</v>
      </c>
      <c r="AW916" s="9">
        <f>AQ916+AS916+AT916+AU916+AV916</f>
        <v>238427</v>
      </c>
      <c r="AX916" s="9">
        <f>AR916+AV916</f>
        <v>230031</v>
      </c>
      <c r="AY916" s="79"/>
      <c r="AZ916" s="79"/>
      <c r="BA916" s="92">
        <f t="shared" ref="BA916:BA979" si="1805">AY916/AW916*100</f>
        <v>0</v>
      </c>
      <c r="BB916" s="92">
        <f t="shared" ref="BB916:BB957" si="1806">AZ916/AX916*100</f>
        <v>0</v>
      </c>
    </row>
    <row r="917" spans="1:54" ht="66" hidden="1">
      <c r="A917" s="24" t="s">
        <v>692</v>
      </c>
      <c r="B917" s="25" t="s">
        <v>437</v>
      </c>
      <c r="C917" s="25" t="s">
        <v>7</v>
      </c>
      <c r="D917" s="25" t="s">
        <v>21</v>
      </c>
      <c r="E917" s="25" t="s">
        <v>750</v>
      </c>
      <c r="F917" s="25"/>
      <c r="G917" s="9"/>
      <c r="H917" s="9"/>
      <c r="I917" s="79"/>
      <c r="J917" s="79"/>
      <c r="K917" s="79"/>
      <c r="L917" s="79"/>
      <c r="M917" s="9"/>
      <c r="N917" s="9"/>
      <c r="O917" s="80"/>
      <c r="P917" s="80"/>
      <c r="Q917" s="80"/>
      <c r="R917" s="80"/>
      <c r="S917" s="9"/>
      <c r="T917" s="9"/>
      <c r="U917" s="9">
        <f>U918</f>
        <v>8829</v>
      </c>
      <c r="V917" s="80">
        <f t="shared" ref="V917:AK918" si="1807">V918</f>
        <v>0</v>
      </c>
      <c r="W917" s="80">
        <f t="shared" si="1807"/>
        <v>0</v>
      </c>
      <c r="X917" s="9">
        <f t="shared" si="1807"/>
        <v>167751</v>
      </c>
      <c r="Y917" s="9">
        <f t="shared" si="1807"/>
        <v>176580</v>
      </c>
      <c r="Z917" s="9">
        <f t="shared" si="1807"/>
        <v>167751</v>
      </c>
      <c r="AA917" s="9">
        <f>AA918</f>
        <v>0</v>
      </c>
      <c r="AB917" s="80">
        <f t="shared" si="1807"/>
        <v>0</v>
      </c>
      <c r="AC917" s="80">
        <f t="shared" si="1807"/>
        <v>0</v>
      </c>
      <c r="AD917" s="9">
        <f t="shared" si="1807"/>
        <v>0</v>
      </c>
      <c r="AE917" s="9">
        <f t="shared" si="1807"/>
        <v>176580</v>
      </c>
      <c r="AF917" s="9">
        <f t="shared" si="1807"/>
        <v>167751</v>
      </c>
      <c r="AG917" s="9">
        <f>AG918</f>
        <v>0</v>
      </c>
      <c r="AH917" s="80">
        <f t="shared" si="1807"/>
        <v>0</v>
      </c>
      <c r="AI917" s="80">
        <f t="shared" si="1807"/>
        <v>0</v>
      </c>
      <c r="AJ917" s="9">
        <f t="shared" si="1807"/>
        <v>0</v>
      </c>
      <c r="AK917" s="9">
        <f t="shared" si="1807"/>
        <v>176580</v>
      </c>
      <c r="AL917" s="9">
        <f t="shared" ref="AH917:AL918" si="1808">AL918</f>
        <v>167751</v>
      </c>
      <c r="AM917" s="9">
        <f>AM918</f>
        <v>0</v>
      </c>
      <c r="AN917" s="80">
        <f t="shared" ref="AN917:AZ918" si="1809">AN918</f>
        <v>0</v>
      </c>
      <c r="AO917" s="80">
        <f t="shared" si="1809"/>
        <v>0</v>
      </c>
      <c r="AP917" s="9">
        <f t="shared" si="1809"/>
        <v>0</v>
      </c>
      <c r="AQ917" s="9">
        <f t="shared" si="1809"/>
        <v>176580</v>
      </c>
      <c r="AR917" s="9">
        <f t="shared" si="1809"/>
        <v>167751</v>
      </c>
      <c r="AS917" s="9">
        <f>AS918</f>
        <v>0</v>
      </c>
      <c r="AT917" s="11">
        <f t="shared" si="1809"/>
        <v>5094</v>
      </c>
      <c r="AU917" s="80">
        <f t="shared" si="1809"/>
        <v>0</v>
      </c>
      <c r="AV917" s="9">
        <f t="shared" si="1809"/>
        <v>96771</v>
      </c>
      <c r="AW917" s="9">
        <f t="shared" si="1809"/>
        <v>278445</v>
      </c>
      <c r="AX917" s="9">
        <f t="shared" si="1809"/>
        <v>264522</v>
      </c>
      <c r="AY917" s="9">
        <f t="shared" si="1809"/>
        <v>0</v>
      </c>
      <c r="AZ917" s="9">
        <f t="shared" si="1809"/>
        <v>0</v>
      </c>
      <c r="BA917" s="92">
        <f t="shared" si="1805"/>
        <v>0</v>
      </c>
      <c r="BB917" s="92">
        <f t="shared" si="1806"/>
        <v>0</v>
      </c>
    </row>
    <row r="918" spans="1:54" ht="33" hidden="1">
      <c r="A918" s="24" t="s">
        <v>179</v>
      </c>
      <c r="B918" s="25" t="s">
        <v>437</v>
      </c>
      <c r="C918" s="25" t="s">
        <v>7</v>
      </c>
      <c r="D918" s="25" t="s">
        <v>21</v>
      </c>
      <c r="E918" s="25" t="s">
        <v>750</v>
      </c>
      <c r="F918" s="25" t="s">
        <v>180</v>
      </c>
      <c r="G918" s="9"/>
      <c r="H918" s="9"/>
      <c r="I918" s="79"/>
      <c r="J918" s="79"/>
      <c r="K918" s="79"/>
      <c r="L918" s="79"/>
      <c r="M918" s="9"/>
      <c r="N918" s="9"/>
      <c r="O918" s="80"/>
      <c r="P918" s="80"/>
      <c r="Q918" s="80"/>
      <c r="R918" s="80"/>
      <c r="S918" s="9"/>
      <c r="T918" s="9"/>
      <c r="U918" s="9">
        <f>U919</f>
        <v>8829</v>
      </c>
      <c r="V918" s="80">
        <f t="shared" si="1807"/>
        <v>0</v>
      </c>
      <c r="W918" s="80">
        <f t="shared" si="1807"/>
        <v>0</v>
      </c>
      <c r="X918" s="9">
        <f t="shared" si="1807"/>
        <v>167751</v>
      </c>
      <c r="Y918" s="9">
        <f t="shared" si="1807"/>
        <v>176580</v>
      </c>
      <c r="Z918" s="9">
        <f t="shared" si="1807"/>
        <v>167751</v>
      </c>
      <c r="AA918" s="9">
        <f>AA919</f>
        <v>0</v>
      </c>
      <c r="AB918" s="80">
        <f t="shared" si="1807"/>
        <v>0</v>
      </c>
      <c r="AC918" s="80">
        <f t="shared" si="1807"/>
        <v>0</v>
      </c>
      <c r="AD918" s="9">
        <f t="shared" si="1807"/>
        <v>0</v>
      </c>
      <c r="AE918" s="9">
        <f t="shared" si="1807"/>
        <v>176580</v>
      </c>
      <c r="AF918" s="9">
        <f t="shared" si="1807"/>
        <v>167751</v>
      </c>
      <c r="AG918" s="9">
        <f>AG919</f>
        <v>0</v>
      </c>
      <c r="AH918" s="80">
        <f t="shared" si="1808"/>
        <v>0</v>
      </c>
      <c r="AI918" s="80">
        <f t="shared" si="1808"/>
        <v>0</v>
      </c>
      <c r="AJ918" s="9">
        <f t="shared" si="1808"/>
        <v>0</v>
      </c>
      <c r="AK918" s="9">
        <f t="shared" si="1808"/>
        <v>176580</v>
      </c>
      <c r="AL918" s="9">
        <f t="shared" si="1808"/>
        <v>167751</v>
      </c>
      <c r="AM918" s="9">
        <f>AM919</f>
        <v>0</v>
      </c>
      <c r="AN918" s="80">
        <f t="shared" si="1809"/>
        <v>0</v>
      </c>
      <c r="AO918" s="80">
        <f t="shared" si="1809"/>
        <v>0</v>
      </c>
      <c r="AP918" s="9">
        <f t="shared" si="1809"/>
        <v>0</v>
      </c>
      <c r="AQ918" s="9">
        <f t="shared" si="1809"/>
        <v>176580</v>
      </c>
      <c r="AR918" s="9">
        <f t="shared" si="1809"/>
        <v>167751</v>
      </c>
      <c r="AS918" s="9">
        <f>AS919</f>
        <v>0</v>
      </c>
      <c r="AT918" s="11">
        <f t="shared" si="1809"/>
        <v>5094</v>
      </c>
      <c r="AU918" s="80">
        <f t="shared" si="1809"/>
        <v>0</v>
      </c>
      <c r="AV918" s="9">
        <f t="shared" si="1809"/>
        <v>96771</v>
      </c>
      <c r="AW918" s="9">
        <f t="shared" si="1809"/>
        <v>278445</v>
      </c>
      <c r="AX918" s="9">
        <f t="shared" si="1809"/>
        <v>264522</v>
      </c>
      <c r="AY918" s="9">
        <f t="shared" si="1809"/>
        <v>0</v>
      </c>
      <c r="AZ918" s="9">
        <f t="shared" si="1809"/>
        <v>0</v>
      </c>
      <c r="BA918" s="92">
        <f t="shared" si="1805"/>
        <v>0</v>
      </c>
      <c r="BB918" s="92">
        <f t="shared" si="1806"/>
        <v>0</v>
      </c>
    </row>
    <row r="919" spans="1:54" ht="20.100000000000001" hidden="1" customHeight="1">
      <c r="A919" s="24" t="s">
        <v>167</v>
      </c>
      <c r="B919" s="25" t="s">
        <v>437</v>
      </c>
      <c r="C919" s="25" t="s">
        <v>7</v>
      </c>
      <c r="D919" s="25" t="s">
        <v>21</v>
      </c>
      <c r="E919" s="25" t="s">
        <v>750</v>
      </c>
      <c r="F919" s="30">
        <v>410</v>
      </c>
      <c r="G919" s="9"/>
      <c r="H919" s="9"/>
      <c r="I919" s="79"/>
      <c r="J919" s="79"/>
      <c r="K919" s="79"/>
      <c r="L919" s="79"/>
      <c r="M919" s="9"/>
      <c r="N919" s="9"/>
      <c r="O919" s="80"/>
      <c r="P919" s="80"/>
      <c r="Q919" s="80"/>
      <c r="R919" s="80"/>
      <c r="S919" s="9"/>
      <c r="T919" s="9"/>
      <c r="U919" s="9">
        <v>8829</v>
      </c>
      <c r="V919" s="80"/>
      <c r="W919" s="80"/>
      <c r="X919" s="9">
        <v>167751</v>
      </c>
      <c r="Y919" s="9">
        <f>S919+U919+V919+W919+X919</f>
        <v>176580</v>
      </c>
      <c r="Z919" s="9">
        <f>T919+X919</f>
        <v>167751</v>
      </c>
      <c r="AA919" s="9"/>
      <c r="AB919" s="80"/>
      <c r="AC919" s="80"/>
      <c r="AD919" s="9"/>
      <c r="AE919" s="9">
        <f>Y919+AA919+AB919+AC919+AD919</f>
        <v>176580</v>
      </c>
      <c r="AF919" s="9">
        <f>Z919+AD919</f>
        <v>167751</v>
      </c>
      <c r="AG919" s="9"/>
      <c r="AH919" s="80"/>
      <c r="AI919" s="80"/>
      <c r="AJ919" s="9"/>
      <c r="AK919" s="9">
        <f>AE919+AG919+AH919+AI919+AJ919</f>
        <v>176580</v>
      </c>
      <c r="AL919" s="9">
        <f>AF919+AJ919</f>
        <v>167751</v>
      </c>
      <c r="AM919" s="9"/>
      <c r="AN919" s="80"/>
      <c r="AO919" s="80"/>
      <c r="AP919" s="9"/>
      <c r="AQ919" s="9">
        <f>AK919+AM919+AN919+AO919+AP919</f>
        <v>176580</v>
      </c>
      <c r="AR919" s="9">
        <f>AL919+AP919</f>
        <v>167751</v>
      </c>
      <c r="AS919" s="9"/>
      <c r="AT919" s="11">
        <v>5094</v>
      </c>
      <c r="AU919" s="80"/>
      <c r="AV919" s="9">
        <v>96771</v>
      </c>
      <c r="AW919" s="9">
        <f>AQ919+AS919+AT919+AU919+AV919</f>
        <v>278445</v>
      </c>
      <c r="AX919" s="9">
        <f>AR919+AV919</f>
        <v>264522</v>
      </c>
      <c r="AY919" s="79"/>
      <c r="AZ919" s="79"/>
      <c r="BA919" s="92">
        <f t="shared" si="1805"/>
        <v>0</v>
      </c>
      <c r="BB919" s="92">
        <f t="shared" si="1806"/>
        <v>0</v>
      </c>
    </row>
    <row r="920" spans="1:54" hidden="1">
      <c r="A920" s="24"/>
      <c r="B920" s="25"/>
      <c r="C920" s="25"/>
      <c r="D920" s="25"/>
      <c r="E920" s="25"/>
      <c r="F920" s="25"/>
      <c r="G920" s="9"/>
      <c r="H920" s="9"/>
      <c r="I920" s="79"/>
      <c r="J920" s="79"/>
      <c r="K920" s="79"/>
      <c r="L920" s="79"/>
      <c r="M920" s="79"/>
      <c r="N920" s="79"/>
      <c r="O920" s="80"/>
      <c r="P920" s="80"/>
      <c r="Q920" s="80"/>
      <c r="R920" s="80"/>
      <c r="S920" s="80"/>
      <c r="T920" s="80"/>
      <c r="U920" s="9"/>
      <c r="V920" s="80"/>
      <c r="W920" s="80"/>
      <c r="X920" s="80"/>
      <c r="Y920" s="80"/>
      <c r="Z920" s="80"/>
      <c r="AA920" s="9"/>
      <c r="AB920" s="80"/>
      <c r="AC920" s="80"/>
      <c r="AD920" s="80"/>
      <c r="AE920" s="80"/>
      <c r="AF920" s="80"/>
      <c r="AG920" s="9"/>
      <c r="AH920" s="80"/>
      <c r="AI920" s="80"/>
      <c r="AJ920" s="80"/>
      <c r="AK920" s="80"/>
      <c r="AL920" s="80"/>
      <c r="AM920" s="9"/>
      <c r="AN920" s="80"/>
      <c r="AO920" s="80"/>
      <c r="AP920" s="80"/>
      <c r="AQ920" s="80"/>
      <c r="AR920" s="80"/>
      <c r="AS920" s="9"/>
      <c r="AT920" s="80"/>
      <c r="AU920" s="80"/>
      <c r="AV920" s="80"/>
      <c r="AW920" s="80"/>
      <c r="AX920" s="80"/>
      <c r="AY920" s="79"/>
      <c r="AZ920" s="79"/>
      <c r="BA920" s="92"/>
      <c r="BB920" s="92"/>
    </row>
    <row r="921" spans="1:54" ht="18.75" hidden="1">
      <c r="A921" s="22" t="s">
        <v>6</v>
      </c>
      <c r="B921" s="23">
        <v>914</v>
      </c>
      <c r="C921" s="23" t="s">
        <v>7</v>
      </c>
      <c r="D921" s="23" t="s">
        <v>8</v>
      </c>
      <c r="E921" s="23"/>
      <c r="F921" s="23"/>
      <c r="G921" s="15">
        <f t="shared" ref="G921:V925" si="1810">G922</f>
        <v>2970</v>
      </c>
      <c r="H921" s="15">
        <f t="shared" si="1810"/>
        <v>0</v>
      </c>
      <c r="I921" s="15">
        <f t="shared" si="1810"/>
        <v>0</v>
      </c>
      <c r="J921" s="15">
        <f t="shared" si="1810"/>
        <v>0</v>
      </c>
      <c r="K921" s="15">
        <f t="shared" si="1810"/>
        <v>0</v>
      </c>
      <c r="L921" s="15">
        <f t="shared" si="1810"/>
        <v>0</v>
      </c>
      <c r="M921" s="15">
        <f t="shared" si="1810"/>
        <v>2970</v>
      </c>
      <c r="N921" s="15">
        <f t="shared" si="1810"/>
        <v>0</v>
      </c>
      <c r="O921" s="15">
        <f t="shared" si="1810"/>
        <v>0</v>
      </c>
      <c r="P921" s="15">
        <f t="shared" si="1810"/>
        <v>0</v>
      </c>
      <c r="Q921" s="15">
        <f t="shared" si="1810"/>
        <v>0</v>
      </c>
      <c r="R921" s="15">
        <f t="shared" si="1810"/>
        <v>0</v>
      </c>
      <c r="S921" s="15">
        <f t="shared" si="1810"/>
        <v>2970</v>
      </c>
      <c r="T921" s="15">
        <f t="shared" si="1810"/>
        <v>0</v>
      </c>
      <c r="U921" s="15">
        <f t="shared" si="1810"/>
        <v>0</v>
      </c>
      <c r="V921" s="15">
        <f t="shared" si="1810"/>
        <v>0</v>
      </c>
      <c r="W921" s="15">
        <f t="shared" ref="U921:AJ925" si="1811">W922</f>
        <v>0</v>
      </c>
      <c r="X921" s="15">
        <f t="shared" si="1811"/>
        <v>0</v>
      </c>
      <c r="Y921" s="15">
        <f t="shared" si="1811"/>
        <v>2970</v>
      </c>
      <c r="Z921" s="15">
        <f t="shared" si="1811"/>
        <v>0</v>
      </c>
      <c r="AA921" s="15">
        <f t="shared" si="1811"/>
        <v>0</v>
      </c>
      <c r="AB921" s="15">
        <f t="shared" si="1811"/>
        <v>0</v>
      </c>
      <c r="AC921" s="15">
        <f t="shared" si="1811"/>
        <v>0</v>
      </c>
      <c r="AD921" s="15">
        <f t="shared" si="1811"/>
        <v>0</v>
      </c>
      <c r="AE921" s="15">
        <f t="shared" si="1811"/>
        <v>2970</v>
      </c>
      <c r="AF921" s="15">
        <f t="shared" si="1811"/>
        <v>0</v>
      </c>
      <c r="AG921" s="15">
        <f t="shared" si="1811"/>
        <v>0</v>
      </c>
      <c r="AH921" s="15">
        <f t="shared" si="1811"/>
        <v>0</v>
      </c>
      <c r="AI921" s="15">
        <f t="shared" si="1811"/>
        <v>0</v>
      </c>
      <c r="AJ921" s="15">
        <f t="shared" si="1811"/>
        <v>0</v>
      </c>
      <c r="AK921" s="15">
        <f t="shared" ref="AG921:AV925" si="1812">AK922</f>
        <v>2970</v>
      </c>
      <c r="AL921" s="15">
        <f t="shared" si="1812"/>
        <v>0</v>
      </c>
      <c r="AM921" s="15">
        <f t="shared" si="1812"/>
        <v>0</v>
      </c>
      <c r="AN921" s="15">
        <f t="shared" si="1812"/>
        <v>0</v>
      </c>
      <c r="AO921" s="15">
        <f t="shared" si="1812"/>
        <v>0</v>
      </c>
      <c r="AP921" s="15">
        <f t="shared" si="1812"/>
        <v>0</v>
      </c>
      <c r="AQ921" s="15">
        <f t="shared" si="1812"/>
        <v>2970</v>
      </c>
      <c r="AR921" s="15">
        <f t="shared" si="1812"/>
        <v>0</v>
      </c>
      <c r="AS921" s="15">
        <f t="shared" si="1812"/>
        <v>0</v>
      </c>
      <c r="AT921" s="15">
        <f t="shared" si="1812"/>
        <v>0</v>
      </c>
      <c r="AU921" s="15">
        <f t="shared" si="1812"/>
        <v>0</v>
      </c>
      <c r="AV921" s="15">
        <f t="shared" si="1812"/>
        <v>0</v>
      </c>
      <c r="AW921" s="15">
        <f t="shared" ref="AS921:AZ925" si="1813">AW922</f>
        <v>2970</v>
      </c>
      <c r="AX921" s="15">
        <f t="shared" si="1813"/>
        <v>0</v>
      </c>
      <c r="AY921" s="15">
        <f t="shared" si="1813"/>
        <v>0</v>
      </c>
      <c r="AZ921" s="15">
        <f t="shared" si="1813"/>
        <v>0</v>
      </c>
      <c r="BA921" s="92">
        <f t="shared" si="1805"/>
        <v>0</v>
      </c>
      <c r="BB921" s="92"/>
    </row>
    <row r="922" spans="1:54" ht="33" hidden="1">
      <c r="A922" s="27" t="s">
        <v>568</v>
      </c>
      <c r="B922" s="25">
        <v>914</v>
      </c>
      <c r="C922" s="25" t="s">
        <v>7</v>
      </c>
      <c r="D922" s="25" t="s">
        <v>8</v>
      </c>
      <c r="E922" s="25" t="s">
        <v>184</v>
      </c>
      <c r="F922" s="25"/>
      <c r="G922" s="11">
        <f t="shared" si="1810"/>
        <v>2970</v>
      </c>
      <c r="H922" s="11">
        <f t="shared" si="1810"/>
        <v>0</v>
      </c>
      <c r="I922" s="11">
        <f t="shared" si="1810"/>
        <v>0</v>
      </c>
      <c r="J922" s="11">
        <f t="shared" si="1810"/>
        <v>0</v>
      </c>
      <c r="K922" s="11">
        <f t="shared" si="1810"/>
        <v>0</v>
      </c>
      <c r="L922" s="11">
        <f t="shared" si="1810"/>
        <v>0</v>
      </c>
      <c r="M922" s="11">
        <f t="shared" si="1810"/>
        <v>2970</v>
      </c>
      <c r="N922" s="11">
        <f t="shared" si="1810"/>
        <v>0</v>
      </c>
      <c r="O922" s="11">
        <f t="shared" si="1810"/>
        <v>0</v>
      </c>
      <c r="P922" s="11">
        <f t="shared" si="1810"/>
        <v>0</v>
      </c>
      <c r="Q922" s="11">
        <f t="shared" si="1810"/>
        <v>0</v>
      </c>
      <c r="R922" s="11">
        <f t="shared" si="1810"/>
        <v>0</v>
      </c>
      <c r="S922" s="11">
        <f t="shared" si="1810"/>
        <v>2970</v>
      </c>
      <c r="T922" s="11">
        <f t="shared" si="1810"/>
        <v>0</v>
      </c>
      <c r="U922" s="11">
        <f t="shared" si="1811"/>
        <v>0</v>
      </c>
      <c r="V922" s="11">
        <f t="shared" si="1811"/>
        <v>0</v>
      </c>
      <c r="W922" s="11">
        <f t="shared" si="1811"/>
        <v>0</v>
      </c>
      <c r="X922" s="11">
        <f t="shared" si="1811"/>
        <v>0</v>
      </c>
      <c r="Y922" s="11">
        <f t="shared" si="1811"/>
        <v>2970</v>
      </c>
      <c r="Z922" s="11">
        <f t="shared" si="1811"/>
        <v>0</v>
      </c>
      <c r="AA922" s="11">
        <f t="shared" si="1811"/>
        <v>0</v>
      </c>
      <c r="AB922" s="11">
        <f t="shared" si="1811"/>
        <v>0</v>
      </c>
      <c r="AC922" s="11">
        <f t="shared" si="1811"/>
        <v>0</v>
      </c>
      <c r="AD922" s="11">
        <f t="shared" si="1811"/>
        <v>0</v>
      </c>
      <c r="AE922" s="11">
        <f t="shared" si="1811"/>
        <v>2970</v>
      </c>
      <c r="AF922" s="11">
        <f t="shared" si="1811"/>
        <v>0</v>
      </c>
      <c r="AG922" s="11">
        <f t="shared" si="1812"/>
        <v>0</v>
      </c>
      <c r="AH922" s="11">
        <f t="shared" si="1812"/>
        <v>0</v>
      </c>
      <c r="AI922" s="11">
        <f t="shared" si="1812"/>
        <v>0</v>
      </c>
      <c r="AJ922" s="11">
        <f t="shared" si="1812"/>
        <v>0</v>
      </c>
      <c r="AK922" s="11">
        <f t="shared" si="1812"/>
        <v>2970</v>
      </c>
      <c r="AL922" s="11">
        <f t="shared" si="1812"/>
        <v>0</v>
      </c>
      <c r="AM922" s="11">
        <f t="shared" si="1812"/>
        <v>0</v>
      </c>
      <c r="AN922" s="11">
        <f t="shared" si="1812"/>
        <v>0</v>
      </c>
      <c r="AO922" s="11">
        <f t="shared" si="1812"/>
        <v>0</v>
      </c>
      <c r="AP922" s="11">
        <f t="shared" si="1812"/>
        <v>0</v>
      </c>
      <c r="AQ922" s="11">
        <f t="shared" si="1812"/>
        <v>2970</v>
      </c>
      <c r="AR922" s="11">
        <f t="shared" si="1812"/>
        <v>0</v>
      </c>
      <c r="AS922" s="11">
        <f t="shared" si="1813"/>
        <v>0</v>
      </c>
      <c r="AT922" s="11">
        <f t="shared" si="1813"/>
        <v>0</v>
      </c>
      <c r="AU922" s="11">
        <f t="shared" si="1813"/>
        <v>0</v>
      </c>
      <c r="AV922" s="11">
        <f t="shared" si="1813"/>
        <v>0</v>
      </c>
      <c r="AW922" s="11">
        <f t="shared" si="1813"/>
        <v>2970</v>
      </c>
      <c r="AX922" s="11">
        <f t="shared" si="1813"/>
        <v>0</v>
      </c>
      <c r="AY922" s="11">
        <f t="shared" si="1813"/>
        <v>0</v>
      </c>
      <c r="AZ922" s="11">
        <f t="shared" si="1813"/>
        <v>0</v>
      </c>
      <c r="BA922" s="92">
        <f t="shared" si="1805"/>
        <v>0</v>
      </c>
      <c r="BB922" s="92"/>
    </row>
    <row r="923" spans="1:54" ht="20.100000000000001" hidden="1" customHeight="1">
      <c r="A923" s="27" t="s">
        <v>14</v>
      </c>
      <c r="B923" s="25">
        <v>914</v>
      </c>
      <c r="C923" s="25" t="s">
        <v>7</v>
      </c>
      <c r="D923" s="25" t="s">
        <v>8</v>
      </c>
      <c r="E923" s="25" t="s">
        <v>185</v>
      </c>
      <c r="F923" s="25"/>
      <c r="G923" s="9">
        <f t="shared" si="1810"/>
        <v>2970</v>
      </c>
      <c r="H923" s="9">
        <f t="shared" si="1810"/>
        <v>0</v>
      </c>
      <c r="I923" s="9">
        <f t="shared" si="1810"/>
        <v>0</v>
      </c>
      <c r="J923" s="9">
        <f t="shared" si="1810"/>
        <v>0</v>
      </c>
      <c r="K923" s="9">
        <f t="shared" si="1810"/>
        <v>0</v>
      </c>
      <c r="L923" s="9">
        <f t="shared" si="1810"/>
        <v>0</v>
      </c>
      <c r="M923" s="9">
        <f t="shared" si="1810"/>
        <v>2970</v>
      </c>
      <c r="N923" s="9">
        <f t="shared" si="1810"/>
        <v>0</v>
      </c>
      <c r="O923" s="9">
        <f t="shared" si="1810"/>
        <v>0</v>
      </c>
      <c r="P923" s="9">
        <f t="shared" si="1810"/>
        <v>0</v>
      </c>
      <c r="Q923" s="9">
        <f t="shared" si="1810"/>
        <v>0</v>
      </c>
      <c r="R923" s="9">
        <f t="shared" si="1810"/>
        <v>0</v>
      </c>
      <c r="S923" s="9">
        <f t="shared" si="1810"/>
        <v>2970</v>
      </c>
      <c r="T923" s="9">
        <f t="shared" si="1810"/>
        <v>0</v>
      </c>
      <c r="U923" s="9">
        <f t="shared" si="1811"/>
        <v>0</v>
      </c>
      <c r="V923" s="9">
        <f t="shared" si="1811"/>
        <v>0</v>
      </c>
      <c r="W923" s="9">
        <f t="shared" si="1811"/>
        <v>0</v>
      </c>
      <c r="X923" s="9">
        <f t="shared" si="1811"/>
        <v>0</v>
      </c>
      <c r="Y923" s="9">
        <f t="shared" si="1811"/>
        <v>2970</v>
      </c>
      <c r="Z923" s="9">
        <f t="shared" si="1811"/>
        <v>0</v>
      </c>
      <c r="AA923" s="9">
        <f t="shared" si="1811"/>
        <v>0</v>
      </c>
      <c r="AB923" s="9">
        <f t="shared" si="1811"/>
        <v>0</v>
      </c>
      <c r="AC923" s="9">
        <f t="shared" si="1811"/>
        <v>0</v>
      </c>
      <c r="AD923" s="9">
        <f t="shared" si="1811"/>
        <v>0</v>
      </c>
      <c r="AE923" s="9">
        <f t="shared" si="1811"/>
        <v>2970</v>
      </c>
      <c r="AF923" s="9">
        <f t="shared" si="1811"/>
        <v>0</v>
      </c>
      <c r="AG923" s="9">
        <f t="shared" si="1812"/>
        <v>0</v>
      </c>
      <c r="AH923" s="9">
        <f t="shared" si="1812"/>
        <v>0</v>
      </c>
      <c r="AI923" s="9">
        <f t="shared" si="1812"/>
        <v>0</v>
      </c>
      <c r="AJ923" s="9">
        <f t="shared" si="1812"/>
        <v>0</v>
      </c>
      <c r="AK923" s="9">
        <f t="shared" si="1812"/>
        <v>2970</v>
      </c>
      <c r="AL923" s="9">
        <f t="shared" si="1812"/>
        <v>0</v>
      </c>
      <c r="AM923" s="9">
        <f t="shared" si="1812"/>
        <v>0</v>
      </c>
      <c r="AN923" s="9">
        <f t="shared" si="1812"/>
        <v>0</v>
      </c>
      <c r="AO923" s="9">
        <f t="shared" si="1812"/>
        <v>0</v>
      </c>
      <c r="AP923" s="9">
        <f t="shared" si="1812"/>
        <v>0</v>
      </c>
      <c r="AQ923" s="9">
        <f t="shared" si="1812"/>
        <v>2970</v>
      </c>
      <c r="AR923" s="9">
        <f t="shared" si="1812"/>
        <v>0</v>
      </c>
      <c r="AS923" s="9">
        <f t="shared" si="1813"/>
        <v>0</v>
      </c>
      <c r="AT923" s="9">
        <f t="shared" si="1813"/>
        <v>0</v>
      </c>
      <c r="AU923" s="9">
        <f t="shared" si="1813"/>
        <v>0</v>
      </c>
      <c r="AV923" s="9">
        <f t="shared" si="1813"/>
        <v>0</v>
      </c>
      <c r="AW923" s="9">
        <f t="shared" si="1813"/>
        <v>2970</v>
      </c>
      <c r="AX923" s="9">
        <f t="shared" si="1813"/>
        <v>0</v>
      </c>
      <c r="AY923" s="9">
        <f t="shared" si="1813"/>
        <v>0</v>
      </c>
      <c r="AZ923" s="9">
        <f t="shared" si="1813"/>
        <v>0</v>
      </c>
      <c r="BA923" s="92">
        <f t="shared" si="1805"/>
        <v>0</v>
      </c>
      <c r="BB923" s="92"/>
    </row>
    <row r="924" spans="1:54" ht="20.100000000000001" hidden="1" customHeight="1">
      <c r="A924" s="27" t="s">
        <v>167</v>
      </c>
      <c r="B924" s="25">
        <v>914</v>
      </c>
      <c r="C924" s="25" t="s">
        <v>7</v>
      </c>
      <c r="D924" s="25" t="s">
        <v>8</v>
      </c>
      <c r="E924" s="25" t="s">
        <v>186</v>
      </c>
      <c r="F924" s="25"/>
      <c r="G924" s="9">
        <f t="shared" si="1810"/>
        <v>2970</v>
      </c>
      <c r="H924" s="9">
        <f t="shared" si="1810"/>
        <v>0</v>
      </c>
      <c r="I924" s="9">
        <f t="shared" si="1810"/>
        <v>0</v>
      </c>
      <c r="J924" s="9">
        <f t="shared" si="1810"/>
        <v>0</v>
      </c>
      <c r="K924" s="9">
        <f t="shared" si="1810"/>
        <v>0</v>
      </c>
      <c r="L924" s="9">
        <f t="shared" si="1810"/>
        <v>0</v>
      </c>
      <c r="M924" s="9">
        <f t="shared" si="1810"/>
        <v>2970</v>
      </c>
      <c r="N924" s="9">
        <f t="shared" si="1810"/>
        <v>0</v>
      </c>
      <c r="O924" s="9">
        <f t="shared" si="1810"/>
        <v>0</v>
      </c>
      <c r="P924" s="9">
        <f t="shared" si="1810"/>
        <v>0</v>
      </c>
      <c r="Q924" s="9">
        <f t="shared" si="1810"/>
        <v>0</v>
      </c>
      <c r="R924" s="9">
        <f t="shared" si="1810"/>
        <v>0</v>
      </c>
      <c r="S924" s="9">
        <f t="shared" si="1810"/>
        <v>2970</v>
      </c>
      <c r="T924" s="9">
        <f t="shared" si="1810"/>
        <v>0</v>
      </c>
      <c r="U924" s="9">
        <f t="shared" si="1811"/>
        <v>0</v>
      </c>
      <c r="V924" s="9">
        <f t="shared" si="1811"/>
        <v>0</v>
      </c>
      <c r="W924" s="9">
        <f t="shared" si="1811"/>
        <v>0</v>
      </c>
      <c r="X924" s="9">
        <f t="shared" si="1811"/>
        <v>0</v>
      </c>
      <c r="Y924" s="9">
        <f t="shared" si="1811"/>
        <v>2970</v>
      </c>
      <c r="Z924" s="9">
        <f t="shared" si="1811"/>
        <v>0</v>
      </c>
      <c r="AA924" s="9">
        <f t="shared" si="1811"/>
        <v>0</v>
      </c>
      <c r="AB924" s="9">
        <f t="shared" si="1811"/>
        <v>0</v>
      </c>
      <c r="AC924" s="9">
        <f t="shared" si="1811"/>
        <v>0</v>
      </c>
      <c r="AD924" s="9">
        <f t="shared" si="1811"/>
        <v>0</v>
      </c>
      <c r="AE924" s="9">
        <f t="shared" si="1811"/>
        <v>2970</v>
      </c>
      <c r="AF924" s="9">
        <f t="shared" si="1811"/>
        <v>0</v>
      </c>
      <c r="AG924" s="9">
        <f t="shared" si="1812"/>
        <v>0</v>
      </c>
      <c r="AH924" s="9">
        <f t="shared" si="1812"/>
        <v>0</v>
      </c>
      <c r="AI924" s="9">
        <f t="shared" si="1812"/>
        <v>0</v>
      </c>
      <c r="AJ924" s="9">
        <f t="shared" si="1812"/>
        <v>0</v>
      </c>
      <c r="AK924" s="9">
        <f t="shared" si="1812"/>
        <v>2970</v>
      </c>
      <c r="AL924" s="9">
        <f t="shared" si="1812"/>
        <v>0</v>
      </c>
      <c r="AM924" s="9">
        <f t="shared" si="1812"/>
        <v>0</v>
      </c>
      <c r="AN924" s="9">
        <f t="shared" si="1812"/>
        <v>0</v>
      </c>
      <c r="AO924" s="9">
        <f t="shared" si="1812"/>
        <v>0</v>
      </c>
      <c r="AP924" s="9">
        <f t="shared" si="1812"/>
        <v>0</v>
      </c>
      <c r="AQ924" s="9">
        <f t="shared" si="1812"/>
        <v>2970</v>
      </c>
      <c r="AR924" s="9">
        <f t="shared" si="1812"/>
        <v>0</v>
      </c>
      <c r="AS924" s="9">
        <f t="shared" si="1813"/>
        <v>0</v>
      </c>
      <c r="AT924" s="9">
        <f t="shared" si="1813"/>
        <v>0</v>
      </c>
      <c r="AU924" s="9">
        <f t="shared" si="1813"/>
        <v>0</v>
      </c>
      <c r="AV924" s="9">
        <f t="shared" si="1813"/>
        <v>0</v>
      </c>
      <c r="AW924" s="9">
        <f t="shared" si="1813"/>
        <v>2970</v>
      </c>
      <c r="AX924" s="9">
        <f t="shared" si="1813"/>
        <v>0</v>
      </c>
      <c r="AY924" s="9">
        <f t="shared" si="1813"/>
        <v>0</v>
      </c>
      <c r="AZ924" s="9">
        <f t="shared" si="1813"/>
        <v>0</v>
      </c>
      <c r="BA924" s="92">
        <f t="shared" si="1805"/>
        <v>0</v>
      </c>
      <c r="BB924" s="92"/>
    </row>
    <row r="925" spans="1:54" ht="33" hidden="1">
      <c r="A925" s="24" t="s">
        <v>179</v>
      </c>
      <c r="B925" s="25">
        <v>914</v>
      </c>
      <c r="C925" s="25" t="s">
        <v>7</v>
      </c>
      <c r="D925" s="25" t="s">
        <v>8</v>
      </c>
      <c r="E925" s="25" t="s">
        <v>186</v>
      </c>
      <c r="F925" s="25" t="s">
        <v>180</v>
      </c>
      <c r="G925" s="8">
        <f t="shared" si="1810"/>
        <v>2970</v>
      </c>
      <c r="H925" s="8">
        <f t="shared" si="1810"/>
        <v>0</v>
      </c>
      <c r="I925" s="8">
        <f t="shared" si="1810"/>
        <v>0</v>
      </c>
      <c r="J925" s="8">
        <f t="shared" si="1810"/>
        <v>0</v>
      </c>
      <c r="K925" s="8">
        <f t="shared" si="1810"/>
        <v>0</v>
      </c>
      <c r="L925" s="8">
        <f t="shared" si="1810"/>
        <v>0</v>
      </c>
      <c r="M925" s="8">
        <f t="shared" si="1810"/>
        <v>2970</v>
      </c>
      <c r="N925" s="8">
        <f t="shared" si="1810"/>
        <v>0</v>
      </c>
      <c r="O925" s="8">
        <f t="shared" si="1810"/>
        <v>0</v>
      </c>
      <c r="P925" s="8">
        <f t="shared" si="1810"/>
        <v>0</v>
      </c>
      <c r="Q925" s="8">
        <f t="shared" si="1810"/>
        <v>0</v>
      </c>
      <c r="R925" s="8">
        <f t="shared" si="1810"/>
        <v>0</v>
      </c>
      <c r="S925" s="8">
        <f t="shared" si="1810"/>
        <v>2970</v>
      </c>
      <c r="T925" s="8">
        <f t="shared" si="1810"/>
        <v>0</v>
      </c>
      <c r="U925" s="8">
        <f t="shared" si="1811"/>
        <v>0</v>
      </c>
      <c r="V925" s="8">
        <f t="shared" si="1811"/>
        <v>0</v>
      </c>
      <c r="W925" s="8">
        <f t="shared" si="1811"/>
        <v>0</v>
      </c>
      <c r="X925" s="8">
        <f t="shared" si="1811"/>
        <v>0</v>
      </c>
      <c r="Y925" s="8">
        <f t="shared" si="1811"/>
        <v>2970</v>
      </c>
      <c r="Z925" s="8">
        <f t="shared" si="1811"/>
        <v>0</v>
      </c>
      <c r="AA925" s="8">
        <f t="shared" si="1811"/>
        <v>0</v>
      </c>
      <c r="AB925" s="8">
        <f t="shared" si="1811"/>
        <v>0</v>
      </c>
      <c r="AC925" s="8">
        <f t="shared" si="1811"/>
        <v>0</v>
      </c>
      <c r="AD925" s="8">
        <f t="shared" si="1811"/>
        <v>0</v>
      </c>
      <c r="AE925" s="8">
        <f t="shared" si="1811"/>
        <v>2970</v>
      </c>
      <c r="AF925" s="8">
        <f t="shared" si="1811"/>
        <v>0</v>
      </c>
      <c r="AG925" s="8">
        <f t="shared" si="1812"/>
        <v>0</v>
      </c>
      <c r="AH925" s="8">
        <f t="shared" si="1812"/>
        <v>0</v>
      </c>
      <c r="AI925" s="8">
        <f t="shared" si="1812"/>
        <v>0</v>
      </c>
      <c r="AJ925" s="8">
        <f t="shared" si="1812"/>
        <v>0</v>
      </c>
      <c r="AK925" s="8">
        <f t="shared" si="1812"/>
        <v>2970</v>
      </c>
      <c r="AL925" s="8">
        <f t="shared" si="1812"/>
        <v>0</v>
      </c>
      <c r="AM925" s="8">
        <f t="shared" si="1812"/>
        <v>0</v>
      </c>
      <c r="AN925" s="8">
        <f t="shared" si="1812"/>
        <v>0</v>
      </c>
      <c r="AO925" s="8">
        <f t="shared" si="1812"/>
        <v>0</v>
      </c>
      <c r="AP925" s="8">
        <f t="shared" si="1812"/>
        <v>0</v>
      </c>
      <c r="AQ925" s="8">
        <f t="shared" si="1812"/>
        <v>2970</v>
      </c>
      <c r="AR925" s="8">
        <f t="shared" si="1812"/>
        <v>0</v>
      </c>
      <c r="AS925" s="8">
        <f t="shared" si="1813"/>
        <v>0</v>
      </c>
      <c r="AT925" s="8">
        <f t="shared" si="1813"/>
        <v>0</v>
      </c>
      <c r="AU925" s="8">
        <f t="shared" si="1813"/>
        <v>0</v>
      </c>
      <c r="AV925" s="8">
        <f t="shared" si="1813"/>
        <v>0</v>
      </c>
      <c r="AW925" s="8">
        <f t="shared" si="1813"/>
        <v>2970</v>
      </c>
      <c r="AX925" s="8">
        <f t="shared" si="1813"/>
        <v>0</v>
      </c>
      <c r="AY925" s="8">
        <f t="shared" si="1813"/>
        <v>0</v>
      </c>
      <c r="AZ925" s="8">
        <f t="shared" si="1813"/>
        <v>0</v>
      </c>
      <c r="BA925" s="92">
        <f t="shared" si="1805"/>
        <v>0</v>
      </c>
      <c r="BB925" s="92"/>
    </row>
    <row r="926" spans="1:54" ht="20.100000000000001" hidden="1" customHeight="1">
      <c r="A926" s="27" t="s">
        <v>167</v>
      </c>
      <c r="B926" s="25">
        <v>914</v>
      </c>
      <c r="C926" s="25" t="s">
        <v>7</v>
      </c>
      <c r="D926" s="25" t="s">
        <v>8</v>
      </c>
      <c r="E926" s="25" t="s">
        <v>186</v>
      </c>
      <c r="F926" s="25" t="s">
        <v>181</v>
      </c>
      <c r="G926" s="9">
        <v>2970</v>
      </c>
      <c r="H926" s="9"/>
      <c r="I926" s="79"/>
      <c r="J926" s="79"/>
      <c r="K926" s="79"/>
      <c r="L926" s="79"/>
      <c r="M926" s="9">
        <f>G926+I926+J926+K926+L926</f>
        <v>2970</v>
      </c>
      <c r="N926" s="9">
        <f>H926+L926</f>
        <v>0</v>
      </c>
      <c r="O926" s="80"/>
      <c r="P926" s="80"/>
      <c r="Q926" s="80"/>
      <c r="R926" s="80"/>
      <c r="S926" s="9">
        <f>M926+O926+P926+Q926+R926</f>
        <v>2970</v>
      </c>
      <c r="T926" s="9">
        <f>N926+R926</f>
        <v>0</v>
      </c>
      <c r="U926" s="80"/>
      <c r="V926" s="80"/>
      <c r="W926" s="80"/>
      <c r="X926" s="80"/>
      <c r="Y926" s="9">
        <f>S926+U926+V926+W926+X926</f>
        <v>2970</v>
      </c>
      <c r="Z926" s="9">
        <f>T926+X926</f>
        <v>0</v>
      </c>
      <c r="AA926" s="80"/>
      <c r="AB926" s="80"/>
      <c r="AC926" s="80"/>
      <c r="AD926" s="80"/>
      <c r="AE926" s="9">
        <f>Y926+AA926+AB926+AC926+AD926</f>
        <v>2970</v>
      </c>
      <c r="AF926" s="9">
        <f>Z926+AD926</f>
        <v>0</v>
      </c>
      <c r="AG926" s="80"/>
      <c r="AH926" s="80"/>
      <c r="AI926" s="80"/>
      <c r="AJ926" s="80"/>
      <c r="AK926" s="9">
        <f>AE926+AG926+AH926+AI926+AJ926</f>
        <v>2970</v>
      </c>
      <c r="AL926" s="9">
        <f>AF926+AJ926</f>
        <v>0</v>
      </c>
      <c r="AM926" s="80"/>
      <c r="AN926" s="80"/>
      <c r="AO926" s="80"/>
      <c r="AP926" s="80"/>
      <c r="AQ926" s="9">
        <f>AK926+AM926+AN926+AO926+AP926</f>
        <v>2970</v>
      </c>
      <c r="AR926" s="9">
        <f>AL926+AP926</f>
        <v>0</v>
      </c>
      <c r="AS926" s="80"/>
      <c r="AT926" s="80"/>
      <c r="AU926" s="80"/>
      <c r="AV926" s="80"/>
      <c r="AW926" s="9">
        <f>AQ926+AS926+AT926+AU926+AV926</f>
        <v>2970</v>
      </c>
      <c r="AX926" s="9">
        <f>AR926+AV926</f>
        <v>0</v>
      </c>
      <c r="AY926" s="79"/>
      <c r="AZ926" s="79"/>
      <c r="BA926" s="92">
        <f t="shared" si="1805"/>
        <v>0</v>
      </c>
      <c r="BB926" s="92"/>
    </row>
    <row r="927" spans="1:54" hidden="1">
      <c r="A927" s="24"/>
      <c r="B927" s="25"/>
      <c r="C927" s="25"/>
      <c r="D927" s="25"/>
      <c r="E927" s="25"/>
      <c r="F927" s="25"/>
      <c r="G927" s="9"/>
      <c r="H927" s="9"/>
      <c r="I927" s="79"/>
      <c r="J927" s="79"/>
      <c r="K927" s="79"/>
      <c r="L927" s="79"/>
      <c r="M927" s="79"/>
      <c r="N927" s="79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79"/>
      <c r="AZ927" s="79"/>
      <c r="BA927" s="92"/>
      <c r="BB927" s="92"/>
    </row>
    <row r="928" spans="1:54" ht="18.75" hidden="1">
      <c r="A928" s="22" t="s">
        <v>19</v>
      </c>
      <c r="B928" s="23" t="s">
        <v>437</v>
      </c>
      <c r="C928" s="23" t="s">
        <v>20</v>
      </c>
      <c r="D928" s="23" t="s">
        <v>21</v>
      </c>
      <c r="E928" s="23"/>
      <c r="F928" s="23"/>
      <c r="G928" s="13">
        <f t="shared" ref="G928:H932" si="1814">G929</f>
        <v>0</v>
      </c>
      <c r="H928" s="13">
        <f t="shared" si="1814"/>
        <v>0</v>
      </c>
      <c r="I928" s="79"/>
      <c r="J928" s="79"/>
      <c r="K928" s="79"/>
      <c r="L928" s="79"/>
      <c r="M928" s="79"/>
      <c r="N928" s="79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13">
        <f>AA929</f>
        <v>0</v>
      </c>
      <c r="AB928" s="13">
        <f t="shared" ref="AB928:AZ928" si="1815">AB929</f>
        <v>2436</v>
      </c>
      <c r="AC928" s="13">
        <f t="shared" si="1815"/>
        <v>0</v>
      </c>
      <c r="AD928" s="13">
        <f t="shared" si="1815"/>
        <v>13253</v>
      </c>
      <c r="AE928" s="13">
        <f t="shared" si="1815"/>
        <v>15689</v>
      </c>
      <c r="AF928" s="13">
        <f t="shared" si="1815"/>
        <v>13253</v>
      </c>
      <c r="AG928" s="13">
        <f>AG929</f>
        <v>0</v>
      </c>
      <c r="AH928" s="13">
        <f t="shared" si="1815"/>
        <v>0</v>
      </c>
      <c r="AI928" s="13">
        <f t="shared" si="1815"/>
        <v>0</v>
      </c>
      <c r="AJ928" s="13">
        <f t="shared" si="1815"/>
        <v>0</v>
      </c>
      <c r="AK928" s="13">
        <f t="shared" si="1815"/>
        <v>15689</v>
      </c>
      <c r="AL928" s="13">
        <f t="shared" si="1815"/>
        <v>13253</v>
      </c>
      <c r="AM928" s="13">
        <f>AM929</f>
        <v>0</v>
      </c>
      <c r="AN928" s="13">
        <f t="shared" si="1815"/>
        <v>0</v>
      </c>
      <c r="AO928" s="13">
        <f t="shared" si="1815"/>
        <v>0</v>
      </c>
      <c r="AP928" s="13">
        <f t="shared" si="1815"/>
        <v>0</v>
      </c>
      <c r="AQ928" s="13">
        <f t="shared" si="1815"/>
        <v>15689</v>
      </c>
      <c r="AR928" s="13">
        <f t="shared" si="1815"/>
        <v>13253</v>
      </c>
      <c r="AS928" s="13">
        <f>AS929</f>
        <v>0</v>
      </c>
      <c r="AT928" s="13">
        <f t="shared" si="1815"/>
        <v>0</v>
      </c>
      <c r="AU928" s="13">
        <f t="shared" si="1815"/>
        <v>0</v>
      </c>
      <c r="AV928" s="13">
        <f t="shared" si="1815"/>
        <v>0</v>
      </c>
      <c r="AW928" s="13">
        <f t="shared" si="1815"/>
        <v>15689</v>
      </c>
      <c r="AX928" s="13">
        <f t="shared" si="1815"/>
        <v>13253</v>
      </c>
      <c r="AY928" s="13">
        <f t="shared" si="1815"/>
        <v>1738</v>
      </c>
      <c r="AZ928" s="13">
        <f t="shared" si="1815"/>
        <v>0</v>
      </c>
      <c r="BA928" s="93">
        <f t="shared" si="1805"/>
        <v>11.077825227866658</v>
      </c>
      <c r="BB928" s="93">
        <f t="shared" si="1806"/>
        <v>0</v>
      </c>
    </row>
    <row r="929" spans="1:54" ht="24" hidden="1" customHeight="1">
      <c r="A929" s="24" t="s">
        <v>714</v>
      </c>
      <c r="B929" s="25" t="s">
        <v>437</v>
      </c>
      <c r="C929" s="25" t="s">
        <v>20</v>
      </c>
      <c r="D929" s="25" t="s">
        <v>21</v>
      </c>
      <c r="E929" s="25" t="s">
        <v>38</v>
      </c>
      <c r="F929" s="25"/>
      <c r="G929" s="9">
        <f t="shared" si="1814"/>
        <v>0</v>
      </c>
      <c r="H929" s="9">
        <f t="shared" si="1814"/>
        <v>0</v>
      </c>
      <c r="I929" s="79"/>
      <c r="J929" s="79"/>
      <c r="K929" s="79"/>
      <c r="L929" s="79"/>
      <c r="M929" s="79"/>
      <c r="N929" s="79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>
        <f>AA930+AA934</f>
        <v>0</v>
      </c>
      <c r="AB929" s="9">
        <f t="shared" ref="AB929:AF929" si="1816">AB930+AB934</f>
        <v>2436</v>
      </c>
      <c r="AC929" s="9">
        <f t="shared" si="1816"/>
        <v>0</v>
      </c>
      <c r="AD929" s="9">
        <f t="shared" si="1816"/>
        <v>13253</v>
      </c>
      <c r="AE929" s="9">
        <f t="shared" si="1816"/>
        <v>15689</v>
      </c>
      <c r="AF929" s="9">
        <f t="shared" si="1816"/>
        <v>13253</v>
      </c>
      <c r="AG929" s="80">
        <f>AG930+AG934</f>
        <v>0</v>
      </c>
      <c r="AH929" s="9">
        <f t="shared" ref="AH929:AL929" si="1817">AH930+AH934</f>
        <v>0</v>
      </c>
      <c r="AI929" s="9">
        <f t="shared" si="1817"/>
        <v>0</v>
      </c>
      <c r="AJ929" s="9">
        <f t="shared" si="1817"/>
        <v>0</v>
      </c>
      <c r="AK929" s="9">
        <f t="shared" si="1817"/>
        <v>15689</v>
      </c>
      <c r="AL929" s="9">
        <f t="shared" si="1817"/>
        <v>13253</v>
      </c>
      <c r="AM929" s="80">
        <f>AM930+AM934</f>
        <v>0</v>
      </c>
      <c r="AN929" s="9">
        <f t="shared" ref="AN929:AR929" si="1818">AN930+AN934</f>
        <v>0</v>
      </c>
      <c r="AO929" s="9">
        <f t="shared" si="1818"/>
        <v>0</v>
      </c>
      <c r="AP929" s="9">
        <f t="shared" si="1818"/>
        <v>0</v>
      </c>
      <c r="AQ929" s="9">
        <f t="shared" si="1818"/>
        <v>15689</v>
      </c>
      <c r="AR929" s="9">
        <f t="shared" si="1818"/>
        <v>13253</v>
      </c>
      <c r="AS929" s="80">
        <f>AS930+AS934</f>
        <v>0</v>
      </c>
      <c r="AT929" s="9">
        <f t="shared" ref="AT929:AX929" si="1819">AT930+AT934</f>
        <v>0</v>
      </c>
      <c r="AU929" s="9">
        <f t="shared" si="1819"/>
        <v>0</v>
      </c>
      <c r="AV929" s="9">
        <f t="shared" si="1819"/>
        <v>0</v>
      </c>
      <c r="AW929" s="9">
        <f t="shared" si="1819"/>
        <v>15689</v>
      </c>
      <c r="AX929" s="9">
        <f t="shared" si="1819"/>
        <v>13253</v>
      </c>
      <c r="AY929" s="9">
        <f t="shared" ref="AY929:AZ929" si="1820">AY930+AY934</f>
        <v>1738</v>
      </c>
      <c r="AZ929" s="9">
        <f t="shared" si="1820"/>
        <v>0</v>
      </c>
      <c r="BA929" s="92">
        <f t="shared" si="1805"/>
        <v>11.077825227866658</v>
      </c>
      <c r="BB929" s="92">
        <f t="shared" si="1806"/>
        <v>0</v>
      </c>
    </row>
    <row r="930" spans="1:54" ht="20.100000000000001" hidden="1" customHeight="1">
      <c r="A930" s="27" t="s">
        <v>14</v>
      </c>
      <c r="B930" s="25" t="s">
        <v>437</v>
      </c>
      <c r="C930" s="25" t="s">
        <v>20</v>
      </c>
      <c r="D930" s="25" t="s">
        <v>21</v>
      </c>
      <c r="E930" s="25" t="s">
        <v>41</v>
      </c>
      <c r="F930" s="25"/>
      <c r="G930" s="9">
        <f t="shared" si="1814"/>
        <v>0</v>
      </c>
      <c r="H930" s="9">
        <f t="shared" si="1814"/>
        <v>0</v>
      </c>
      <c r="I930" s="79"/>
      <c r="J930" s="79"/>
      <c r="K930" s="79"/>
      <c r="L930" s="79"/>
      <c r="M930" s="79"/>
      <c r="N930" s="79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>
        <f>AA931</f>
        <v>0</v>
      </c>
      <c r="AB930" s="9">
        <f t="shared" ref="AB930:AQ932" si="1821">AB931</f>
        <v>1738</v>
      </c>
      <c r="AC930" s="9">
        <f t="shared" si="1821"/>
        <v>0</v>
      </c>
      <c r="AD930" s="9">
        <f t="shared" si="1821"/>
        <v>0</v>
      </c>
      <c r="AE930" s="9">
        <f t="shared" si="1821"/>
        <v>1738</v>
      </c>
      <c r="AF930" s="9">
        <f t="shared" si="1821"/>
        <v>0</v>
      </c>
      <c r="AG930" s="80">
        <f>AG931</f>
        <v>0</v>
      </c>
      <c r="AH930" s="9">
        <f t="shared" si="1821"/>
        <v>0</v>
      </c>
      <c r="AI930" s="9">
        <f t="shared" si="1821"/>
        <v>0</v>
      </c>
      <c r="AJ930" s="9">
        <f t="shared" si="1821"/>
        <v>0</v>
      </c>
      <c r="AK930" s="9">
        <f t="shared" si="1821"/>
        <v>1738</v>
      </c>
      <c r="AL930" s="9">
        <f t="shared" si="1821"/>
        <v>0</v>
      </c>
      <c r="AM930" s="80">
        <f>AM931</f>
        <v>0</v>
      </c>
      <c r="AN930" s="9">
        <f t="shared" si="1821"/>
        <v>0</v>
      </c>
      <c r="AO930" s="9">
        <f t="shared" si="1821"/>
        <v>0</v>
      </c>
      <c r="AP930" s="9">
        <f t="shared" si="1821"/>
        <v>0</v>
      </c>
      <c r="AQ930" s="9">
        <f t="shared" si="1821"/>
        <v>1738</v>
      </c>
      <c r="AR930" s="9">
        <f t="shared" ref="AN930:AR932" si="1822">AR931</f>
        <v>0</v>
      </c>
      <c r="AS930" s="80">
        <f>AS931</f>
        <v>0</v>
      </c>
      <c r="AT930" s="9">
        <f t="shared" ref="AT930:AZ932" si="1823">AT931</f>
        <v>0</v>
      </c>
      <c r="AU930" s="9">
        <f t="shared" si="1823"/>
        <v>0</v>
      </c>
      <c r="AV930" s="9">
        <f t="shared" si="1823"/>
        <v>0</v>
      </c>
      <c r="AW930" s="9">
        <f t="shared" si="1823"/>
        <v>1738</v>
      </c>
      <c r="AX930" s="9">
        <f t="shared" si="1823"/>
        <v>0</v>
      </c>
      <c r="AY930" s="9">
        <f t="shared" si="1823"/>
        <v>1738</v>
      </c>
      <c r="AZ930" s="9">
        <f t="shared" si="1823"/>
        <v>0</v>
      </c>
      <c r="BA930" s="92">
        <f t="shared" si="1805"/>
        <v>100</v>
      </c>
      <c r="BB930" s="92"/>
    </row>
    <row r="931" spans="1:54" ht="20.100000000000001" hidden="1" customHeight="1">
      <c r="A931" s="27" t="s">
        <v>167</v>
      </c>
      <c r="B931" s="25" t="s">
        <v>437</v>
      </c>
      <c r="C931" s="25" t="s">
        <v>20</v>
      </c>
      <c r="D931" s="25" t="s">
        <v>21</v>
      </c>
      <c r="E931" s="25" t="s">
        <v>460</v>
      </c>
      <c r="F931" s="25"/>
      <c r="G931" s="9">
        <f t="shared" si="1814"/>
        <v>0</v>
      </c>
      <c r="H931" s="9">
        <f t="shared" si="1814"/>
        <v>0</v>
      </c>
      <c r="I931" s="79"/>
      <c r="J931" s="79"/>
      <c r="K931" s="79"/>
      <c r="L931" s="79"/>
      <c r="M931" s="79"/>
      <c r="N931" s="79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>
        <f>AA932</f>
        <v>0</v>
      </c>
      <c r="AB931" s="9">
        <f t="shared" si="1821"/>
        <v>1738</v>
      </c>
      <c r="AC931" s="9">
        <f t="shared" si="1821"/>
        <v>0</v>
      </c>
      <c r="AD931" s="9">
        <f t="shared" si="1821"/>
        <v>0</v>
      </c>
      <c r="AE931" s="9">
        <f t="shared" si="1821"/>
        <v>1738</v>
      </c>
      <c r="AF931" s="9">
        <f t="shared" si="1821"/>
        <v>0</v>
      </c>
      <c r="AG931" s="80">
        <f>AG932</f>
        <v>0</v>
      </c>
      <c r="AH931" s="9">
        <f t="shared" si="1821"/>
        <v>0</v>
      </c>
      <c r="AI931" s="9">
        <f t="shared" si="1821"/>
        <v>0</v>
      </c>
      <c r="AJ931" s="9">
        <f t="shared" si="1821"/>
        <v>0</v>
      </c>
      <c r="AK931" s="9">
        <f t="shared" si="1821"/>
        <v>1738</v>
      </c>
      <c r="AL931" s="9">
        <f t="shared" si="1821"/>
        <v>0</v>
      </c>
      <c r="AM931" s="80">
        <f>AM932</f>
        <v>0</v>
      </c>
      <c r="AN931" s="9">
        <f t="shared" si="1822"/>
        <v>0</v>
      </c>
      <c r="AO931" s="9">
        <f t="shared" si="1822"/>
        <v>0</v>
      </c>
      <c r="AP931" s="9">
        <f t="shared" si="1822"/>
        <v>0</v>
      </c>
      <c r="AQ931" s="9">
        <f t="shared" si="1822"/>
        <v>1738</v>
      </c>
      <c r="AR931" s="9">
        <f t="shared" si="1822"/>
        <v>0</v>
      </c>
      <c r="AS931" s="80">
        <f>AS932</f>
        <v>0</v>
      </c>
      <c r="AT931" s="9">
        <f t="shared" si="1823"/>
        <v>0</v>
      </c>
      <c r="AU931" s="9">
        <f t="shared" si="1823"/>
        <v>0</v>
      </c>
      <c r="AV931" s="9">
        <f t="shared" si="1823"/>
        <v>0</v>
      </c>
      <c r="AW931" s="9">
        <f t="shared" si="1823"/>
        <v>1738</v>
      </c>
      <c r="AX931" s="9">
        <f t="shared" si="1823"/>
        <v>0</v>
      </c>
      <c r="AY931" s="9">
        <f t="shared" si="1823"/>
        <v>1738</v>
      </c>
      <c r="AZ931" s="9">
        <f t="shared" si="1823"/>
        <v>0</v>
      </c>
      <c r="BA931" s="92">
        <f t="shared" si="1805"/>
        <v>100</v>
      </c>
      <c r="BB931" s="92"/>
    </row>
    <row r="932" spans="1:54" ht="33" hidden="1">
      <c r="A932" s="24" t="s">
        <v>179</v>
      </c>
      <c r="B932" s="25" t="s">
        <v>437</v>
      </c>
      <c r="C932" s="25" t="s">
        <v>20</v>
      </c>
      <c r="D932" s="25" t="s">
        <v>21</v>
      </c>
      <c r="E932" s="25" t="s">
        <v>460</v>
      </c>
      <c r="F932" s="25" t="s">
        <v>180</v>
      </c>
      <c r="G932" s="9">
        <f t="shared" si="1814"/>
        <v>0</v>
      </c>
      <c r="H932" s="9">
        <f t="shared" si="1814"/>
        <v>0</v>
      </c>
      <c r="I932" s="79"/>
      <c r="J932" s="79"/>
      <c r="K932" s="79"/>
      <c r="L932" s="79"/>
      <c r="M932" s="79"/>
      <c r="N932" s="79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>
        <f>AA933</f>
        <v>0</v>
      </c>
      <c r="AB932" s="9">
        <f t="shared" si="1821"/>
        <v>1738</v>
      </c>
      <c r="AC932" s="9">
        <f t="shared" si="1821"/>
        <v>0</v>
      </c>
      <c r="AD932" s="9">
        <f t="shared" si="1821"/>
        <v>0</v>
      </c>
      <c r="AE932" s="9">
        <f t="shared" si="1821"/>
        <v>1738</v>
      </c>
      <c r="AF932" s="9">
        <f t="shared" si="1821"/>
        <v>0</v>
      </c>
      <c r="AG932" s="80">
        <f>AG933</f>
        <v>0</v>
      </c>
      <c r="AH932" s="9">
        <f t="shared" si="1821"/>
        <v>0</v>
      </c>
      <c r="AI932" s="9">
        <f t="shared" si="1821"/>
        <v>0</v>
      </c>
      <c r="AJ932" s="9">
        <f t="shared" si="1821"/>
        <v>0</v>
      </c>
      <c r="AK932" s="9">
        <f t="shared" si="1821"/>
        <v>1738</v>
      </c>
      <c r="AL932" s="9">
        <f t="shared" si="1821"/>
        <v>0</v>
      </c>
      <c r="AM932" s="80">
        <f>AM933</f>
        <v>0</v>
      </c>
      <c r="AN932" s="9">
        <f t="shared" si="1822"/>
        <v>0</v>
      </c>
      <c r="AO932" s="9">
        <f t="shared" si="1822"/>
        <v>0</v>
      </c>
      <c r="AP932" s="9">
        <f t="shared" si="1822"/>
        <v>0</v>
      </c>
      <c r="AQ932" s="9">
        <f t="shared" si="1822"/>
        <v>1738</v>
      </c>
      <c r="AR932" s="9">
        <f t="shared" si="1822"/>
        <v>0</v>
      </c>
      <c r="AS932" s="80">
        <f>AS933</f>
        <v>0</v>
      </c>
      <c r="AT932" s="9">
        <f t="shared" si="1823"/>
        <v>0</v>
      </c>
      <c r="AU932" s="9">
        <f t="shared" si="1823"/>
        <v>0</v>
      </c>
      <c r="AV932" s="9">
        <f t="shared" si="1823"/>
        <v>0</v>
      </c>
      <c r="AW932" s="9">
        <f t="shared" si="1823"/>
        <v>1738</v>
      </c>
      <c r="AX932" s="9">
        <f t="shared" si="1823"/>
        <v>0</v>
      </c>
      <c r="AY932" s="9">
        <f t="shared" si="1823"/>
        <v>1738</v>
      </c>
      <c r="AZ932" s="9">
        <f t="shared" si="1823"/>
        <v>0</v>
      </c>
      <c r="BA932" s="92">
        <f t="shared" si="1805"/>
        <v>100</v>
      </c>
      <c r="BB932" s="92"/>
    </row>
    <row r="933" spans="1:54" ht="18" hidden="1" customHeight="1">
      <c r="A933" s="24" t="s">
        <v>167</v>
      </c>
      <c r="B933" s="25" t="s">
        <v>437</v>
      </c>
      <c r="C933" s="25" t="s">
        <v>20</v>
      </c>
      <c r="D933" s="25" t="s">
        <v>21</v>
      </c>
      <c r="E933" s="25" t="s">
        <v>460</v>
      </c>
      <c r="F933" s="25" t="s">
        <v>181</v>
      </c>
      <c r="G933" s="9"/>
      <c r="H933" s="9"/>
      <c r="I933" s="79"/>
      <c r="J933" s="79"/>
      <c r="K933" s="79"/>
      <c r="L933" s="79"/>
      <c r="M933" s="79"/>
      <c r="N933" s="79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9">
        <v>1738</v>
      </c>
      <c r="AC933" s="9"/>
      <c r="AD933" s="9"/>
      <c r="AE933" s="9">
        <f>Y933+AA933+AB933+AC933+AD933</f>
        <v>1738</v>
      </c>
      <c r="AF933" s="9">
        <f>Z933+AD933</f>
        <v>0</v>
      </c>
      <c r="AG933" s="80"/>
      <c r="AH933" s="9"/>
      <c r="AI933" s="9"/>
      <c r="AJ933" s="9"/>
      <c r="AK933" s="9">
        <f>AE933+AG933+AH933+AI933+AJ933</f>
        <v>1738</v>
      </c>
      <c r="AL933" s="9">
        <f>AF933+AJ933</f>
        <v>0</v>
      </c>
      <c r="AM933" s="80"/>
      <c r="AN933" s="9"/>
      <c r="AO933" s="9"/>
      <c r="AP933" s="9"/>
      <c r="AQ933" s="9">
        <f>AK933+AM933+AN933+AO933+AP933</f>
        <v>1738</v>
      </c>
      <c r="AR933" s="9">
        <f>AL933+AP933</f>
        <v>0</v>
      </c>
      <c r="AS933" s="80"/>
      <c r="AT933" s="9"/>
      <c r="AU933" s="9"/>
      <c r="AV933" s="9"/>
      <c r="AW933" s="9">
        <f>AQ933+AS933+AT933+AU933+AV933</f>
        <v>1738</v>
      </c>
      <c r="AX933" s="9">
        <f>AR933+AV933</f>
        <v>0</v>
      </c>
      <c r="AY933" s="9">
        <v>1738</v>
      </c>
      <c r="AZ933" s="79"/>
      <c r="BA933" s="92">
        <f t="shared" si="1805"/>
        <v>100</v>
      </c>
      <c r="BB933" s="92"/>
    </row>
    <row r="934" spans="1:54" ht="19.5" hidden="1" customHeight="1">
      <c r="A934" s="27" t="s">
        <v>779</v>
      </c>
      <c r="B934" s="25" t="s">
        <v>437</v>
      </c>
      <c r="C934" s="25" t="s">
        <v>20</v>
      </c>
      <c r="D934" s="25" t="s">
        <v>21</v>
      </c>
      <c r="E934" s="25" t="s">
        <v>778</v>
      </c>
      <c r="F934" s="25"/>
      <c r="G934" s="9"/>
      <c r="H934" s="9"/>
      <c r="I934" s="79"/>
      <c r="J934" s="79"/>
      <c r="K934" s="79"/>
      <c r="L934" s="79"/>
      <c r="M934" s="79"/>
      <c r="N934" s="79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>
        <f>AA935</f>
        <v>0</v>
      </c>
      <c r="AB934" s="9">
        <f t="shared" ref="AB934:AQ935" si="1824">AB935</f>
        <v>698</v>
      </c>
      <c r="AC934" s="80">
        <f t="shared" si="1824"/>
        <v>0</v>
      </c>
      <c r="AD934" s="9">
        <f t="shared" si="1824"/>
        <v>13253</v>
      </c>
      <c r="AE934" s="9">
        <f t="shared" si="1824"/>
        <v>13951</v>
      </c>
      <c r="AF934" s="9">
        <f t="shared" si="1824"/>
        <v>13253</v>
      </c>
      <c r="AG934" s="80">
        <f>AG935</f>
        <v>0</v>
      </c>
      <c r="AH934" s="9">
        <f t="shared" si="1824"/>
        <v>0</v>
      </c>
      <c r="AI934" s="80">
        <f t="shared" si="1824"/>
        <v>0</v>
      </c>
      <c r="AJ934" s="9">
        <f t="shared" si="1824"/>
        <v>0</v>
      </c>
      <c r="AK934" s="9">
        <f t="shared" si="1824"/>
        <v>13951</v>
      </c>
      <c r="AL934" s="9">
        <f t="shared" si="1824"/>
        <v>13253</v>
      </c>
      <c r="AM934" s="80">
        <f>AM935</f>
        <v>0</v>
      </c>
      <c r="AN934" s="9">
        <f t="shared" si="1824"/>
        <v>0</v>
      </c>
      <c r="AO934" s="80">
        <f t="shared" si="1824"/>
        <v>0</v>
      </c>
      <c r="AP934" s="9">
        <f t="shared" si="1824"/>
        <v>0</v>
      </c>
      <c r="AQ934" s="9">
        <f t="shared" si="1824"/>
        <v>13951</v>
      </c>
      <c r="AR934" s="9">
        <f t="shared" ref="AN934:AR935" si="1825">AR935</f>
        <v>13253</v>
      </c>
      <c r="AS934" s="80">
        <f>AS935</f>
        <v>0</v>
      </c>
      <c r="AT934" s="9">
        <f t="shared" ref="AT934:AZ935" si="1826">AT935</f>
        <v>0</v>
      </c>
      <c r="AU934" s="80">
        <f t="shared" si="1826"/>
        <v>0</v>
      </c>
      <c r="AV934" s="9">
        <f t="shared" si="1826"/>
        <v>0</v>
      </c>
      <c r="AW934" s="9">
        <f t="shared" si="1826"/>
        <v>13951</v>
      </c>
      <c r="AX934" s="9">
        <f t="shared" si="1826"/>
        <v>13253</v>
      </c>
      <c r="AY934" s="9">
        <f t="shared" si="1826"/>
        <v>0</v>
      </c>
      <c r="AZ934" s="9">
        <f t="shared" si="1826"/>
        <v>0</v>
      </c>
      <c r="BA934" s="92">
        <f t="shared" si="1805"/>
        <v>0</v>
      </c>
      <c r="BB934" s="92">
        <f t="shared" si="1806"/>
        <v>0</v>
      </c>
    </row>
    <row r="935" spans="1:54" ht="33" hidden="1">
      <c r="A935" s="24" t="s">
        <v>179</v>
      </c>
      <c r="B935" s="25" t="s">
        <v>437</v>
      </c>
      <c r="C935" s="25" t="s">
        <v>20</v>
      </c>
      <c r="D935" s="25" t="s">
        <v>21</v>
      </c>
      <c r="E935" s="25" t="s">
        <v>778</v>
      </c>
      <c r="F935" s="25" t="s">
        <v>180</v>
      </c>
      <c r="G935" s="9"/>
      <c r="H935" s="9"/>
      <c r="I935" s="79"/>
      <c r="J935" s="79"/>
      <c r="K935" s="79"/>
      <c r="L935" s="79"/>
      <c r="M935" s="79"/>
      <c r="N935" s="79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>
        <f>AA936</f>
        <v>0</v>
      </c>
      <c r="AB935" s="9">
        <f t="shared" si="1824"/>
        <v>698</v>
      </c>
      <c r="AC935" s="80">
        <f t="shared" si="1824"/>
        <v>0</v>
      </c>
      <c r="AD935" s="9">
        <f t="shared" si="1824"/>
        <v>13253</v>
      </c>
      <c r="AE935" s="9">
        <f t="shared" si="1824"/>
        <v>13951</v>
      </c>
      <c r="AF935" s="9">
        <f t="shared" si="1824"/>
        <v>13253</v>
      </c>
      <c r="AG935" s="80">
        <f>AG936</f>
        <v>0</v>
      </c>
      <c r="AH935" s="9">
        <f t="shared" si="1824"/>
        <v>0</v>
      </c>
      <c r="AI935" s="80">
        <f t="shared" si="1824"/>
        <v>0</v>
      </c>
      <c r="AJ935" s="9">
        <f t="shared" si="1824"/>
        <v>0</v>
      </c>
      <c r="AK935" s="9">
        <f t="shared" si="1824"/>
        <v>13951</v>
      </c>
      <c r="AL935" s="9">
        <f t="shared" si="1824"/>
        <v>13253</v>
      </c>
      <c r="AM935" s="80">
        <f>AM936</f>
        <v>0</v>
      </c>
      <c r="AN935" s="9">
        <f t="shared" si="1825"/>
        <v>0</v>
      </c>
      <c r="AO935" s="80">
        <f t="shared" si="1825"/>
        <v>0</v>
      </c>
      <c r="AP935" s="9">
        <f t="shared" si="1825"/>
        <v>0</v>
      </c>
      <c r="AQ935" s="9">
        <f t="shared" si="1825"/>
        <v>13951</v>
      </c>
      <c r="AR935" s="9">
        <f t="shared" si="1825"/>
        <v>13253</v>
      </c>
      <c r="AS935" s="80">
        <f>AS936</f>
        <v>0</v>
      </c>
      <c r="AT935" s="9">
        <f t="shared" si="1826"/>
        <v>0</v>
      </c>
      <c r="AU935" s="80">
        <f t="shared" si="1826"/>
        <v>0</v>
      </c>
      <c r="AV935" s="9">
        <f t="shared" si="1826"/>
        <v>0</v>
      </c>
      <c r="AW935" s="9">
        <f t="shared" si="1826"/>
        <v>13951</v>
      </c>
      <c r="AX935" s="9">
        <f t="shared" si="1826"/>
        <v>13253</v>
      </c>
      <c r="AY935" s="9">
        <f t="shared" si="1826"/>
        <v>0</v>
      </c>
      <c r="AZ935" s="9">
        <f t="shared" si="1826"/>
        <v>0</v>
      </c>
      <c r="BA935" s="92">
        <f t="shared" si="1805"/>
        <v>0</v>
      </c>
      <c r="BB935" s="92">
        <f t="shared" si="1806"/>
        <v>0</v>
      </c>
    </row>
    <row r="936" spans="1:54" ht="18" hidden="1" customHeight="1">
      <c r="A936" s="27" t="s">
        <v>167</v>
      </c>
      <c r="B936" s="25" t="s">
        <v>437</v>
      </c>
      <c r="C936" s="25" t="s">
        <v>20</v>
      </c>
      <c r="D936" s="25" t="s">
        <v>21</v>
      </c>
      <c r="E936" s="25" t="s">
        <v>778</v>
      </c>
      <c r="F936" s="25" t="s">
        <v>181</v>
      </c>
      <c r="G936" s="9"/>
      <c r="H936" s="9"/>
      <c r="I936" s="79"/>
      <c r="J936" s="79"/>
      <c r="K936" s="79"/>
      <c r="L936" s="79"/>
      <c r="M936" s="79"/>
      <c r="N936" s="79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9">
        <v>698</v>
      </c>
      <c r="AC936" s="9"/>
      <c r="AD936" s="9">
        <v>13253</v>
      </c>
      <c r="AE936" s="9">
        <f>Y936+AA936+AB936+AC936+AD936</f>
        <v>13951</v>
      </c>
      <c r="AF936" s="9">
        <f>Z936+AD936</f>
        <v>13253</v>
      </c>
      <c r="AG936" s="80"/>
      <c r="AH936" s="9"/>
      <c r="AI936" s="9"/>
      <c r="AJ936" s="9"/>
      <c r="AK936" s="9">
        <f>AE936+AG936+AH936+AI936+AJ936</f>
        <v>13951</v>
      </c>
      <c r="AL936" s="9">
        <f>AF936+AJ936</f>
        <v>13253</v>
      </c>
      <c r="AM936" s="80"/>
      <c r="AN936" s="9"/>
      <c r="AO936" s="9"/>
      <c r="AP936" s="9"/>
      <c r="AQ936" s="9">
        <f>AK936+AM936+AN936+AO936+AP936</f>
        <v>13951</v>
      </c>
      <c r="AR936" s="9">
        <f>AL936+AP936</f>
        <v>13253</v>
      </c>
      <c r="AS936" s="80"/>
      <c r="AT936" s="9"/>
      <c r="AU936" s="9"/>
      <c r="AV936" s="9"/>
      <c r="AW936" s="9">
        <f>AQ936+AS936+AT936+AU936+AV936</f>
        <v>13951</v>
      </c>
      <c r="AX936" s="9">
        <f>AR936+AV936</f>
        <v>13253</v>
      </c>
      <c r="AY936" s="9"/>
      <c r="AZ936" s="79"/>
      <c r="BA936" s="92">
        <f t="shared" si="1805"/>
        <v>0</v>
      </c>
      <c r="BB936" s="92">
        <f t="shared" si="1806"/>
        <v>0</v>
      </c>
    </row>
    <row r="937" spans="1:54" ht="18" hidden="1" customHeight="1">
      <c r="A937" s="24"/>
      <c r="B937" s="25"/>
      <c r="C937" s="25"/>
      <c r="D937" s="25"/>
      <c r="E937" s="25"/>
      <c r="F937" s="25"/>
      <c r="G937" s="9"/>
      <c r="H937" s="9"/>
      <c r="I937" s="79"/>
      <c r="J937" s="79"/>
      <c r="K937" s="79"/>
      <c r="L937" s="79"/>
      <c r="M937" s="79"/>
      <c r="N937" s="79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79"/>
      <c r="AZ937" s="79"/>
      <c r="BA937" s="92"/>
      <c r="BB937" s="92"/>
    </row>
    <row r="938" spans="1:54" ht="18" hidden="1" customHeight="1">
      <c r="A938" s="48" t="s">
        <v>241</v>
      </c>
      <c r="B938" s="54" t="s">
        <v>437</v>
      </c>
      <c r="C938" s="54" t="s">
        <v>152</v>
      </c>
      <c r="D938" s="54" t="s">
        <v>8</v>
      </c>
      <c r="E938" s="54"/>
      <c r="F938" s="25"/>
      <c r="G938" s="15">
        <f t="shared" ref="G938:N938" si="1827">G939</f>
        <v>4166</v>
      </c>
      <c r="H938" s="15">
        <f t="shared" si="1827"/>
        <v>0</v>
      </c>
      <c r="I938" s="15">
        <f t="shared" si="1827"/>
        <v>0</v>
      </c>
      <c r="J938" s="15">
        <f t="shared" si="1827"/>
        <v>57101</v>
      </c>
      <c r="K938" s="15">
        <f t="shared" si="1827"/>
        <v>0</v>
      </c>
      <c r="L938" s="15">
        <f t="shared" si="1827"/>
        <v>33718</v>
      </c>
      <c r="M938" s="15">
        <f t="shared" si="1827"/>
        <v>94985</v>
      </c>
      <c r="N938" s="15">
        <f t="shared" si="1827"/>
        <v>33718</v>
      </c>
      <c r="O938" s="15">
        <f t="shared" ref="O938:T938" si="1828">O939+O950</f>
        <v>0</v>
      </c>
      <c r="P938" s="15">
        <f t="shared" si="1828"/>
        <v>518</v>
      </c>
      <c r="Q938" s="15">
        <f t="shared" si="1828"/>
        <v>0</v>
      </c>
      <c r="R938" s="15">
        <f t="shared" si="1828"/>
        <v>9841</v>
      </c>
      <c r="S938" s="15">
        <f t="shared" si="1828"/>
        <v>105344</v>
      </c>
      <c r="T938" s="15">
        <f t="shared" si="1828"/>
        <v>43559</v>
      </c>
      <c r="U938" s="15">
        <f>U939</f>
        <v>0</v>
      </c>
      <c r="V938" s="15">
        <f t="shared" ref="V938:AZ938" si="1829">V939</f>
        <v>0</v>
      </c>
      <c r="W938" s="15">
        <f t="shared" si="1829"/>
        <v>0</v>
      </c>
      <c r="X938" s="15">
        <f t="shared" si="1829"/>
        <v>0</v>
      </c>
      <c r="Y938" s="15">
        <f t="shared" si="1829"/>
        <v>105344</v>
      </c>
      <c r="Z938" s="15">
        <f t="shared" si="1829"/>
        <v>43559</v>
      </c>
      <c r="AA938" s="15">
        <f>AA939</f>
        <v>-54246</v>
      </c>
      <c r="AB938" s="15">
        <f t="shared" si="1829"/>
        <v>10428</v>
      </c>
      <c r="AC938" s="15">
        <f t="shared" si="1829"/>
        <v>0</v>
      </c>
      <c r="AD938" s="15">
        <f t="shared" si="1829"/>
        <v>54246</v>
      </c>
      <c r="AE938" s="15">
        <f t="shared" si="1829"/>
        <v>115772</v>
      </c>
      <c r="AF938" s="15">
        <f t="shared" si="1829"/>
        <v>97805</v>
      </c>
      <c r="AG938" s="15">
        <f>AG939</f>
        <v>0</v>
      </c>
      <c r="AH938" s="15">
        <f t="shared" si="1829"/>
        <v>0</v>
      </c>
      <c r="AI938" s="15">
        <f t="shared" si="1829"/>
        <v>0</v>
      </c>
      <c r="AJ938" s="15">
        <f t="shared" si="1829"/>
        <v>0</v>
      </c>
      <c r="AK938" s="15">
        <f t="shared" si="1829"/>
        <v>115772</v>
      </c>
      <c r="AL938" s="15">
        <f t="shared" si="1829"/>
        <v>97805</v>
      </c>
      <c r="AM938" s="15">
        <f>AM939</f>
        <v>0</v>
      </c>
      <c r="AN938" s="15">
        <f t="shared" si="1829"/>
        <v>0</v>
      </c>
      <c r="AO938" s="15">
        <f t="shared" si="1829"/>
        <v>0</v>
      </c>
      <c r="AP938" s="15">
        <f t="shared" si="1829"/>
        <v>0</v>
      </c>
      <c r="AQ938" s="15">
        <f t="shared" si="1829"/>
        <v>115772</v>
      </c>
      <c r="AR938" s="15">
        <f t="shared" si="1829"/>
        <v>97805</v>
      </c>
      <c r="AS938" s="15">
        <f>AS939</f>
        <v>0</v>
      </c>
      <c r="AT938" s="15">
        <f t="shared" si="1829"/>
        <v>3823</v>
      </c>
      <c r="AU938" s="15">
        <f t="shared" si="1829"/>
        <v>0</v>
      </c>
      <c r="AV938" s="15">
        <f t="shared" si="1829"/>
        <v>0</v>
      </c>
      <c r="AW938" s="15">
        <f t="shared" si="1829"/>
        <v>119595</v>
      </c>
      <c r="AX938" s="15">
        <f t="shared" si="1829"/>
        <v>97805</v>
      </c>
      <c r="AY938" s="15">
        <f t="shared" si="1829"/>
        <v>3823</v>
      </c>
      <c r="AZ938" s="15">
        <f t="shared" si="1829"/>
        <v>0</v>
      </c>
      <c r="BA938" s="93">
        <f t="shared" si="1805"/>
        <v>3.1966219323550318</v>
      </c>
      <c r="BB938" s="93">
        <f t="shared" si="1806"/>
        <v>0</v>
      </c>
    </row>
    <row r="939" spans="1:54" ht="38.25" hidden="1" customHeight="1">
      <c r="A939" s="27" t="s">
        <v>422</v>
      </c>
      <c r="B939" s="55" t="s">
        <v>437</v>
      </c>
      <c r="C939" s="55" t="s">
        <v>152</v>
      </c>
      <c r="D939" s="55" t="s">
        <v>8</v>
      </c>
      <c r="E939" s="55" t="s">
        <v>227</v>
      </c>
      <c r="F939" s="25"/>
      <c r="G939" s="9">
        <f t="shared" ref="G939" si="1830">G940+G944</f>
        <v>4166</v>
      </c>
      <c r="H939" s="9">
        <f t="shared" ref="H939" si="1831">H940+H944</f>
        <v>0</v>
      </c>
      <c r="I939" s="9">
        <f t="shared" ref="I939:T939" si="1832">I940+I944+I947</f>
        <v>0</v>
      </c>
      <c r="J939" s="9">
        <f t="shared" si="1832"/>
        <v>57101</v>
      </c>
      <c r="K939" s="9">
        <f t="shared" si="1832"/>
        <v>0</v>
      </c>
      <c r="L939" s="9">
        <f t="shared" si="1832"/>
        <v>33718</v>
      </c>
      <c r="M939" s="9">
        <f t="shared" si="1832"/>
        <v>94985</v>
      </c>
      <c r="N939" s="9">
        <f t="shared" si="1832"/>
        <v>33718</v>
      </c>
      <c r="O939" s="9">
        <f t="shared" si="1832"/>
        <v>0</v>
      </c>
      <c r="P939" s="9">
        <f t="shared" si="1832"/>
        <v>0</v>
      </c>
      <c r="Q939" s="9">
        <f t="shared" si="1832"/>
        <v>0</v>
      </c>
      <c r="R939" s="9">
        <f t="shared" si="1832"/>
        <v>0</v>
      </c>
      <c r="S939" s="9">
        <f t="shared" si="1832"/>
        <v>94985</v>
      </c>
      <c r="T939" s="9">
        <f t="shared" si="1832"/>
        <v>33718</v>
      </c>
      <c r="U939" s="9">
        <f t="shared" ref="U939:Z939" si="1833">U940+U944+U947+U950</f>
        <v>0</v>
      </c>
      <c r="V939" s="9">
        <f t="shared" si="1833"/>
        <v>0</v>
      </c>
      <c r="W939" s="9">
        <f t="shared" si="1833"/>
        <v>0</v>
      </c>
      <c r="X939" s="9">
        <f t="shared" si="1833"/>
        <v>0</v>
      </c>
      <c r="Y939" s="9">
        <f t="shared" si="1833"/>
        <v>105344</v>
      </c>
      <c r="Z939" s="9">
        <f t="shared" si="1833"/>
        <v>43559</v>
      </c>
      <c r="AA939" s="9">
        <f>AA940+AA944+AA947+AA950+AA953</f>
        <v>-54246</v>
      </c>
      <c r="AB939" s="9">
        <f t="shared" ref="AB939:AF939" si="1834">AB940+AB944+AB947+AB950+AB953</f>
        <v>10428</v>
      </c>
      <c r="AC939" s="9">
        <f t="shared" si="1834"/>
        <v>0</v>
      </c>
      <c r="AD939" s="9">
        <f t="shared" si="1834"/>
        <v>54246</v>
      </c>
      <c r="AE939" s="9">
        <f t="shared" si="1834"/>
        <v>115772</v>
      </c>
      <c r="AF939" s="9">
        <f t="shared" si="1834"/>
        <v>97805</v>
      </c>
      <c r="AG939" s="9">
        <f>AG940+AG944+AG947+AG950+AG953</f>
        <v>0</v>
      </c>
      <c r="AH939" s="9">
        <f t="shared" ref="AH939:AL939" si="1835">AH940+AH944+AH947+AH950+AH953</f>
        <v>0</v>
      </c>
      <c r="AI939" s="9">
        <f t="shared" si="1835"/>
        <v>0</v>
      </c>
      <c r="AJ939" s="9">
        <f t="shared" si="1835"/>
        <v>0</v>
      </c>
      <c r="AK939" s="9">
        <f t="shared" si="1835"/>
        <v>115772</v>
      </c>
      <c r="AL939" s="9">
        <f t="shared" si="1835"/>
        <v>97805</v>
      </c>
      <c r="AM939" s="9">
        <f>AM940+AM944+AM947+AM950+AM953</f>
        <v>0</v>
      </c>
      <c r="AN939" s="9">
        <f t="shared" ref="AN939:AR939" si="1836">AN940+AN944+AN947+AN950+AN953</f>
        <v>0</v>
      </c>
      <c r="AO939" s="9">
        <f t="shared" si="1836"/>
        <v>0</v>
      </c>
      <c r="AP939" s="9">
        <f t="shared" si="1836"/>
        <v>0</v>
      </c>
      <c r="AQ939" s="9">
        <f t="shared" si="1836"/>
        <v>115772</v>
      </c>
      <c r="AR939" s="9">
        <f t="shared" si="1836"/>
        <v>97805</v>
      </c>
      <c r="AS939" s="9">
        <f>AS940+AS944+AS947+AS950+AS953</f>
        <v>0</v>
      </c>
      <c r="AT939" s="9">
        <f t="shared" ref="AT939:AX939" si="1837">AT940+AT944+AT947+AT950+AT953</f>
        <v>3823</v>
      </c>
      <c r="AU939" s="9">
        <f t="shared" si="1837"/>
        <v>0</v>
      </c>
      <c r="AV939" s="9">
        <f t="shared" si="1837"/>
        <v>0</v>
      </c>
      <c r="AW939" s="9">
        <f t="shared" si="1837"/>
        <v>119595</v>
      </c>
      <c r="AX939" s="9">
        <f t="shared" si="1837"/>
        <v>97805</v>
      </c>
      <c r="AY939" s="9">
        <f t="shared" ref="AY939:AZ939" si="1838">AY940+AY944+AY947+AY950+AY953</f>
        <v>3823</v>
      </c>
      <c r="AZ939" s="9">
        <f t="shared" si="1838"/>
        <v>0</v>
      </c>
      <c r="BA939" s="92">
        <f t="shared" si="1805"/>
        <v>3.1966219323550318</v>
      </c>
      <c r="BB939" s="92">
        <f t="shared" si="1806"/>
        <v>0</v>
      </c>
    </row>
    <row r="940" spans="1:54" ht="22.5" hidden="1" customHeight="1">
      <c r="A940" s="24" t="s">
        <v>14</v>
      </c>
      <c r="B940" s="25" t="s">
        <v>437</v>
      </c>
      <c r="C940" s="25" t="s">
        <v>152</v>
      </c>
      <c r="D940" s="25" t="s">
        <v>8</v>
      </c>
      <c r="E940" s="25" t="s">
        <v>230</v>
      </c>
      <c r="F940" s="25"/>
      <c r="G940" s="9">
        <f t="shared" ref="G940:V942" si="1839">G941</f>
        <v>2391</v>
      </c>
      <c r="H940" s="9">
        <f t="shared" si="1839"/>
        <v>0</v>
      </c>
      <c r="I940" s="9">
        <f t="shared" si="1839"/>
        <v>0</v>
      </c>
      <c r="J940" s="9">
        <f t="shared" si="1839"/>
        <v>57101</v>
      </c>
      <c r="K940" s="9">
        <f t="shared" si="1839"/>
        <v>0</v>
      </c>
      <c r="L940" s="9">
        <f t="shared" si="1839"/>
        <v>0</v>
      </c>
      <c r="M940" s="9">
        <f t="shared" si="1839"/>
        <v>59492</v>
      </c>
      <c r="N940" s="9">
        <f t="shared" si="1839"/>
        <v>0</v>
      </c>
      <c r="O940" s="9">
        <f t="shared" si="1839"/>
        <v>0</v>
      </c>
      <c r="P940" s="9">
        <f t="shared" si="1839"/>
        <v>0</v>
      </c>
      <c r="Q940" s="9">
        <f t="shared" si="1839"/>
        <v>0</v>
      </c>
      <c r="R940" s="9">
        <f t="shared" si="1839"/>
        <v>0</v>
      </c>
      <c r="S940" s="9">
        <f t="shared" si="1839"/>
        <v>59492</v>
      </c>
      <c r="T940" s="9">
        <f t="shared" si="1839"/>
        <v>0</v>
      </c>
      <c r="U940" s="9">
        <f t="shared" si="1839"/>
        <v>0</v>
      </c>
      <c r="V940" s="9">
        <f t="shared" si="1839"/>
        <v>0</v>
      </c>
      <c r="W940" s="9">
        <f t="shared" ref="U940:AJ942" si="1840">W941</f>
        <v>0</v>
      </c>
      <c r="X940" s="9">
        <f t="shared" si="1840"/>
        <v>0</v>
      </c>
      <c r="Y940" s="9">
        <f t="shared" si="1840"/>
        <v>59492</v>
      </c>
      <c r="Z940" s="9">
        <f t="shared" si="1840"/>
        <v>0</v>
      </c>
      <c r="AA940" s="9">
        <f t="shared" si="1840"/>
        <v>-57101</v>
      </c>
      <c r="AB940" s="9">
        <f t="shared" si="1840"/>
        <v>10428</v>
      </c>
      <c r="AC940" s="9">
        <f t="shared" si="1840"/>
        <v>0</v>
      </c>
      <c r="AD940" s="9">
        <f t="shared" si="1840"/>
        <v>0</v>
      </c>
      <c r="AE940" s="9">
        <f t="shared" si="1840"/>
        <v>12819</v>
      </c>
      <c r="AF940" s="9">
        <f t="shared" si="1840"/>
        <v>0</v>
      </c>
      <c r="AG940" s="9">
        <f t="shared" si="1840"/>
        <v>0</v>
      </c>
      <c r="AH940" s="9">
        <f t="shared" si="1840"/>
        <v>0</v>
      </c>
      <c r="AI940" s="9">
        <f t="shared" si="1840"/>
        <v>0</v>
      </c>
      <c r="AJ940" s="9">
        <f t="shared" si="1840"/>
        <v>0</v>
      </c>
      <c r="AK940" s="9">
        <f t="shared" ref="AG940:AV942" si="1841">AK941</f>
        <v>12819</v>
      </c>
      <c r="AL940" s="9">
        <f t="shared" si="1841"/>
        <v>0</v>
      </c>
      <c r="AM940" s="9">
        <f t="shared" si="1841"/>
        <v>0</v>
      </c>
      <c r="AN940" s="9">
        <f t="shared" si="1841"/>
        <v>0</v>
      </c>
      <c r="AO940" s="9">
        <f t="shared" si="1841"/>
        <v>0</v>
      </c>
      <c r="AP940" s="9">
        <f t="shared" si="1841"/>
        <v>0</v>
      </c>
      <c r="AQ940" s="9">
        <f t="shared" si="1841"/>
        <v>12819</v>
      </c>
      <c r="AR940" s="9">
        <f t="shared" si="1841"/>
        <v>0</v>
      </c>
      <c r="AS940" s="9">
        <f t="shared" si="1841"/>
        <v>0</v>
      </c>
      <c r="AT940" s="9">
        <f t="shared" si="1841"/>
        <v>3823</v>
      </c>
      <c r="AU940" s="9">
        <f t="shared" si="1841"/>
        <v>0</v>
      </c>
      <c r="AV940" s="9">
        <f t="shared" si="1841"/>
        <v>0</v>
      </c>
      <c r="AW940" s="9">
        <f t="shared" ref="AS940:AZ942" si="1842">AW941</f>
        <v>16642</v>
      </c>
      <c r="AX940" s="9">
        <f t="shared" si="1842"/>
        <v>0</v>
      </c>
      <c r="AY940" s="9">
        <f t="shared" si="1842"/>
        <v>3823</v>
      </c>
      <c r="AZ940" s="9">
        <f t="shared" si="1842"/>
        <v>0</v>
      </c>
      <c r="BA940" s="92">
        <f t="shared" si="1805"/>
        <v>22.971998557865643</v>
      </c>
      <c r="BB940" s="92"/>
    </row>
    <row r="941" spans="1:54" ht="21.75" hidden="1" customHeight="1">
      <c r="A941" s="24" t="s">
        <v>167</v>
      </c>
      <c r="B941" s="25" t="s">
        <v>437</v>
      </c>
      <c r="C941" s="25" t="s">
        <v>152</v>
      </c>
      <c r="D941" s="25" t="s">
        <v>8</v>
      </c>
      <c r="E941" s="25" t="s">
        <v>703</v>
      </c>
      <c r="F941" s="25"/>
      <c r="G941" s="9">
        <f t="shared" si="1839"/>
        <v>2391</v>
      </c>
      <c r="H941" s="9">
        <f t="shared" si="1839"/>
        <v>0</v>
      </c>
      <c r="I941" s="9">
        <f t="shared" si="1839"/>
        <v>0</v>
      </c>
      <c r="J941" s="9">
        <f t="shared" si="1839"/>
        <v>57101</v>
      </c>
      <c r="K941" s="9">
        <f t="shared" si="1839"/>
        <v>0</v>
      </c>
      <c r="L941" s="9">
        <f t="shared" si="1839"/>
        <v>0</v>
      </c>
      <c r="M941" s="9">
        <f t="shared" si="1839"/>
        <v>59492</v>
      </c>
      <c r="N941" s="9">
        <f t="shared" si="1839"/>
        <v>0</v>
      </c>
      <c r="O941" s="9">
        <f t="shared" si="1839"/>
        <v>0</v>
      </c>
      <c r="P941" s="9">
        <f t="shared" si="1839"/>
        <v>0</v>
      </c>
      <c r="Q941" s="9">
        <f t="shared" si="1839"/>
        <v>0</v>
      </c>
      <c r="R941" s="9">
        <f t="shared" si="1839"/>
        <v>0</v>
      </c>
      <c r="S941" s="9">
        <f t="shared" si="1839"/>
        <v>59492</v>
      </c>
      <c r="T941" s="9">
        <f t="shared" si="1839"/>
        <v>0</v>
      </c>
      <c r="U941" s="9">
        <f t="shared" si="1840"/>
        <v>0</v>
      </c>
      <c r="V941" s="9">
        <f t="shared" si="1840"/>
        <v>0</v>
      </c>
      <c r="W941" s="9">
        <f t="shared" si="1840"/>
        <v>0</v>
      </c>
      <c r="X941" s="9">
        <f t="shared" si="1840"/>
        <v>0</v>
      </c>
      <c r="Y941" s="9">
        <f t="shared" si="1840"/>
        <v>59492</v>
      </c>
      <c r="Z941" s="9">
        <f t="shared" si="1840"/>
        <v>0</v>
      </c>
      <c r="AA941" s="9">
        <f t="shared" si="1840"/>
        <v>-57101</v>
      </c>
      <c r="AB941" s="9">
        <f t="shared" si="1840"/>
        <v>10428</v>
      </c>
      <c r="AC941" s="9">
        <f t="shared" si="1840"/>
        <v>0</v>
      </c>
      <c r="AD941" s="9">
        <f t="shared" si="1840"/>
        <v>0</v>
      </c>
      <c r="AE941" s="9">
        <f t="shared" si="1840"/>
        <v>12819</v>
      </c>
      <c r="AF941" s="9">
        <f t="shared" si="1840"/>
        <v>0</v>
      </c>
      <c r="AG941" s="9">
        <f t="shared" si="1841"/>
        <v>0</v>
      </c>
      <c r="AH941" s="9">
        <f t="shared" si="1841"/>
        <v>0</v>
      </c>
      <c r="AI941" s="9">
        <f t="shared" si="1841"/>
        <v>0</v>
      </c>
      <c r="AJ941" s="9">
        <f t="shared" si="1841"/>
        <v>0</v>
      </c>
      <c r="AK941" s="9">
        <f t="shared" si="1841"/>
        <v>12819</v>
      </c>
      <c r="AL941" s="9">
        <f t="shared" si="1841"/>
        <v>0</v>
      </c>
      <c r="AM941" s="9">
        <f t="shared" si="1841"/>
        <v>0</v>
      </c>
      <c r="AN941" s="9">
        <f t="shared" si="1841"/>
        <v>0</v>
      </c>
      <c r="AO941" s="9">
        <f t="shared" si="1841"/>
        <v>0</v>
      </c>
      <c r="AP941" s="9">
        <f t="shared" si="1841"/>
        <v>0</v>
      </c>
      <c r="AQ941" s="9">
        <f t="shared" si="1841"/>
        <v>12819</v>
      </c>
      <c r="AR941" s="9">
        <f t="shared" si="1841"/>
        <v>0</v>
      </c>
      <c r="AS941" s="9">
        <f t="shared" si="1842"/>
        <v>0</v>
      </c>
      <c r="AT941" s="9">
        <f t="shared" si="1842"/>
        <v>3823</v>
      </c>
      <c r="AU941" s="9">
        <f t="shared" si="1842"/>
        <v>0</v>
      </c>
      <c r="AV941" s="9">
        <f t="shared" si="1842"/>
        <v>0</v>
      </c>
      <c r="AW941" s="9">
        <f t="shared" si="1842"/>
        <v>16642</v>
      </c>
      <c r="AX941" s="9">
        <f t="shared" si="1842"/>
        <v>0</v>
      </c>
      <c r="AY941" s="9">
        <f t="shared" si="1842"/>
        <v>3823</v>
      </c>
      <c r="AZ941" s="9">
        <f t="shared" si="1842"/>
        <v>0</v>
      </c>
      <c r="BA941" s="92">
        <f t="shared" si="1805"/>
        <v>22.971998557865643</v>
      </c>
      <c r="BB941" s="92"/>
    </row>
    <row r="942" spans="1:54" ht="38.25" hidden="1" customHeight="1">
      <c r="A942" s="24" t="s">
        <v>179</v>
      </c>
      <c r="B942" s="25" t="s">
        <v>437</v>
      </c>
      <c r="C942" s="25" t="s">
        <v>152</v>
      </c>
      <c r="D942" s="25" t="s">
        <v>8</v>
      </c>
      <c r="E942" s="25" t="s">
        <v>703</v>
      </c>
      <c r="F942" s="25" t="s">
        <v>180</v>
      </c>
      <c r="G942" s="9">
        <f t="shared" si="1839"/>
        <v>2391</v>
      </c>
      <c r="H942" s="9">
        <f t="shared" si="1839"/>
        <v>0</v>
      </c>
      <c r="I942" s="9">
        <f t="shared" si="1839"/>
        <v>0</v>
      </c>
      <c r="J942" s="9">
        <f t="shared" si="1839"/>
        <v>57101</v>
      </c>
      <c r="K942" s="9">
        <f t="shared" si="1839"/>
        <v>0</v>
      </c>
      <c r="L942" s="9">
        <f t="shared" si="1839"/>
        <v>0</v>
      </c>
      <c r="M942" s="9">
        <f t="shared" si="1839"/>
        <v>59492</v>
      </c>
      <c r="N942" s="9">
        <f t="shared" si="1839"/>
        <v>0</v>
      </c>
      <c r="O942" s="9">
        <f t="shared" si="1839"/>
        <v>0</v>
      </c>
      <c r="P942" s="9">
        <f t="shared" si="1839"/>
        <v>0</v>
      </c>
      <c r="Q942" s="9">
        <f t="shared" si="1839"/>
        <v>0</v>
      </c>
      <c r="R942" s="9">
        <f t="shared" si="1839"/>
        <v>0</v>
      </c>
      <c r="S942" s="9">
        <f t="shared" si="1839"/>
        <v>59492</v>
      </c>
      <c r="T942" s="9">
        <f t="shared" si="1839"/>
        <v>0</v>
      </c>
      <c r="U942" s="9">
        <f t="shared" si="1840"/>
        <v>0</v>
      </c>
      <c r="V942" s="9">
        <f t="shared" si="1840"/>
        <v>0</v>
      </c>
      <c r="W942" s="9">
        <f t="shared" si="1840"/>
        <v>0</v>
      </c>
      <c r="X942" s="9">
        <f t="shared" si="1840"/>
        <v>0</v>
      </c>
      <c r="Y942" s="9">
        <f t="shared" si="1840"/>
        <v>59492</v>
      </c>
      <c r="Z942" s="9">
        <f t="shared" si="1840"/>
        <v>0</v>
      </c>
      <c r="AA942" s="9">
        <f t="shared" si="1840"/>
        <v>-57101</v>
      </c>
      <c r="AB942" s="9">
        <f t="shared" si="1840"/>
        <v>10428</v>
      </c>
      <c r="AC942" s="9">
        <f t="shared" si="1840"/>
        <v>0</v>
      </c>
      <c r="AD942" s="9">
        <f t="shared" si="1840"/>
        <v>0</v>
      </c>
      <c r="AE942" s="9">
        <f t="shared" si="1840"/>
        <v>12819</v>
      </c>
      <c r="AF942" s="9">
        <f t="shared" si="1840"/>
        <v>0</v>
      </c>
      <c r="AG942" s="9">
        <f t="shared" si="1841"/>
        <v>0</v>
      </c>
      <c r="AH942" s="9">
        <f t="shared" si="1841"/>
        <v>0</v>
      </c>
      <c r="AI942" s="9">
        <f t="shared" si="1841"/>
        <v>0</v>
      </c>
      <c r="AJ942" s="9">
        <f t="shared" si="1841"/>
        <v>0</v>
      </c>
      <c r="AK942" s="9">
        <f t="shared" si="1841"/>
        <v>12819</v>
      </c>
      <c r="AL942" s="9">
        <f t="shared" si="1841"/>
        <v>0</v>
      </c>
      <c r="AM942" s="9">
        <f t="shared" si="1841"/>
        <v>0</v>
      </c>
      <c r="AN942" s="9">
        <f t="shared" si="1841"/>
        <v>0</v>
      </c>
      <c r="AO942" s="9">
        <f t="shared" si="1841"/>
        <v>0</v>
      </c>
      <c r="AP942" s="9">
        <f t="shared" si="1841"/>
        <v>0</v>
      </c>
      <c r="AQ942" s="9">
        <f t="shared" si="1841"/>
        <v>12819</v>
      </c>
      <c r="AR942" s="9">
        <f t="shared" si="1841"/>
        <v>0</v>
      </c>
      <c r="AS942" s="9">
        <f t="shared" si="1842"/>
        <v>0</v>
      </c>
      <c r="AT942" s="9">
        <f t="shared" si="1842"/>
        <v>3823</v>
      </c>
      <c r="AU942" s="9">
        <f t="shared" si="1842"/>
        <v>0</v>
      </c>
      <c r="AV942" s="9">
        <f t="shared" si="1842"/>
        <v>0</v>
      </c>
      <c r="AW942" s="9">
        <f t="shared" si="1842"/>
        <v>16642</v>
      </c>
      <c r="AX942" s="9">
        <f t="shared" si="1842"/>
        <v>0</v>
      </c>
      <c r="AY942" s="9">
        <f t="shared" si="1842"/>
        <v>3823</v>
      </c>
      <c r="AZ942" s="9">
        <f t="shared" si="1842"/>
        <v>0</v>
      </c>
      <c r="BA942" s="92">
        <f t="shared" si="1805"/>
        <v>22.971998557865643</v>
      </c>
      <c r="BB942" s="92"/>
    </row>
    <row r="943" spans="1:54" ht="23.25" hidden="1" customHeight="1">
      <c r="A943" s="24" t="s">
        <v>167</v>
      </c>
      <c r="B943" s="25" t="s">
        <v>437</v>
      </c>
      <c r="C943" s="25" t="s">
        <v>152</v>
      </c>
      <c r="D943" s="25" t="s">
        <v>8</v>
      </c>
      <c r="E943" s="25" t="s">
        <v>703</v>
      </c>
      <c r="F943" s="25" t="s">
        <v>181</v>
      </c>
      <c r="G943" s="9">
        <v>2391</v>
      </c>
      <c r="H943" s="9"/>
      <c r="I943" s="79"/>
      <c r="J943" s="9">
        <v>57101</v>
      </c>
      <c r="K943" s="79"/>
      <c r="L943" s="79"/>
      <c r="M943" s="9">
        <f>G943+I943+J943+K943+L943</f>
        <v>59492</v>
      </c>
      <c r="N943" s="9">
        <f>H943+L943</f>
        <v>0</v>
      </c>
      <c r="O943" s="80"/>
      <c r="P943" s="9"/>
      <c r="Q943" s="80"/>
      <c r="R943" s="80"/>
      <c r="S943" s="9">
        <f>M943+O943+P943+Q943+R943</f>
        <v>59492</v>
      </c>
      <c r="T943" s="9">
        <f>N943+R943</f>
        <v>0</v>
      </c>
      <c r="U943" s="80"/>
      <c r="V943" s="9"/>
      <c r="W943" s="80"/>
      <c r="X943" s="80"/>
      <c r="Y943" s="9">
        <f>S943+U943+V943+W943+X943</f>
        <v>59492</v>
      </c>
      <c r="Z943" s="9">
        <f>T943+X943</f>
        <v>0</v>
      </c>
      <c r="AA943" s="9">
        <v>-57101</v>
      </c>
      <c r="AB943" s="9">
        <f>8996+1432</f>
        <v>10428</v>
      </c>
      <c r="AC943" s="80"/>
      <c r="AD943" s="80"/>
      <c r="AE943" s="9">
        <f>Y943+AA943+AB943+AC943+AD943</f>
        <v>12819</v>
      </c>
      <c r="AF943" s="9">
        <f>Z943+AD943</f>
        <v>0</v>
      </c>
      <c r="AG943" s="9"/>
      <c r="AH943" s="9"/>
      <c r="AI943" s="80"/>
      <c r="AJ943" s="80"/>
      <c r="AK943" s="9">
        <f>AE943+AG943+AH943+AI943+AJ943</f>
        <v>12819</v>
      </c>
      <c r="AL943" s="9">
        <f>AF943+AJ943</f>
        <v>0</v>
      </c>
      <c r="AM943" s="9"/>
      <c r="AN943" s="9"/>
      <c r="AO943" s="80"/>
      <c r="AP943" s="80"/>
      <c r="AQ943" s="9">
        <f>AK943+AM943+AN943+AO943+AP943</f>
        <v>12819</v>
      </c>
      <c r="AR943" s="9">
        <f>AL943+AP943</f>
        <v>0</v>
      </c>
      <c r="AS943" s="9"/>
      <c r="AT943" s="9">
        <v>3823</v>
      </c>
      <c r="AU943" s="80"/>
      <c r="AV943" s="80"/>
      <c r="AW943" s="9">
        <f>AQ943+AS943+AT943+AU943+AV943</f>
        <v>16642</v>
      </c>
      <c r="AX943" s="9">
        <f>AR943+AV943</f>
        <v>0</v>
      </c>
      <c r="AY943" s="9">
        <v>3823</v>
      </c>
      <c r="AZ943" s="79"/>
      <c r="BA943" s="92">
        <f t="shared" si="1805"/>
        <v>22.971998557865643</v>
      </c>
      <c r="BB943" s="92"/>
    </row>
    <row r="944" spans="1:54" ht="82.5" hidden="1">
      <c r="A944" s="24" t="s">
        <v>701</v>
      </c>
      <c r="B944" s="25" t="s">
        <v>437</v>
      </c>
      <c r="C944" s="25" t="s">
        <v>152</v>
      </c>
      <c r="D944" s="25" t="s">
        <v>8</v>
      </c>
      <c r="E944" s="25" t="s">
        <v>702</v>
      </c>
      <c r="F944" s="25"/>
      <c r="G944" s="9">
        <f t="shared" ref="G944:V945" si="1843">G945</f>
        <v>1775</v>
      </c>
      <c r="H944" s="9">
        <f t="shared" si="1843"/>
        <v>0</v>
      </c>
      <c r="I944" s="9">
        <f t="shared" si="1843"/>
        <v>-1775</v>
      </c>
      <c r="J944" s="9">
        <f t="shared" si="1843"/>
        <v>0</v>
      </c>
      <c r="K944" s="9">
        <f t="shared" si="1843"/>
        <v>0</v>
      </c>
      <c r="L944" s="9">
        <f t="shared" si="1843"/>
        <v>0</v>
      </c>
      <c r="M944" s="9">
        <f t="shared" si="1843"/>
        <v>0</v>
      </c>
      <c r="N944" s="9">
        <f t="shared" si="1843"/>
        <v>0</v>
      </c>
      <c r="O944" s="9">
        <f t="shared" si="1843"/>
        <v>0</v>
      </c>
      <c r="P944" s="9">
        <f t="shared" si="1843"/>
        <v>0</v>
      </c>
      <c r="Q944" s="9">
        <f t="shared" si="1843"/>
        <v>0</v>
      </c>
      <c r="R944" s="9">
        <f t="shared" si="1843"/>
        <v>0</v>
      </c>
      <c r="S944" s="9">
        <f t="shared" si="1843"/>
        <v>0</v>
      </c>
      <c r="T944" s="9">
        <f t="shared" si="1843"/>
        <v>0</v>
      </c>
      <c r="U944" s="9">
        <f t="shared" si="1843"/>
        <v>0</v>
      </c>
      <c r="V944" s="9">
        <f t="shared" si="1843"/>
        <v>0</v>
      </c>
      <c r="W944" s="9">
        <f t="shared" ref="U944:AJ945" si="1844">W945</f>
        <v>0</v>
      </c>
      <c r="X944" s="9">
        <f t="shared" si="1844"/>
        <v>0</v>
      </c>
      <c r="Y944" s="9">
        <f t="shared" si="1844"/>
        <v>0</v>
      </c>
      <c r="Z944" s="9">
        <f t="shared" si="1844"/>
        <v>0</v>
      </c>
      <c r="AA944" s="9">
        <f t="shared" si="1844"/>
        <v>0</v>
      </c>
      <c r="AB944" s="9">
        <f t="shared" si="1844"/>
        <v>0</v>
      </c>
      <c r="AC944" s="9">
        <f t="shared" si="1844"/>
        <v>0</v>
      </c>
      <c r="AD944" s="9">
        <f t="shared" si="1844"/>
        <v>0</v>
      </c>
      <c r="AE944" s="9">
        <f t="shared" si="1844"/>
        <v>0</v>
      </c>
      <c r="AF944" s="9">
        <f t="shared" si="1844"/>
        <v>0</v>
      </c>
      <c r="AG944" s="9">
        <f t="shared" si="1844"/>
        <v>0</v>
      </c>
      <c r="AH944" s="9">
        <f t="shared" si="1844"/>
        <v>0</v>
      </c>
      <c r="AI944" s="9">
        <f t="shared" si="1844"/>
        <v>0</v>
      </c>
      <c r="AJ944" s="9">
        <f t="shared" si="1844"/>
        <v>0</v>
      </c>
      <c r="AK944" s="9">
        <f t="shared" ref="AG944:AV945" si="1845">AK945</f>
        <v>0</v>
      </c>
      <c r="AL944" s="9">
        <f t="shared" si="1845"/>
        <v>0</v>
      </c>
      <c r="AM944" s="9">
        <f t="shared" si="1845"/>
        <v>0</v>
      </c>
      <c r="AN944" s="9">
        <f t="shared" si="1845"/>
        <v>0</v>
      </c>
      <c r="AO944" s="9">
        <f t="shared" si="1845"/>
        <v>0</v>
      </c>
      <c r="AP944" s="9">
        <f t="shared" si="1845"/>
        <v>0</v>
      </c>
      <c r="AQ944" s="9">
        <f t="shared" si="1845"/>
        <v>0</v>
      </c>
      <c r="AR944" s="9">
        <f t="shared" si="1845"/>
        <v>0</v>
      </c>
      <c r="AS944" s="9">
        <f t="shared" si="1845"/>
        <v>0</v>
      </c>
      <c r="AT944" s="9">
        <f t="shared" si="1845"/>
        <v>0</v>
      </c>
      <c r="AU944" s="9">
        <f t="shared" si="1845"/>
        <v>0</v>
      </c>
      <c r="AV944" s="9">
        <f t="shared" si="1845"/>
        <v>0</v>
      </c>
      <c r="AW944" s="9">
        <f t="shared" ref="AS944:AX945" si="1846">AW945</f>
        <v>0</v>
      </c>
      <c r="AX944" s="9">
        <f t="shared" si="1846"/>
        <v>0</v>
      </c>
      <c r="AY944" s="79"/>
      <c r="AZ944" s="79"/>
      <c r="BA944" s="92" t="e">
        <f t="shared" si="1805"/>
        <v>#DIV/0!</v>
      </c>
      <c r="BB944" s="92" t="e">
        <f t="shared" si="1806"/>
        <v>#DIV/0!</v>
      </c>
    </row>
    <row r="945" spans="1:54" ht="33" hidden="1">
      <c r="A945" s="24" t="s">
        <v>179</v>
      </c>
      <c r="B945" s="25" t="s">
        <v>437</v>
      </c>
      <c r="C945" s="25" t="s">
        <v>152</v>
      </c>
      <c r="D945" s="25" t="s">
        <v>8</v>
      </c>
      <c r="E945" s="25" t="s">
        <v>702</v>
      </c>
      <c r="F945" s="25" t="s">
        <v>180</v>
      </c>
      <c r="G945" s="9">
        <f t="shared" si="1843"/>
        <v>1775</v>
      </c>
      <c r="H945" s="9">
        <f t="shared" si="1843"/>
        <v>0</v>
      </c>
      <c r="I945" s="9">
        <f t="shared" si="1843"/>
        <v>-1775</v>
      </c>
      <c r="J945" s="9">
        <f t="shared" si="1843"/>
        <v>0</v>
      </c>
      <c r="K945" s="9">
        <f t="shared" si="1843"/>
        <v>0</v>
      </c>
      <c r="L945" s="9">
        <f t="shared" si="1843"/>
        <v>0</v>
      </c>
      <c r="M945" s="9">
        <f t="shared" si="1843"/>
        <v>0</v>
      </c>
      <c r="N945" s="9">
        <f t="shared" si="1843"/>
        <v>0</v>
      </c>
      <c r="O945" s="9">
        <f t="shared" si="1843"/>
        <v>0</v>
      </c>
      <c r="P945" s="9">
        <f t="shared" si="1843"/>
        <v>0</v>
      </c>
      <c r="Q945" s="9">
        <f t="shared" si="1843"/>
        <v>0</v>
      </c>
      <c r="R945" s="9">
        <f t="shared" si="1843"/>
        <v>0</v>
      </c>
      <c r="S945" s="9">
        <f t="shared" si="1843"/>
        <v>0</v>
      </c>
      <c r="T945" s="9">
        <f t="shared" si="1843"/>
        <v>0</v>
      </c>
      <c r="U945" s="9">
        <f t="shared" si="1844"/>
        <v>0</v>
      </c>
      <c r="V945" s="9">
        <f t="shared" si="1844"/>
        <v>0</v>
      </c>
      <c r="W945" s="9">
        <f t="shared" si="1844"/>
        <v>0</v>
      </c>
      <c r="X945" s="9">
        <f t="shared" si="1844"/>
        <v>0</v>
      </c>
      <c r="Y945" s="9">
        <f t="shared" si="1844"/>
        <v>0</v>
      </c>
      <c r="Z945" s="9">
        <f t="shared" si="1844"/>
        <v>0</v>
      </c>
      <c r="AA945" s="9">
        <f t="shared" si="1844"/>
        <v>0</v>
      </c>
      <c r="AB945" s="9">
        <f t="shared" si="1844"/>
        <v>0</v>
      </c>
      <c r="AC945" s="9">
        <f t="shared" si="1844"/>
        <v>0</v>
      </c>
      <c r="AD945" s="9">
        <f t="shared" si="1844"/>
        <v>0</v>
      </c>
      <c r="AE945" s="9">
        <f t="shared" si="1844"/>
        <v>0</v>
      </c>
      <c r="AF945" s="9">
        <f t="shared" si="1844"/>
        <v>0</v>
      </c>
      <c r="AG945" s="9">
        <f t="shared" si="1845"/>
        <v>0</v>
      </c>
      <c r="AH945" s="9">
        <f t="shared" si="1845"/>
        <v>0</v>
      </c>
      <c r="AI945" s="9">
        <f t="shared" si="1845"/>
        <v>0</v>
      </c>
      <c r="AJ945" s="9">
        <f t="shared" si="1845"/>
        <v>0</v>
      </c>
      <c r="AK945" s="9">
        <f t="shared" si="1845"/>
        <v>0</v>
      </c>
      <c r="AL945" s="9">
        <f t="shared" si="1845"/>
        <v>0</v>
      </c>
      <c r="AM945" s="9">
        <f t="shared" si="1845"/>
        <v>0</v>
      </c>
      <c r="AN945" s="9">
        <f t="shared" si="1845"/>
        <v>0</v>
      </c>
      <c r="AO945" s="9">
        <f t="shared" si="1845"/>
        <v>0</v>
      </c>
      <c r="AP945" s="9">
        <f t="shared" si="1845"/>
        <v>0</v>
      </c>
      <c r="AQ945" s="9">
        <f t="shared" si="1845"/>
        <v>0</v>
      </c>
      <c r="AR945" s="9">
        <f t="shared" si="1845"/>
        <v>0</v>
      </c>
      <c r="AS945" s="9">
        <f t="shared" si="1846"/>
        <v>0</v>
      </c>
      <c r="AT945" s="9">
        <f t="shared" si="1846"/>
        <v>0</v>
      </c>
      <c r="AU945" s="9">
        <f t="shared" si="1846"/>
        <v>0</v>
      </c>
      <c r="AV945" s="9">
        <f t="shared" si="1846"/>
        <v>0</v>
      </c>
      <c r="AW945" s="9">
        <f t="shared" si="1846"/>
        <v>0</v>
      </c>
      <c r="AX945" s="9">
        <f t="shared" si="1846"/>
        <v>0</v>
      </c>
      <c r="AY945" s="79"/>
      <c r="AZ945" s="79"/>
      <c r="BA945" s="92" t="e">
        <f t="shared" si="1805"/>
        <v>#DIV/0!</v>
      </c>
      <c r="BB945" s="92" t="e">
        <f t="shared" si="1806"/>
        <v>#DIV/0!</v>
      </c>
    </row>
    <row r="946" spans="1:54" ht="18" hidden="1" customHeight="1">
      <c r="A946" s="24" t="s">
        <v>167</v>
      </c>
      <c r="B946" s="25" t="s">
        <v>437</v>
      </c>
      <c r="C946" s="25" t="s">
        <v>152</v>
      </c>
      <c r="D946" s="25" t="s">
        <v>8</v>
      </c>
      <c r="E946" s="25" t="s">
        <v>702</v>
      </c>
      <c r="F946" s="30">
        <v>410</v>
      </c>
      <c r="G946" s="9">
        <v>1775</v>
      </c>
      <c r="H946" s="9"/>
      <c r="I946" s="9">
        <v>-1775</v>
      </c>
      <c r="J946" s="79"/>
      <c r="K946" s="79"/>
      <c r="L946" s="79"/>
      <c r="M946" s="9">
        <f>G946+I946+J946+K946+L946</f>
        <v>0</v>
      </c>
      <c r="N946" s="9">
        <f>H946+L946</f>
        <v>0</v>
      </c>
      <c r="O946" s="9"/>
      <c r="P946" s="80"/>
      <c r="Q946" s="80"/>
      <c r="R946" s="80"/>
      <c r="S946" s="9">
        <f>M946+O946+P946+Q946+R946</f>
        <v>0</v>
      </c>
      <c r="T946" s="9">
        <f>N946+R946</f>
        <v>0</v>
      </c>
      <c r="U946" s="9"/>
      <c r="V946" s="80"/>
      <c r="W946" s="80"/>
      <c r="X946" s="80"/>
      <c r="Y946" s="9">
        <f>S946+U946+V946+W946+X946</f>
        <v>0</v>
      </c>
      <c r="Z946" s="9">
        <f>T946+X946</f>
        <v>0</v>
      </c>
      <c r="AA946" s="9"/>
      <c r="AB946" s="80"/>
      <c r="AC946" s="80"/>
      <c r="AD946" s="80"/>
      <c r="AE946" s="9">
        <f>Y946+AA946+AB946+AC946+AD946</f>
        <v>0</v>
      </c>
      <c r="AF946" s="9">
        <f>Z946+AD946</f>
        <v>0</v>
      </c>
      <c r="AG946" s="9"/>
      <c r="AH946" s="80"/>
      <c r="AI946" s="80"/>
      <c r="AJ946" s="80"/>
      <c r="AK946" s="9">
        <f>AE946+AG946+AH946+AI946+AJ946</f>
        <v>0</v>
      </c>
      <c r="AL946" s="9">
        <f>AF946+AJ946</f>
        <v>0</v>
      </c>
      <c r="AM946" s="9"/>
      <c r="AN946" s="80"/>
      <c r="AO946" s="80"/>
      <c r="AP946" s="80"/>
      <c r="AQ946" s="9">
        <f>AK946+AM946+AN946+AO946+AP946</f>
        <v>0</v>
      </c>
      <c r="AR946" s="9">
        <f>AL946+AP946</f>
        <v>0</v>
      </c>
      <c r="AS946" s="9"/>
      <c r="AT946" s="80"/>
      <c r="AU946" s="80"/>
      <c r="AV946" s="80"/>
      <c r="AW946" s="9">
        <f>AQ946+AS946+AT946+AU946+AV946</f>
        <v>0</v>
      </c>
      <c r="AX946" s="9">
        <f>AR946+AV946</f>
        <v>0</v>
      </c>
      <c r="AY946" s="79"/>
      <c r="AZ946" s="79"/>
      <c r="BA946" s="92" t="e">
        <f t="shared" si="1805"/>
        <v>#DIV/0!</v>
      </c>
      <c r="BB946" s="92" t="e">
        <f t="shared" si="1806"/>
        <v>#DIV/0!</v>
      </c>
    </row>
    <row r="947" spans="1:54" ht="33" hidden="1">
      <c r="A947" s="24" t="s">
        <v>725</v>
      </c>
      <c r="B947" s="25" t="s">
        <v>437</v>
      </c>
      <c r="C947" s="25" t="s">
        <v>152</v>
      </c>
      <c r="D947" s="25" t="s">
        <v>8</v>
      </c>
      <c r="E947" s="25" t="s">
        <v>724</v>
      </c>
      <c r="F947" s="25"/>
      <c r="G947" s="9"/>
      <c r="H947" s="9"/>
      <c r="I947" s="9">
        <f>I948</f>
        <v>1775</v>
      </c>
      <c r="J947" s="9">
        <f t="shared" ref="J947:Y948" si="1847">J948</f>
        <v>0</v>
      </c>
      <c r="K947" s="9">
        <f t="shared" si="1847"/>
        <v>0</v>
      </c>
      <c r="L947" s="9">
        <f t="shared" si="1847"/>
        <v>33718</v>
      </c>
      <c r="M947" s="9">
        <f t="shared" si="1847"/>
        <v>35493</v>
      </c>
      <c r="N947" s="9">
        <f t="shared" si="1847"/>
        <v>33718</v>
      </c>
      <c r="O947" s="9">
        <f>O948</f>
        <v>0</v>
      </c>
      <c r="P947" s="9">
        <f t="shared" si="1847"/>
        <v>0</v>
      </c>
      <c r="Q947" s="9">
        <f t="shared" si="1847"/>
        <v>0</v>
      </c>
      <c r="R947" s="9">
        <f t="shared" si="1847"/>
        <v>0</v>
      </c>
      <c r="S947" s="9">
        <f t="shared" si="1847"/>
        <v>35493</v>
      </c>
      <c r="T947" s="9">
        <f t="shared" si="1847"/>
        <v>33718</v>
      </c>
      <c r="U947" s="9">
        <f>U948</f>
        <v>0</v>
      </c>
      <c r="V947" s="9">
        <f t="shared" si="1847"/>
        <v>0</v>
      </c>
      <c r="W947" s="9">
        <f t="shared" si="1847"/>
        <v>0</v>
      </c>
      <c r="X947" s="9">
        <f t="shared" si="1847"/>
        <v>0</v>
      </c>
      <c r="Y947" s="9">
        <f t="shared" si="1847"/>
        <v>35493</v>
      </c>
      <c r="Z947" s="9">
        <f t="shared" ref="V947:Z948" si="1848">Z948</f>
        <v>33718</v>
      </c>
      <c r="AA947" s="9">
        <f>AA948</f>
        <v>0</v>
      </c>
      <c r="AB947" s="9">
        <f t="shared" ref="AB947:AQ948" si="1849">AB948</f>
        <v>0</v>
      </c>
      <c r="AC947" s="9">
        <f t="shared" si="1849"/>
        <v>0</v>
      </c>
      <c r="AD947" s="9">
        <f t="shared" si="1849"/>
        <v>0</v>
      </c>
      <c r="AE947" s="9">
        <f t="shared" si="1849"/>
        <v>35493</v>
      </c>
      <c r="AF947" s="9">
        <f t="shared" si="1849"/>
        <v>33718</v>
      </c>
      <c r="AG947" s="9">
        <f>AG948</f>
        <v>0</v>
      </c>
      <c r="AH947" s="9">
        <f t="shared" si="1849"/>
        <v>0</v>
      </c>
      <c r="AI947" s="9">
        <f t="shared" si="1849"/>
        <v>0</v>
      </c>
      <c r="AJ947" s="9">
        <f t="shared" si="1849"/>
        <v>0</v>
      </c>
      <c r="AK947" s="9">
        <f t="shared" si="1849"/>
        <v>35493</v>
      </c>
      <c r="AL947" s="9">
        <f t="shared" si="1849"/>
        <v>33718</v>
      </c>
      <c r="AM947" s="9">
        <f>AM948</f>
        <v>0</v>
      </c>
      <c r="AN947" s="9">
        <f t="shared" si="1849"/>
        <v>0</v>
      </c>
      <c r="AO947" s="9">
        <f t="shared" si="1849"/>
        <v>0</v>
      </c>
      <c r="AP947" s="9">
        <f t="shared" si="1849"/>
        <v>0</v>
      </c>
      <c r="AQ947" s="9">
        <f t="shared" si="1849"/>
        <v>35493</v>
      </c>
      <c r="AR947" s="9">
        <f t="shared" ref="AN947:AR948" si="1850">AR948</f>
        <v>33718</v>
      </c>
      <c r="AS947" s="9">
        <f>AS948</f>
        <v>0</v>
      </c>
      <c r="AT947" s="9">
        <f t="shared" ref="AT947:AZ948" si="1851">AT948</f>
        <v>0</v>
      </c>
      <c r="AU947" s="9">
        <f t="shared" si="1851"/>
        <v>0</v>
      </c>
      <c r="AV947" s="9">
        <f t="shared" si="1851"/>
        <v>0</v>
      </c>
      <c r="AW947" s="9">
        <f t="shared" si="1851"/>
        <v>35493</v>
      </c>
      <c r="AX947" s="9">
        <f t="shared" si="1851"/>
        <v>33718</v>
      </c>
      <c r="AY947" s="9">
        <f t="shared" si="1851"/>
        <v>0</v>
      </c>
      <c r="AZ947" s="9">
        <f t="shared" si="1851"/>
        <v>0</v>
      </c>
      <c r="BA947" s="92">
        <f t="shared" si="1805"/>
        <v>0</v>
      </c>
      <c r="BB947" s="92">
        <f t="shared" si="1806"/>
        <v>0</v>
      </c>
    </row>
    <row r="948" spans="1:54" ht="33" hidden="1">
      <c r="A948" s="24" t="s">
        <v>179</v>
      </c>
      <c r="B948" s="25" t="s">
        <v>437</v>
      </c>
      <c r="C948" s="25" t="s">
        <v>152</v>
      </c>
      <c r="D948" s="25" t="s">
        <v>8</v>
      </c>
      <c r="E948" s="25" t="s">
        <v>724</v>
      </c>
      <c r="F948" s="25" t="s">
        <v>180</v>
      </c>
      <c r="G948" s="9"/>
      <c r="H948" s="9"/>
      <c r="I948" s="9">
        <f>I949</f>
        <v>1775</v>
      </c>
      <c r="J948" s="9">
        <f t="shared" si="1847"/>
        <v>0</v>
      </c>
      <c r="K948" s="9">
        <f t="shared" si="1847"/>
        <v>0</v>
      </c>
      <c r="L948" s="9">
        <f t="shared" si="1847"/>
        <v>33718</v>
      </c>
      <c r="M948" s="9">
        <f t="shared" si="1847"/>
        <v>35493</v>
      </c>
      <c r="N948" s="9">
        <f t="shared" si="1847"/>
        <v>33718</v>
      </c>
      <c r="O948" s="9">
        <f>O949</f>
        <v>0</v>
      </c>
      <c r="P948" s="9">
        <f t="shared" si="1847"/>
        <v>0</v>
      </c>
      <c r="Q948" s="9">
        <f t="shared" si="1847"/>
        <v>0</v>
      </c>
      <c r="R948" s="9">
        <f t="shared" si="1847"/>
        <v>0</v>
      </c>
      <c r="S948" s="9">
        <f t="shared" si="1847"/>
        <v>35493</v>
      </c>
      <c r="T948" s="9">
        <f t="shared" si="1847"/>
        <v>33718</v>
      </c>
      <c r="U948" s="9">
        <f>U949</f>
        <v>0</v>
      </c>
      <c r="V948" s="9">
        <f t="shared" si="1848"/>
        <v>0</v>
      </c>
      <c r="W948" s="9">
        <f t="shared" si="1848"/>
        <v>0</v>
      </c>
      <c r="X948" s="9">
        <f t="shared" si="1848"/>
        <v>0</v>
      </c>
      <c r="Y948" s="9">
        <f t="shared" si="1848"/>
        <v>35493</v>
      </c>
      <c r="Z948" s="9">
        <f t="shared" si="1848"/>
        <v>33718</v>
      </c>
      <c r="AA948" s="9">
        <f>AA949</f>
        <v>0</v>
      </c>
      <c r="AB948" s="9">
        <f t="shared" si="1849"/>
        <v>0</v>
      </c>
      <c r="AC948" s="9">
        <f t="shared" si="1849"/>
        <v>0</v>
      </c>
      <c r="AD948" s="9">
        <f t="shared" si="1849"/>
        <v>0</v>
      </c>
      <c r="AE948" s="9">
        <f t="shared" si="1849"/>
        <v>35493</v>
      </c>
      <c r="AF948" s="9">
        <f t="shared" si="1849"/>
        <v>33718</v>
      </c>
      <c r="AG948" s="9">
        <f>AG949</f>
        <v>0</v>
      </c>
      <c r="AH948" s="9">
        <f t="shared" si="1849"/>
        <v>0</v>
      </c>
      <c r="AI948" s="9">
        <f t="shared" si="1849"/>
        <v>0</v>
      </c>
      <c r="AJ948" s="9">
        <f t="shared" si="1849"/>
        <v>0</v>
      </c>
      <c r="AK948" s="9">
        <f t="shared" si="1849"/>
        <v>35493</v>
      </c>
      <c r="AL948" s="9">
        <f t="shared" si="1849"/>
        <v>33718</v>
      </c>
      <c r="AM948" s="9">
        <f>AM949</f>
        <v>0</v>
      </c>
      <c r="AN948" s="9">
        <f t="shared" si="1850"/>
        <v>0</v>
      </c>
      <c r="AO948" s="9">
        <f t="shared" si="1850"/>
        <v>0</v>
      </c>
      <c r="AP948" s="9">
        <f t="shared" si="1850"/>
        <v>0</v>
      </c>
      <c r="AQ948" s="9">
        <f t="shared" si="1850"/>
        <v>35493</v>
      </c>
      <c r="AR948" s="9">
        <f t="shared" si="1850"/>
        <v>33718</v>
      </c>
      <c r="AS948" s="9">
        <f>AS949</f>
        <v>0</v>
      </c>
      <c r="AT948" s="9">
        <f t="shared" si="1851"/>
        <v>0</v>
      </c>
      <c r="AU948" s="9">
        <f t="shared" si="1851"/>
        <v>0</v>
      </c>
      <c r="AV948" s="9">
        <f t="shared" si="1851"/>
        <v>0</v>
      </c>
      <c r="AW948" s="9">
        <f t="shared" si="1851"/>
        <v>35493</v>
      </c>
      <c r="AX948" s="9">
        <f t="shared" si="1851"/>
        <v>33718</v>
      </c>
      <c r="AY948" s="9">
        <f t="shared" si="1851"/>
        <v>0</v>
      </c>
      <c r="AZ948" s="9">
        <f t="shared" si="1851"/>
        <v>0</v>
      </c>
      <c r="BA948" s="92">
        <f t="shared" si="1805"/>
        <v>0</v>
      </c>
      <c r="BB948" s="92">
        <f t="shared" si="1806"/>
        <v>0</v>
      </c>
    </row>
    <row r="949" spans="1:54" ht="18" hidden="1" customHeight="1">
      <c r="A949" s="24" t="s">
        <v>167</v>
      </c>
      <c r="B949" s="25" t="s">
        <v>437</v>
      </c>
      <c r="C949" s="25" t="s">
        <v>152</v>
      </c>
      <c r="D949" s="25" t="s">
        <v>8</v>
      </c>
      <c r="E949" s="25" t="s">
        <v>724</v>
      </c>
      <c r="F949" s="30">
        <v>410</v>
      </c>
      <c r="G949" s="9"/>
      <c r="H949" s="9"/>
      <c r="I949" s="9">
        <v>1775</v>
      </c>
      <c r="J949" s="9"/>
      <c r="K949" s="79"/>
      <c r="L949" s="9">
        <v>33718</v>
      </c>
      <c r="M949" s="9">
        <f>G949+I949+J949+K949+L949</f>
        <v>35493</v>
      </c>
      <c r="N949" s="9">
        <f>H949+L949</f>
        <v>33718</v>
      </c>
      <c r="O949" s="9"/>
      <c r="P949" s="9"/>
      <c r="Q949" s="80"/>
      <c r="R949" s="9"/>
      <c r="S949" s="9">
        <f>M949+O949+P949+Q949+R949</f>
        <v>35493</v>
      </c>
      <c r="T949" s="9">
        <f>N949+R949</f>
        <v>33718</v>
      </c>
      <c r="U949" s="9"/>
      <c r="V949" s="9"/>
      <c r="W949" s="80"/>
      <c r="X949" s="9"/>
      <c r="Y949" s="9">
        <f>S949+U949+V949+W949+X949</f>
        <v>35493</v>
      </c>
      <c r="Z949" s="9">
        <f>T949+X949</f>
        <v>33718</v>
      </c>
      <c r="AA949" s="9"/>
      <c r="AB949" s="9"/>
      <c r="AC949" s="80"/>
      <c r="AD949" s="9"/>
      <c r="AE949" s="9">
        <f>Y949+AA949+AB949+AC949+AD949</f>
        <v>35493</v>
      </c>
      <c r="AF949" s="9">
        <f>Z949+AD949</f>
        <v>33718</v>
      </c>
      <c r="AG949" s="9"/>
      <c r="AH949" s="9"/>
      <c r="AI949" s="80"/>
      <c r="AJ949" s="9"/>
      <c r="AK949" s="9">
        <f>AE949+AG949+AH949+AI949+AJ949</f>
        <v>35493</v>
      </c>
      <c r="AL949" s="9">
        <f>AF949+AJ949</f>
        <v>33718</v>
      </c>
      <c r="AM949" s="9"/>
      <c r="AN949" s="9"/>
      <c r="AO949" s="80"/>
      <c r="AP949" s="9"/>
      <c r="AQ949" s="9">
        <f>AK949+AM949+AN949+AO949+AP949</f>
        <v>35493</v>
      </c>
      <c r="AR949" s="9">
        <f>AL949+AP949</f>
        <v>33718</v>
      </c>
      <c r="AS949" s="9"/>
      <c r="AT949" s="9"/>
      <c r="AU949" s="80"/>
      <c r="AV949" s="9"/>
      <c r="AW949" s="9">
        <f>AQ949+AS949+AT949+AU949+AV949</f>
        <v>35493</v>
      </c>
      <c r="AX949" s="9">
        <f>AR949+AV949</f>
        <v>33718</v>
      </c>
      <c r="AY949" s="79"/>
      <c r="AZ949" s="79"/>
      <c r="BA949" s="92">
        <f t="shared" si="1805"/>
        <v>0</v>
      </c>
      <c r="BB949" s="92">
        <f t="shared" si="1806"/>
        <v>0</v>
      </c>
    </row>
    <row r="950" spans="1:54" ht="49.5" hidden="1">
      <c r="A950" s="24" t="s">
        <v>733</v>
      </c>
      <c r="B950" s="25" t="s">
        <v>437</v>
      </c>
      <c r="C950" s="25" t="s">
        <v>152</v>
      </c>
      <c r="D950" s="25" t="s">
        <v>8</v>
      </c>
      <c r="E950" s="25" t="s">
        <v>732</v>
      </c>
      <c r="F950" s="25"/>
      <c r="G950" s="9"/>
      <c r="H950" s="9"/>
      <c r="I950" s="9"/>
      <c r="J950" s="9"/>
      <c r="K950" s="79"/>
      <c r="L950" s="9"/>
      <c r="M950" s="9"/>
      <c r="N950" s="9"/>
      <c r="O950" s="9">
        <f>O951</f>
        <v>0</v>
      </c>
      <c r="P950" s="9">
        <f t="shared" ref="P950:AE951" si="1852">P951</f>
        <v>518</v>
      </c>
      <c r="Q950" s="9">
        <f t="shared" si="1852"/>
        <v>0</v>
      </c>
      <c r="R950" s="9">
        <f t="shared" si="1852"/>
        <v>9841</v>
      </c>
      <c r="S950" s="9">
        <f t="shared" si="1852"/>
        <v>10359</v>
      </c>
      <c r="T950" s="9">
        <f t="shared" si="1852"/>
        <v>9841</v>
      </c>
      <c r="U950" s="9">
        <f>U951</f>
        <v>0</v>
      </c>
      <c r="V950" s="9">
        <f t="shared" si="1852"/>
        <v>0</v>
      </c>
      <c r="W950" s="9">
        <f t="shared" si="1852"/>
        <v>0</v>
      </c>
      <c r="X950" s="9">
        <f t="shared" si="1852"/>
        <v>0</v>
      </c>
      <c r="Y950" s="9">
        <f t="shared" si="1852"/>
        <v>10359</v>
      </c>
      <c r="Z950" s="9">
        <f t="shared" si="1852"/>
        <v>9841</v>
      </c>
      <c r="AA950" s="9">
        <f>AA951</f>
        <v>0</v>
      </c>
      <c r="AB950" s="9">
        <f t="shared" si="1852"/>
        <v>0</v>
      </c>
      <c r="AC950" s="9">
        <f t="shared" si="1852"/>
        <v>0</v>
      </c>
      <c r="AD950" s="9">
        <f t="shared" si="1852"/>
        <v>0</v>
      </c>
      <c r="AE950" s="9">
        <f t="shared" si="1852"/>
        <v>10359</v>
      </c>
      <c r="AF950" s="9">
        <f t="shared" ref="AB950:AF951" si="1853">AF951</f>
        <v>9841</v>
      </c>
      <c r="AG950" s="9">
        <f>AG951</f>
        <v>0</v>
      </c>
      <c r="AH950" s="9">
        <f t="shared" ref="AH950:AW951" si="1854">AH951</f>
        <v>0</v>
      </c>
      <c r="AI950" s="9">
        <f t="shared" si="1854"/>
        <v>0</v>
      </c>
      <c r="AJ950" s="9">
        <f t="shared" si="1854"/>
        <v>0</v>
      </c>
      <c r="AK950" s="9">
        <f t="shared" si="1854"/>
        <v>10359</v>
      </c>
      <c r="AL950" s="9">
        <f t="shared" si="1854"/>
        <v>9841</v>
      </c>
      <c r="AM950" s="9">
        <f>AM951</f>
        <v>0</v>
      </c>
      <c r="AN950" s="9">
        <f t="shared" si="1854"/>
        <v>0</v>
      </c>
      <c r="AO950" s="9">
        <f t="shared" si="1854"/>
        <v>0</v>
      </c>
      <c r="AP950" s="9">
        <f t="shared" si="1854"/>
        <v>0</v>
      </c>
      <c r="AQ950" s="9">
        <f t="shared" si="1854"/>
        <v>10359</v>
      </c>
      <c r="AR950" s="9">
        <f t="shared" si="1854"/>
        <v>9841</v>
      </c>
      <c r="AS950" s="9">
        <f>AS951</f>
        <v>0</v>
      </c>
      <c r="AT950" s="9">
        <f t="shared" si="1854"/>
        <v>0</v>
      </c>
      <c r="AU950" s="9">
        <f t="shared" si="1854"/>
        <v>0</v>
      </c>
      <c r="AV950" s="9">
        <f t="shared" si="1854"/>
        <v>0</v>
      </c>
      <c r="AW950" s="9">
        <f t="shared" si="1854"/>
        <v>10359</v>
      </c>
      <c r="AX950" s="9">
        <f t="shared" ref="AT950:AZ951" si="1855">AX951</f>
        <v>9841</v>
      </c>
      <c r="AY950" s="9">
        <f t="shared" si="1855"/>
        <v>0</v>
      </c>
      <c r="AZ950" s="9">
        <f t="shared" si="1855"/>
        <v>0</v>
      </c>
      <c r="BA950" s="92">
        <f t="shared" si="1805"/>
        <v>0</v>
      </c>
      <c r="BB950" s="92">
        <f t="shared" si="1806"/>
        <v>0</v>
      </c>
    </row>
    <row r="951" spans="1:54" ht="33" hidden="1">
      <c r="A951" s="24" t="s">
        <v>179</v>
      </c>
      <c r="B951" s="25" t="s">
        <v>437</v>
      </c>
      <c r="C951" s="25" t="s">
        <v>152</v>
      </c>
      <c r="D951" s="25" t="s">
        <v>8</v>
      </c>
      <c r="E951" s="25" t="s">
        <v>732</v>
      </c>
      <c r="F951" s="25" t="s">
        <v>180</v>
      </c>
      <c r="G951" s="9"/>
      <c r="H951" s="9"/>
      <c r="I951" s="9"/>
      <c r="J951" s="9"/>
      <c r="K951" s="79"/>
      <c r="L951" s="9"/>
      <c r="M951" s="9"/>
      <c r="N951" s="9"/>
      <c r="O951" s="9">
        <f>O952</f>
        <v>0</v>
      </c>
      <c r="P951" s="9">
        <f t="shared" si="1852"/>
        <v>518</v>
      </c>
      <c r="Q951" s="9">
        <f t="shared" si="1852"/>
        <v>0</v>
      </c>
      <c r="R951" s="9">
        <f t="shared" si="1852"/>
        <v>9841</v>
      </c>
      <c r="S951" s="9">
        <f t="shared" si="1852"/>
        <v>10359</v>
      </c>
      <c r="T951" s="9">
        <f t="shared" si="1852"/>
        <v>9841</v>
      </c>
      <c r="U951" s="9">
        <f>U952</f>
        <v>0</v>
      </c>
      <c r="V951" s="9">
        <f t="shared" si="1852"/>
        <v>0</v>
      </c>
      <c r="W951" s="9">
        <f t="shared" si="1852"/>
        <v>0</v>
      </c>
      <c r="X951" s="9">
        <f t="shared" si="1852"/>
        <v>0</v>
      </c>
      <c r="Y951" s="9">
        <f t="shared" si="1852"/>
        <v>10359</v>
      </c>
      <c r="Z951" s="9">
        <f t="shared" si="1852"/>
        <v>9841</v>
      </c>
      <c r="AA951" s="9">
        <f>AA952</f>
        <v>0</v>
      </c>
      <c r="AB951" s="9">
        <f t="shared" si="1853"/>
        <v>0</v>
      </c>
      <c r="AC951" s="9">
        <f t="shared" si="1853"/>
        <v>0</v>
      </c>
      <c r="AD951" s="9">
        <f t="shared" si="1853"/>
        <v>0</v>
      </c>
      <c r="AE951" s="9">
        <f t="shared" si="1853"/>
        <v>10359</v>
      </c>
      <c r="AF951" s="9">
        <f t="shared" si="1853"/>
        <v>9841</v>
      </c>
      <c r="AG951" s="9">
        <f>AG952</f>
        <v>0</v>
      </c>
      <c r="AH951" s="9">
        <f t="shared" si="1854"/>
        <v>0</v>
      </c>
      <c r="AI951" s="9">
        <f t="shared" si="1854"/>
        <v>0</v>
      </c>
      <c r="AJ951" s="9">
        <f t="shared" si="1854"/>
        <v>0</v>
      </c>
      <c r="AK951" s="9">
        <f t="shared" si="1854"/>
        <v>10359</v>
      </c>
      <c r="AL951" s="9">
        <f t="shared" si="1854"/>
        <v>9841</v>
      </c>
      <c r="AM951" s="9">
        <f>AM952</f>
        <v>0</v>
      </c>
      <c r="AN951" s="9">
        <f t="shared" si="1854"/>
        <v>0</v>
      </c>
      <c r="AO951" s="9">
        <f t="shared" si="1854"/>
        <v>0</v>
      </c>
      <c r="AP951" s="9">
        <f t="shared" si="1854"/>
        <v>0</v>
      </c>
      <c r="AQ951" s="9">
        <f t="shared" si="1854"/>
        <v>10359</v>
      </c>
      <c r="AR951" s="9">
        <f t="shared" si="1854"/>
        <v>9841</v>
      </c>
      <c r="AS951" s="9">
        <f>AS952</f>
        <v>0</v>
      </c>
      <c r="AT951" s="9">
        <f t="shared" si="1855"/>
        <v>0</v>
      </c>
      <c r="AU951" s="9">
        <f t="shared" si="1855"/>
        <v>0</v>
      </c>
      <c r="AV951" s="9">
        <f t="shared" si="1855"/>
        <v>0</v>
      </c>
      <c r="AW951" s="9">
        <f t="shared" si="1855"/>
        <v>10359</v>
      </c>
      <c r="AX951" s="9">
        <f t="shared" si="1855"/>
        <v>9841</v>
      </c>
      <c r="AY951" s="9">
        <f t="shared" si="1855"/>
        <v>0</v>
      </c>
      <c r="AZ951" s="9">
        <f t="shared" si="1855"/>
        <v>0</v>
      </c>
      <c r="BA951" s="92">
        <f t="shared" si="1805"/>
        <v>0</v>
      </c>
      <c r="BB951" s="92">
        <f t="shared" si="1806"/>
        <v>0</v>
      </c>
    </row>
    <row r="952" spans="1:54" ht="18" hidden="1" customHeight="1">
      <c r="A952" s="24" t="s">
        <v>167</v>
      </c>
      <c r="B952" s="25" t="s">
        <v>437</v>
      </c>
      <c r="C952" s="25" t="s">
        <v>152</v>
      </c>
      <c r="D952" s="25" t="s">
        <v>8</v>
      </c>
      <c r="E952" s="25" t="s">
        <v>732</v>
      </c>
      <c r="F952" s="30">
        <v>410</v>
      </c>
      <c r="G952" s="9"/>
      <c r="H952" s="9"/>
      <c r="I952" s="9"/>
      <c r="J952" s="9"/>
      <c r="K952" s="79"/>
      <c r="L952" s="9"/>
      <c r="M952" s="9"/>
      <c r="N952" s="9"/>
      <c r="O952" s="9"/>
      <c r="P952" s="9">
        <v>518</v>
      </c>
      <c r="Q952" s="80"/>
      <c r="R952" s="9">
        <v>9841</v>
      </c>
      <c r="S952" s="9">
        <f>M952+O952+P952+Q952+R952</f>
        <v>10359</v>
      </c>
      <c r="T952" s="9">
        <f>N952+R952</f>
        <v>9841</v>
      </c>
      <c r="U952" s="9"/>
      <c r="V952" s="9"/>
      <c r="W952" s="80"/>
      <c r="X952" s="9"/>
      <c r="Y952" s="9">
        <f>S952+U952+V952+W952+X952</f>
        <v>10359</v>
      </c>
      <c r="Z952" s="9">
        <f>T952+X952</f>
        <v>9841</v>
      </c>
      <c r="AA952" s="9"/>
      <c r="AB952" s="9"/>
      <c r="AC952" s="80"/>
      <c r="AD952" s="9"/>
      <c r="AE952" s="9">
        <f>Y952+AA952+AB952+AC952+AD952</f>
        <v>10359</v>
      </c>
      <c r="AF952" s="9">
        <f>Z952+AD952</f>
        <v>9841</v>
      </c>
      <c r="AG952" s="9"/>
      <c r="AH952" s="9"/>
      <c r="AI952" s="80"/>
      <c r="AJ952" s="9"/>
      <c r="AK952" s="9">
        <f>AE952+AG952+AH952+AI952+AJ952</f>
        <v>10359</v>
      </c>
      <c r="AL952" s="9">
        <f>AF952+AJ952</f>
        <v>9841</v>
      </c>
      <c r="AM952" s="9"/>
      <c r="AN952" s="9"/>
      <c r="AO952" s="80"/>
      <c r="AP952" s="9"/>
      <c r="AQ952" s="9">
        <f>AK952+AM952+AN952+AO952+AP952</f>
        <v>10359</v>
      </c>
      <c r="AR952" s="9">
        <f>AL952+AP952</f>
        <v>9841</v>
      </c>
      <c r="AS952" s="9"/>
      <c r="AT952" s="9"/>
      <c r="AU952" s="80"/>
      <c r="AV952" s="9"/>
      <c r="AW952" s="9">
        <f>AQ952+AS952+AT952+AU952+AV952</f>
        <v>10359</v>
      </c>
      <c r="AX952" s="9">
        <f>AR952+AV952</f>
        <v>9841</v>
      </c>
      <c r="AY952" s="79"/>
      <c r="AZ952" s="79"/>
      <c r="BA952" s="92">
        <f t="shared" si="1805"/>
        <v>0</v>
      </c>
      <c r="BB952" s="92">
        <f t="shared" si="1806"/>
        <v>0</v>
      </c>
    </row>
    <row r="953" spans="1:54" ht="33" hidden="1">
      <c r="A953" s="24" t="s">
        <v>781</v>
      </c>
      <c r="B953" s="25" t="s">
        <v>437</v>
      </c>
      <c r="C953" s="25" t="s">
        <v>152</v>
      </c>
      <c r="D953" s="25" t="s">
        <v>8</v>
      </c>
      <c r="E953" s="25" t="s">
        <v>780</v>
      </c>
      <c r="F953" s="25"/>
      <c r="G953" s="9"/>
      <c r="H953" s="9"/>
      <c r="I953" s="9"/>
      <c r="J953" s="9"/>
      <c r="K953" s="79"/>
      <c r="L953" s="9"/>
      <c r="M953" s="9"/>
      <c r="N953" s="9"/>
      <c r="O953" s="9"/>
      <c r="P953" s="9"/>
      <c r="Q953" s="80"/>
      <c r="R953" s="9"/>
      <c r="S953" s="9"/>
      <c r="T953" s="9"/>
      <c r="U953" s="9"/>
      <c r="V953" s="9"/>
      <c r="W953" s="80"/>
      <c r="X953" s="9"/>
      <c r="Y953" s="9"/>
      <c r="Z953" s="9"/>
      <c r="AA953" s="9">
        <f>AA954</f>
        <v>2855</v>
      </c>
      <c r="AB953" s="9">
        <f t="shared" ref="AB953:AQ954" si="1856">AB954</f>
        <v>0</v>
      </c>
      <c r="AC953" s="9">
        <f t="shared" si="1856"/>
        <v>0</v>
      </c>
      <c r="AD953" s="9">
        <f t="shared" si="1856"/>
        <v>54246</v>
      </c>
      <c r="AE953" s="9">
        <f t="shared" si="1856"/>
        <v>57101</v>
      </c>
      <c r="AF953" s="9">
        <f t="shared" si="1856"/>
        <v>54246</v>
      </c>
      <c r="AG953" s="9">
        <f>AG954</f>
        <v>0</v>
      </c>
      <c r="AH953" s="9">
        <f t="shared" si="1856"/>
        <v>0</v>
      </c>
      <c r="AI953" s="9">
        <f t="shared" si="1856"/>
        <v>0</v>
      </c>
      <c r="AJ953" s="9">
        <f t="shared" si="1856"/>
        <v>0</v>
      </c>
      <c r="AK953" s="9">
        <f t="shared" si="1856"/>
        <v>57101</v>
      </c>
      <c r="AL953" s="9">
        <f t="shared" si="1856"/>
        <v>54246</v>
      </c>
      <c r="AM953" s="9">
        <f>AM954</f>
        <v>0</v>
      </c>
      <c r="AN953" s="9">
        <f t="shared" si="1856"/>
        <v>0</v>
      </c>
      <c r="AO953" s="9">
        <f t="shared" si="1856"/>
        <v>0</v>
      </c>
      <c r="AP953" s="9">
        <f t="shared" si="1856"/>
        <v>0</v>
      </c>
      <c r="AQ953" s="9">
        <f t="shared" si="1856"/>
        <v>57101</v>
      </c>
      <c r="AR953" s="9">
        <f t="shared" ref="AN953:AR954" si="1857">AR954</f>
        <v>54246</v>
      </c>
      <c r="AS953" s="9">
        <f>AS954</f>
        <v>0</v>
      </c>
      <c r="AT953" s="9">
        <f t="shared" ref="AT953:AZ954" si="1858">AT954</f>
        <v>0</v>
      </c>
      <c r="AU953" s="9">
        <f t="shared" si="1858"/>
        <v>0</v>
      </c>
      <c r="AV953" s="9">
        <f t="shared" si="1858"/>
        <v>0</v>
      </c>
      <c r="AW953" s="9">
        <f t="shared" si="1858"/>
        <v>57101</v>
      </c>
      <c r="AX953" s="9">
        <f t="shared" si="1858"/>
        <v>54246</v>
      </c>
      <c r="AY953" s="9">
        <f t="shared" si="1858"/>
        <v>0</v>
      </c>
      <c r="AZ953" s="9">
        <f t="shared" si="1858"/>
        <v>0</v>
      </c>
      <c r="BA953" s="92">
        <f t="shared" si="1805"/>
        <v>0</v>
      </c>
      <c r="BB953" s="92">
        <f t="shared" si="1806"/>
        <v>0</v>
      </c>
    </row>
    <row r="954" spans="1:54" ht="33" hidden="1">
      <c r="A954" s="24" t="s">
        <v>179</v>
      </c>
      <c r="B954" s="25" t="s">
        <v>437</v>
      </c>
      <c r="C954" s="25" t="s">
        <v>152</v>
      </c>
      <c r="D954" s="25" t="s">
        <v>8</v>
      </c>
      <c r="E954" s="25" t="s">
        <v>780</v>
      </c>
      <c r="F954" s="25" t="s">
        <v>180</v>
      </c>
      <c r="G954" s="9"/>
      <c r="H954" s="9"/>
      <c r="I954" s="9"/>
      <c r="J954" s="9"/>
      <c r="K954" s="79"/>
      <c r="L954" s="9"/>
      <c r="M954" s="9"/>
      <c r="N954" s="9"/>
      <c r="O954" s="9"/>
      <c r="P954" s="9"/>
      <c r="Q954" s="80"/>
      <c r="R954" s="9"/>
      <c r="S954" s="9"/>
      <c r="T954" s="9"/>
      <c r="U954" s="9"/>
      <c r="V954" s="9"/>
      <c r="W954" s="80"/>
      <c r="X954" s="9"/>
      <c r="Y954" s="9"/>
      <c r="Z954" s="9"/>
      <c r="AA954" s="9">
        <f>AA955</f>
        <v>2855</v>
      </c>
      <c r="AB954" s="9">
        <f t="shared" si="1856"/>
        <v>0</v>
      </c>
      <c r="AC954" s="9">
        <f t="shared" si="1856"/>
        <v>0</v>
      </c>
      <c r="AD954" s="9">
        <f t="shared" si="1856"/>
        <v>54246</v>
      </c>
      <c r="AE954" s="9">
        <f t="shared" si="1856"/>
        <v>57101</v>
      </c>
      <c r="AF954" s="9">
        <f t="shared" si="1856"/>
        <v>54246</v>
      </c>
      <c r="AG954" s="9">
        <f>AG955</f>
        <v>0</v>
      </c>
      <c r="AH954" s="9">
        <f t="shared" si="1856"/>
        <v>0</v>
      </c>
      <c r="AI954" s="9">
        <f t="shared" si="1856"/>
        <v>0</v>
      </c>
      <c r="AJ954" s="9">
        <f t="shared" si="1856"/>
        <v>0</v>
      </c>
      <c r="AK954" s="9">
        <f t="shared" si="1856"/>
        <v>57101</v>
      </c>
      <c r="AL954" s="9">
        <f t="shared" si="1856"/>
        <v>54246</v>
      </c>
      <c r="AM954" s="9">
        <f>AM955</f>
        <v>0</v>
      </c>
      <c r="AN954" s="9">
        <f t="shared" si="1857"/>
        <v>0</v>
      </c>
      <c r="AO954" s="9">
        <f t="shared" si="1857"/>
        <v>0</v>
      </c>
      <c r="AP954" s="9">
        <f t="shared" si="1857"/>
        <v>0</v>
      </c>
      <c r="AQ954" s="9">
        <f t="shared" si="1857"/>
        <v>57101</v>
      </c>
      <c r="AR954" s="9">
        <f t="shared" si="1857"/>
        <v>54246</v>
      </c>
      <c r="AS954" s="9">
        <f>AS955</f>
        <v>0</v>
      </c>
      <c r="AT954" s="9">
        <f t="shared" si="1858"/>
        <v>0</v>
      </c>
      <c r="AU954" s="9">
        <f t="shared" si="1858"/>
        <v>0</v>
      </c>
      <c r="AV954" s="9">
        <f t="shared" si="1858"/>
        <v>0</v>
      </c>
      <c r="AW954" s="9">
        <f t="shared" si="1858"/>
        <v>57101</v>
      </c>
      <c r="AX954" s="9">
        <f t="shared" si="1858"/>
        <v>54246</v>
      </c>
      <c r="AY954" s="9">
        <f t="shared" si="1858"/>
        <v>0</v>
      </c>
      <c r="AZ954" s="9">
        <f t="shared" si="1858"/>
        <v>0</v>
      </c>
      <c r="BA954" s="92">
        <f t="shared" si="1805"/>
        <v>0</v>
      </c>
      <c r="BB954" s="92">
        <f t="shared" si="1806"/>
        <v>0</v>
      </c>
    </row>
    <row r="955" spans="1:54" ht="18" hidden="1" customHeight="1">
      <c r="A955" s="24" t="s">
        <v>167</v>
      </c>
      <c r="B955" s="25" t="s">
        <v>437</v>
      </c>
      <c r="C955" s="25" t="s">
        <v>152</v>
      </c>
      <c r="D955" s="25" t="s">
        <v>8</v>
      </c>
      <c r="E955" s="25" t="s">
        <v>780</v>
      </c>
      <c r="F955" s="30">
        <v>410</v>
      </c>
      <c r="G955" s="9"/>
      <c r="H955" s="9"/>
      <c r="I955" s="9"/>
      <c r="J955" s="9"/>
      <c r="K955" s="79"/>
      <c r="L955" s="9"/>
      <c r="M955" s="9"/>
      <c r="N955" s="9"/>
      <c r="O955" s="9"/>
      <c r="P955" s="9"/>
      <c r="Q955" s="80"/>
      <c r="R955" s="9"/>
      <c r="S955" s="9"/>
      <c r="T955" s="9"/>
      <c r="U955" s="9"/>
      <c r="V955" s="9"/>
      <c r="W955" s="80"/>
      <c r="X955" s="9"/>
      <c r="Y955" s="9"/>
      <c r="Z955" s="9"/>
      <c r="AA955" s="9">
        <v>2855</v>
      </c>
      <c r="AB955" s="9"/>
      <c r="AC955" s="80"/>
      <c r="AD955" s="9">
        <v>54246</v>
      </c>
      <c r="AE955" s="9">
        <f>Y955+AA955+AB955+AC955+AD955</f>
        <v>57101</v>
      </c>
      <c r="AF955" s="9">
        <f>Z955+AD955</f>
        <v>54246</v>
      </c>
      <c r="AG955" s="9"/>
      <c r="AH955" s="9"/>
      <c r="AI955" s="80"/>
      <c r="AJ955" s="9"/>
      <c r="AK955" s="9">
        <f>AE955+AG955+AH955+AI955+AJ955</f>
        <v>57101</v>
      </c>
      <c r="AL955" s="9">
        <f>AF955+AJ955</f>
        <v>54246</v>
      </c>
      <c r="AM955" s="9"/>
      <c r="AN955" s="9"/>
      <c r="AO955" s="80"/>
      <c r="AP955" s="9"/>
      <c r="AQ955" s="9">
        <f>AK955+AM955+AN955+AO955+AP955</f>
        <v>57101</v>
      </c>
      <c r="AR955" s="9">
        <f>AL955+AP955</f>
        <v>54246</v>
      </c>
      <c r="AS955" s="9"/>
      <c r="AT955" s="9"/>
      <c r="AU955" s="80"/>
      <c r="AV955" s="9"/>
      <c r="AW955" s="9">
        <f>AQ955+AS955+AT955+AU955+AV955</f>
        <v>57101</v>
      </c>
      <c r="AX955" s="9">
        <f>AR955+AV955</f>
        <v>54246</v>
      </c>
      <c r="AY955" s="79"/>
      <c r="AZ955" s="79"/>
      <c r="BA955" s="92">
        <f t="shared" si="1805"/>
        <v>0</v>
      </c>
      <c r="BB955" s="92">
        <f t="shared" si="1806"/>
        <v>0</v>
      </c>
    </row>
    <row r="956" spans="1:54" hidden="1">
      <c r="A956" s="24"/>
      <c r="B956" s="25"/>
      <c r="C956" s="25"/>
      <c r="D956" s="25"/>
      <c r="E956" s="25"/>
      <c r="F956" s="25"/>
      <c r="G956" s="9"/>
      <c r="H956" s="9"/>
      <c r="I956" s="79"/>
      <c r="J956" s="79"/>
      <c r="K956" s="79"/>
      <c r="L956" s="79"/>
      <c r="M956" s="79"/>
      <c r="N956" s="79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79"/>
      <c r="AZ956" s="79"/>
      <c r="BA956" s="92"/>
      <c r="BB956" s="92"/>
    </row>
    <row r="957" spans="1:54" s="100" customFormat="1" ht="40.5" hidden="1">
      <c r="A957" s="95" t="s">
        <v>479</v>
      </c>
      <c r="B957" s="96">
        <v>915</v>
      </c>
      <c r="C957" s="97"/>
      <c r="D957" s="97"/>
      <c r="E957" s="96"/>
      <c r="F957" s="97"/>
      <c r="G957" s="98">
        <f t="shared" ref="G957" si="1859">G959+G984+G991</f>
        <v>30498</v>
      </c>
      <c r="H957" s="98">
        <f t="shared" ref="H957:N957" si="1860">H959+H984+H991</f>
        <v>20701</v>
      </c>
      <c r="I957" s="98">
        <f t="shared" si="1860"/>
        <v>0</v>
      </c>
      <c r="J957" s="98">
        <f t="shared" si="1860"/>
        <v>0</v>
      </c>
      <c r="K957" s="98">
        <f t="shared" si="1860"/>
        <v>0</v>
      </c>
      <c r="L957" s="98">
        <f t="shared" si="1860"/>
        <v>0</v>
      </c>
      <c r="M957" s="98">
        <f t="shared" si="1860"/>
        <v>30498</v>
      </c>
      <c r="N957" s="98">
        <f t="shared" si="1860"/>
        <v>20701</v>
      </c>
      <c r="O957" s="98">
        <f t="shared" ref="O957:T957" si="1861">O959+O984+O991</f>
        <v>0</v>
      </c>
      <c r="P957" s="98">
        <f t="shared" si="1861"/>
        <v>0</v>
      </c>
      <c r="Q957" s="98">
        <f t="shared" si="1861"/>
        <v>0</v>
      </c>
      <c r="R957" s="98">
        <f t="shared" si="1861"/>
        <v>0</v>
      </c>
      <c r="S957" s="98">
        <f t="shared" si="1861"/>
        <v>30498</v>
      </c>
      <c r="T957" s="98">
        <f t="shared" si="1861"/>
        <v>20701</v>
      </c>
      <c r="U957" s="98">
        <f t="shared" ref="U957:Z957" si="1862">U959+U984+U991</f>
        <v>0</v>
      </c>
      <c r="V957" s="98">
        <f t="shared" si="1862"/>
        <v>0</v>
      </c>
      <c r="W957" s="98">
        <f t="shared" si="1862"/>
        <v>0</v>
      </c>
      <c r="X957" s="98">
        <f t="shared" si="1862"/>
        <v>0</v>
      </c>
      <c r="Y957" s="98">
        <f t="shared" si="1862"/>
        <v>30498</v>
      </c>
      <c r="Z957" s="98">
        <f t="shared" si="1862"/>
        <v>20701</v>
      </c>
      <c r="AA957" s="98">
        <f t="shared" ref="AA957:AF957" si="1863">AA959+AA984+AA991</f>
        <v>105</v>
      </c>
      <c r="AB957" s="98">
        <f t="shared" si="1863"/>
        <v>0</v>
      </c>
      <c r="AC957" s="98">
        <f t="shared" si="1863"/>
        <v>0</v>
      </c>
      <c r="AD957" s="98">
        <f t="shared" si="1863"/>
        <v>0</v>
      </c>
      <c r="AE957" s="98">
        <f t="shared" si="1863"/>
        <v>30603</v>
      </c>
      <c r="AF957" s="98">
        <f t="shared" si="1863"/>
        <v>20701</v>
      </c>
      <c r="AG957" s="98">
        <f t="shared" ref="AG957:AL957" si="1864">AG959+AG984+AG991</f>
        <v>0</v>
      </c>
      <c r="AH957" s="98">
        <f t="shared" si="1864"/>
        <v>0</v>
      </c>
      <c r="AI957" s="98">
        <f t="shared" si="1864"/>
        <v>0</v>
      </c>
      <c r="AJ957" s="98">
        <f t="shared" si="1864"/>
        <v>0</v>
      </c>
      <c r="AK957" s="98">
        <f t="shared" si="1864"/>
        <v>30603</v>
      </c>
      <c r="AL957" s="98">
        <f t="shared" si="1864"/>
        <v>20701</v>
      </c>
      <c r="AM957" s="98">
        <f t="shared" ref="AM957:AR957" si="1865">AM959+AM984+AM991</f>
        <v>0</v>
      </c>
      <c r="AN957" s="98">
        <f t="shared" si="1865"/>
        <v>0</v>
      </c>
      <c r="AO957" s="98">
        <f t="shared" si="1865"/>
        <v>0</v>
      </c>
      <c r="AP957" s="98">
        <f t="shared" si="1865"/>
        <v>0</v>
      </c>
      <c r="AQ957" s="98">
        <f t="shared" si="1865"/>
        <v>30603</v>
      </c>
      <c r="AR957" s="98">
        <f t="shared" si="1865"/>
        <v>20701</v>
      </c>
      <c r="AS957" s="98">
        <f t="shared" ref="AS957:AX957" si="1866">AS959+AS984+AS991</f>
        <v>0</v>
      </c>
      <c r="AT957" s="98">
        <f t="shared" si="1866"/>
        <v>0</v>
      </c>
      <c r="AU957" s="98">
        <f t="shared" si="1866"/>
        <v>-2</v>
      </c>
      <c r="AV957" s="98">
        <f t="shared" si="1866"/>
        <v>0</v>
      </c>
      <c r="AW957" s="98">
        <f t="shared" si="1866"/>
        <v>30601</v>
      </c>
      <c r="AX957" s="98">
        <f t="shared" si="1866"/>
        <v>20701</v>
      </c>
      <c r="AY957" s="98">
        <f t="shared" ref="AY957:AZ957" si="1867">AY959+AY984+AY991</f>
        <v>14949</v>
      </c>
      <c r="AZ957" s="98">
        <f t="shared" si="1867"/>
        <v>11181</v>
      </c>
      <c r="BA957" s="99">
        <f t="shared" si="1805"/>
        <v>48.851344727296492</v>
      </c>
      <c r="BB957" s="99">
        <f t="shared" si="1806"/>
        <v>54.011883483889669</v>
      </c>
    </row>
    <row r="958" spans="1:54" s="67" customFormat="1" hidden="1">
      <c r="A958" s="68"/>
      <c r="B958" s="26"/>
      <c r="C958" s="53"/>
      <c r="D958" s="53"/>
      <c r="E958" s="26"/>
      <c r="F958" s="53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92"/>
      <c r="BB958" s="92"/>
    </row>
    <row r="959" spans="1:54" ht="18.75" hidden="1">
      <c r="A959" s="22" t="s">
        <v>168</v>
      </c>
      <c r="B959" s="23">
        <v>915</v>
      </c>
      <c r="C959" s="23" t="s">
        <v>32</v>
      </c>
      <c r="D959" s="23" t="s">
        <v>79</v>
      </c>
      <c r="E959" s="23"/>
      <c r="F959" s="52"/>
      <c r="G959" s="13">
        <f t="shared" ref="G959:V960" si="1868">G960</f>
        <v>7987</v>
      </c>
      <c r="H959" s="13">
        <f t="shared" si="1868"/>
        <v>0</v>
      </c>
      <c r="I959" s="13">
        <f t="shared" si="1868"/>
        <v>0</v>
      </c>
      <c r="J959" s="13">
        <f t="shared" si="1868"/>
        <v>0</v>
      </c>
      <c r="K959" s="13">
        <f t="shared" si="1868"/>
        <v>0</v>
      </c>
      <c r="L959" s="13">
        <f t="shared" si="1868"/>
        <v>0</v>
      </c>
      <c r="M959" s="13">
        <f t="shared" si="1868"/>
        <v>7987</v>
      </c>
      <c r="N959" s="13">
        <f t="shared" si="1868"/>
        <v>0</v>
      </c>
      <c r="O959" s="13">
        <f t="shared" si="1868"/>
        <v>0</v>
      </c>
      <c r="P959" s="13">
        <f t="shared" si="1868"/>
        <v>0</v>
      </c>
      <c r="Q959" s="13">
        <f t="shared" si="1868"/>
        <v>0</v>
      </c>
      <c r="R959" s="13">
        <f t="shared" si="1868"/>
        <v>0</v>
      </c>
      <c r="S959" s="13">
        <f t="shared" si="1868"/>
        <v>7987</v>
      </c>
      <c r="T959" s="13">
        <f t="shared" si="1868"/>
        <v>0</v>
      </c>
      <c r="U959" s="13">
        <f t="shared" si="1868"/>
        <v>0</v>
      </c>
      <c r="V959" s="13">
        <f t="shared" si="1868"/>
        <v>0</v>
      </c>
      <c r="W959" s="13">
        <f t="shared" ref="U959:AJ960" si="1869">W960</f>
        <v>0</v>
      </c>
      <c r="X959" s="13">
        <f t="shared" si="1869"/>
        <v>0</v>
      </c>
      <c r="Y959" s="13">
        <f t="shared" si="1869"/>
        <v>7987</v>
      </c>
      <c r="Z959" s="13">
        <f t="shared" si="1869"/>
        <v>0</v>
      </c>
      <c r="AA959" s="13">
        <f t="shared" si="1869"/>
        <v>105</v>
      </c>
      <c r="AB959" s="13">
        <f t="shared" si="1869"/>
        <v>0</v>
      </c>
      <c r="AC959" s="13">
        <f t="shared" si="1869"/>
        <v>0</v>
      </c>
      <c r="AD959" s="13">
        <f t="shared" si="1869"/>
        <v>0</v>
      </c>
      <c r="AE959" s="13">
        <f t="shared" si="1869"/>
        <v>8092</v>
      </c>
      <c r="AF959" s="13">
        <f t="shared" si="1869"/>
        <v>0</v>
      </c>
      <c r="AG959" s="13">
        <f t="shared" si="1869"/>
        <v>0</v>
      </c>
      <c r="AH959" s="13">
        <f t="shared" si="1869"/>
        <v>0</v>
      </c>
      <c r="AI959" s="13">
        <f t="shared" si="1869"/>
        <v>0</v>
      </c>
      <c r="AJ959" s="13">
        <f t="shared" si="1869"/>
        <v>0</v>
      </c>
      <c r="AK959" s="13">
        <f t="shared" ref="AG959:AV960" si="1870">AK960</f>
        <v>8092</v>
      </c>
      <c r="AL959" s="13">
        <f t="shared" si="1870"/>
        <v>0</v>
      </c>
      <c r="AM959" s="13">
        <f t="shared" si="1870"/>
        <v>0</v>
      </c>
      <c r="AN959" s="13">
        <f t="shared" si="1870"/>
        <v>0</v>
      </c>
      <c r="AO959" s="13">
        <f t="shared" si="1870"/>
        <v>0</v>
      </c>
      <c r="AP959" s="13">
        <f t="shared" si="1870"/>
        <v>0</v>
      </c>
      <c r="AQ959" s="13">
        <f t="shared" si="1870"/>
        <v>8092</v>
      </c>
      <c r="AR959" s="13">
        <f t="shared" si="1870"/>
        <v>0</v>
      </c>
      <c r="AS959" s="13">
        <f t="shared" si="1870"/>
        <v>0</v>
      </c>
      <c r="AT959" s="13">
        <f t="shared" si="1870"/>
        <v>0</v>
      </c>
      <c r="AU959" s="13">
        <f t="shared" si="1870"/>
        <v>0</v>
      </c>
      <c r="AV959" s="13">
        <f t="shared" si="1870"/>
        <v>0</v>
      </c>
      <c r="AW959" s="13">
        <f t="shared" ref="AS959:AZ960" si="1871">AW960</f>
        <v>8092</v>
      </c>
      <c r="AX959" s="13">
        <f t="shared" si="1871"/>
        <v>0</v>
      </c>
      <c r="AY959" s="13">
        <f t="shared" si="1871"/>
        <v>3325</v>
      </c>
      <c r="AZ959" s="13">
        <f t="shared" si="1871"/>
        <v>0</v>
      </c>
      <c r="BA959" s="93">
        <f t="shared" si="1805"/>
        <v>41.089965397923876</v>
      </c>
      <c r="BB959" s="93"/>
    </row>
    <row r="960" spans="1:54" ht="66" hidden="1">
      <c r="A960" s="24" t="s">
        <v>423</v>
      </c>
      <c r="B960" s="25">
        <v>915</v>
      </c>
      <c r="C960" s="25" t="s">
        <v>32</v>
      </c>
      <c r="D960" s="25" t="s">
        <v>79</v>
      </c>
      <c r="E960" s="25" t="s">
        <v>221</v>
      </c>
      <c r="F960" s="53"/>
      <c r="G960" s="11">
        <f t="shared" si="1868"/>
        <v>7987</v>
      </c>
      <c r="H960" s="11">
        <f t="shared" si="1868"/>
        <v>0</v>
      </c>
      <c r="I960" s="11">
        <f t="shared" si="1868"/>
        <v>0</v>
      </c>
      <c r="J960" s="11">
        <f t="shared" si="1868"/>
        <v>0</v>
      </c>
      <c r="K960" s="11">
        <f t="shared" si="1868"/>
        <v>0</v>
      </c>
      <c r="L960" s="11">
        <f t="shared" si="1868"/>
        <v>0</v>
      </c>
      <c r="M960" s="11">
        <f t="shared" si="1868"/>
        <v>7987</v>
      </c>
      <c r="N960" s="11">
        <f t="shared" si="1868"/>
        <v>0</v>
      </c>
      <c r="O960" s="11">
        <f t="shared" si="1868"/>
        <v>0</v>
      </c>
      <c r="P960" s="11">
        <f t="shared" si="1868"/>
        <v>0</v>
      </c>
      <c r="Q960" s="11">
        <f t="shared" si="1868"/>
        <v>0</v>
      </c>
      <c r="R960" s="11">
        <f t="shared" si="1868"/>
        <v>0</v>
      </c>
      <c r="S960" s="11">
        <f t="shared" si="1868"/>
        <v>7987</v>
      </c>
      <c r="T960" s="11">
        <f t="shared" si="1868"/>
        <v>0</v>
      </c>
      <c r="U960" s="11">
        <f t="shared" si="1869"/>
        <v>0</v>
      </c>
      <c r="V960" s="11">
        <f t="shared" si="1869"/>
        <v>0</v>
      </c>
      <c r="W960" s="11">
        <f t="shared" si="1869"/>
        <v>0</v>
      </c>
      <c r="X960" s="11">
        <f t="shared" si="1869"/>
        <v>0</v>
      </c>
      <c r="Y960" s="11">
        <f t="shared" si="1869"/>
        <v>7987</v>
      </c>
      <c r="Z960" s="11">
        <f t="shared" si="1869"/>
        <v>0</v>
      </c>
      <c r="AA960" s="11">
        <f t="shared" si="1869"/>
        <v>105</v>
      </c>
      <c r="AB960" s="11">
        <f t="shared" si="1869"/>
        <v>0</v>
      </c>
      <c r="AC960" s="11">
        <f t="shared" si="1869"/>
        <v>0</v>
      </c>
      <c r="AD960" s="11">
        <f t="shared" si="1869"/>
        <v>0</v>
      </c>
      <c r="AE960" s="11">
        <f t="shared" si="1869"/>
        <v>8092</v>
      </c>
      <c r="AF960" s="11">
        <f t="shared" si="1869"/>
        <v>0</v>
      </c>
      <c r="AG960" s="11">
        <f t="shared" si="1870"/>
        <v>0</v>
      </c>
      <c r="AH960" s="11">
        <f t="shared" si="1870"/>
        <v>0</v>
      </c>
      <c r="AI960" s="11">
        <f t="shared" si="1870"/>
        <v>0</v>
      </c>
      <c r="AJ960" s="11">
        <f t="shared" si="1870"/>
        <v>0</v>
      </c>
      <c r="AK960" s="11">
        <f t="shared" si="1870"/>
        <v>8092</v>
      </c>
      <c r="AL960" s="11">
        <f t="shared" si="1870"/>
        <v>0</v>
      </c>
      <c r="AM960" s="11">
        <f t="shared" si="1870"/>
        <v>0</v>
      </c>
      <c r="AN960" s="11">
        <f t="shared" si="1870"/>
        <v>0</v>
      </c>
      <c r="AO960" s="11">
        <f t="shared" si="1870"/>
        <v>0</v>
      </c>
      <c r="AP960" s="11">
        <f t="shared" si="1870"/>
        <v>0</v>
      </c>
      <c r="AQ960" s="11">
        <f t="shared" si="1870"/>
        <v>8092</v>
      </c>
      <c r="AR960" s="11">
        <f t="shared" si="1870"/>
        <v>0</v>
      </c>
      <c r="AS960" s="11">
        <f t="shared" si="1871"/>
        <v>0</v>
      </c>
      <c r="AT960" s="11">
        <f t="shared" si="1871"/>
        <v>0</v>
      </c>
      <c r="AU960" s="11">
        <f t="shared" si="1871"/>
        <v>0</v>
      </c>
      <c r="AV960" s="11">
        <f t="shared" si="1871"/>
        <v>0</v>
      </c>
      <c r="AW960" s="11">
        <f t="shared" si="1871"/>
        <v>8092</v>
      </c>
      <c r="AX960" s="11">
        <f t="shared" si="1871"/>
        <v>0</v>
      </c>
      <c r="AY960" s="11">
        <f t="shared" si="1871"/>
        <v>3325</v>
      </c>
      <c r="AZ960" s="11">
        <f t="shared" si="1871"/>
        <v>0</v>
      </c>
      <c r="BA960" s="92">
        <f t="shared" si="1805"/>
        <v>41.089965397923876</v>
      </c>
      <c r="BB960" s="92"/>
    </row>
    <row r="961" spans="1:54" ht="20.100000000000001" hidden="1" customHeight="1">
      <c r="A961" s="27" t="s">
        <v>265</v>
      </c>
      <c r="B961" s="25">
        <v>915</v>
      </c>
      <c r="C961" s="25" t="s">
        <v>32</v>
      </c>
      <c r="D961" s="25" t="s">
        <v>79</v>
      </c>
      <c r="E961" s="25" t="s">
        <v>266</v>
      </c>
      <c r="F961" s="25"/>
      <c r="G961" s="9">
        <f t="shared" ref="G961" si="1872">G962+G965+G968+G971+G974+G977+G980</f>
        <v>7987</v>
      </c>
      <c r="H961" s="9">
        <f t="shared" ref="H961:N961" si="1873">H962+H965+H968+H971+H974+H977+H980</f>
        <v>0</v>
      </c>
      <c r="I961" s="9">
        <f t="shared" si="1873"/>
        <v>0</v>
      </c>
      <c r="J961" s="9">
        <f t="shared" si="1873"/>
        <v>0</v>
      </c>
      <c r="K961" s="9">
        <f t="shared" si="1873"/>
        <v>0</v>
      </c>
      <c r="L961" s="9">
        <f t="shared" si="1873"/>
        <v>0</v>
      </c>
      <c r="M961" s="9">
        <f t="shared" si="1873"/>
        <v>7987</v>
      </c>
      <c r="N961" s="9">
        <f t="shared" si="1873"/>
        <v>0</v>
      </c>
      <c r="O961" s="9">
        <f t="shared" ref="O961:T961" si="1874">O962+O965+O968+O971+O974+O977+O980</f>
        <v>0</v>
      </c>
      <c r="P961" s="9">
        <f t="shared" si="1874"/>
        <v>0</v>
      </c>
      <c r="Q961" s="9">
        <f t="shared" si="1874"/>
        <v>0</v>
      </c>
      <c r="R961" s="9">
        <f t="shared" si="1874"/>
        <v>0</v>
      </c>
      <c r="S961" s="9">
        <f t="shared" si="1874"/>
        <v>7987</v>
      </c>
      <c r="T961" s="9">
        <f t="shared" si="1874"/>
        <v>0</v>
      </c>
      <c r="U961" s="9">
        <f t="shared" ref="U961:Z961" si="1875">U962+U965+U968+U971+U974+U977+U980</f>
        <v>0</v>
      </c>
      <c r="V961" s="9">
        <f t="shared" si="1875"/>
        <v>0</v>
      </c>
      <c r="W961" s="9">
        <f t="shared" si="1875"/>
        <v>0</v>
      </c>
      <c r="X961" s="9">
        <f t="shared" si="1875"/>
        <v>0</v>
      </c>
      <c r="Y961" s="9">
        <f t="shared" si="1875"/>
        <v>7987</v>
      </c>
      <c r="Z961" s="9">
        <f t="shared" si="1875"/>
        <v>0</v>
      </c>
      <c r="AA961" s="9">
        <f t="shared" ref="AA961:AF961" si="1876">AA962+AA965+AA968+AA971+AA974+AA977+AA980</f>
        <v>105</v>
      </c>
      <c r="AB961" s="9">
        <f t="shared" si="1876"/>
        <v>0</v>
      </c>
      <c r="AC961" s="9">
        <f t="shared" si="1876"/>
        <v>0</v>
      </c>
      <c r="AD961" s="9">
        <f t="shared" si="1876"/>
        <v>0</v>
      </c>
      <c r="AE961" s="9">
        <f t="shared" si="1876"/>
        <v>8092</v>
      </c>
      <c r="AF961" s="9">
        <f t="shared" si="1876"/>
        <v>0</v>
      </c>
      <c r="AG961" s="9">
        <f t="shared" ref="AG961:AL961" si="1877">AG962+AG965+AG968+AG971+AG974+AG977+AG980</f>
        <v>0</v>
      </c>
      <c r="AH961" s="9">
        <f t="shared" si="1877"/>
        <v>0</v>
      </c>
      <c r="AI961" s="9">
        <f t="shared" si="1877"/>
        <v>0</v>
      </c>
      <c r="AJ961" s="9">
        <f t="shared" si="1877"/>
        <v>0</v>
      </c>
      <c r="AK961" s="9">
        <f t="shared" si="1877"/>
        <v>8092</v>
      </c>
      <c r="AL961" s="9">
        <f t="shared" si="1877"/>
        <v>0</v>
      </c>
      <c r="AM961" s="9">
        <f t="shared" ref="AM961:AR961" si="1878">AM962+AM965+AM968+AM971+AM974+AM977+AM980</f>
        <v>0</v>
      </c>
      <c r="AN961" s="9">
        <f t="shared" si="1878"/>
        <v>0</v>
      </c>
      <c r="AO961" s="9">
        <f t="shared" si="1878"/>
        <v>0</v>
      </c>
      <c r="AP961" s="9">
        <f t="shared" si="1878"/>
        <v>0</v>
      </c>
      <c r="AQ961" s="9">
        <f t="shared" si="1878"/>
        <v>8092</v>
      </c>
      <c r="AR961" s="9">
        <f t="shared" si="1878"/>
        <v>0</v>
      </c>
      <c r="AS961" s="9">
        <f t="shared" ref="AS961:AX961" si="1879">AS962+AS965+AS968+AS971+AS974+AS977+AS980</f>
        <v>0</v>
      </c>
      <c r="AT961" s="9">
        <f t="shared" si="1879"/>
        <v>0</v>
      </c>
      <c r="AU961" s="9">
        <f t="shared" si="1879"/>
        <v>0</v>
      </c>
      <c r="AV961" s="9">
        <f t="shared" si="1879"/>
        <v>0</v>
      </c>
      <c r="AW961" s="9">
        <f t="shared" si="1879"/>
        <v>8092</v>
      </c>
      <c r="AX961" s="9">
        <f t="shared" si="1879"/>
        <v>0</v>
      </c>
      <c r="AY961" s="9">
        <f t="shared" ref="AY961:AZ961" si="1880">AY962+AY965+AY968+AY971+AY974+AY977+AY980</f>
        <v>3325</v>
      </c>
      <c r="AZ961" s="9">
        <f t="shared" si="1880"/>
        <v>0</v>
      </c>
      <c r="BA961" s="92">
        <f t="shared" si="1805"/>
        <v>41.089965397923876</v>
      </c>
      <c r="BB961" s="92"/>
    </row>
    <row r="962" spans="1:54" ht="66.75" hidden="1">
      <c r="A962" s="24" t="s">
        <v>523</v>
      </c>
      <c r="B962" s="25">
        <v>915</v>
      </c>
      <c r="C962" s="25" t="s">
        <v>32</v>
      </c>
      <c r="D962" s="25" t="s">
        <v>79</v>
      </c>
      <c r="E962" s="25" t="s">
        <v>515</v>
      </c>
      <c r="F962" s="32"/>
      <c r="G962" s="11">
        <f t="shared" ref="G962:V963" si="1881">G963</f>
        <v>90</v>
      </c>
      <c r="H962" s="11">
        <f t="shared" si="1881"/>
        <v>0</v>
      </c>
      <c r="I962" s="11">
        <f t="shared" si="1881"/>
        <v>0</v>
      </c>
      <c r="J962" s="11">
        <f t="shared" si="1881"/>
        <v>0</v>
      </c>
      <c r="K962" s="11">
        <f t="shared" si="1881"/>
        <v>0</v>
      </c>
      <c r="L962" s="11">
        <f t="shared" si="1881"/>
        <v>0</v>
      </c>
      <c r="M962" s="11">
        <f t="shared" si="1881"/>
        <v>90</v>
      </c>
      <c r="N962" s="11">
        <f t="shared" si="1881"/>
        <v>0</v>
      </c>
      <c r="O962" s="11">
        <f t="shared" si="1881"/>
        <v>0</v>
      </c>
      <c r="P962" s="11">
        <f t="shared" si="1881"/>
        <v>0</v>
      </c>
      <c r="Q962" s="11">
        <f t="shared" si="1881"/>
        <v>0</v>
      </c>
      <c r="R962" s="11">
        <f t="shared" si="1881"/>
        <v>0</v>
      </c>
      <c r="S962" s="11">
        <f t="shared" si="1881"/>
        <v>90</v>
      </c>
      <c r="T962" s="11">
        <f t="shared" si="1881"/>
        <v>0</v>
      </c>
      <c r="U962" s="11">
        <f t="shared" si="1881"/>
        <v>0</v>
      </c>
      <c r="V962" s="11">
        <f t="shared" si="1881"/>
        <v>0</v>
      </c>
      <c r="W962" s="11">
        <f t="shared" ref="U962:AJ963" si="1882">W963</f>
        <v>0</v>
      </c>
      <c r="X962" s="11">
        <f t="shared" si="1882"/>
        <v>0</v>
      </c>
      <c r="Y962" s="11">
        <f t="shared" si="1882"/>
        <v>90</v>
      </c>
      <c r="Z962" s="11">
        <f t="shared" si="1882"/>
        <v>0</v>
      </c>
      <c r="AA962" s="11">
        <f t="shared" si="1882"/>
        <v>30</v>
      </c>
      <c r="AB962" s="11">
        <f t="shared" si="1882"/>
        <v>0</v>
      </c>
      <c r="AC962" s="11">
        <f t="shared" si="1882"/>
        <v>0</v>
      </c>
      <c r="AD962" s="11">
        <f t="shared" si="1882"/>
        <v>0</v>
      </c>
      <c r="AE962" s="11">
        <f t="shared" si="1882"/>
        <v>120</v>
      </c>
      <c r="AF962" s="11">
        <f t="shared" si="1882"/>
        <v>0</v>
      </c>
      <c r="AG962" s="11">
        <f t="shared" si="1882"/>
        <v>0</v>
      </c>
      <c r="AH962" s="11">
        <f t="shared" si="1882"/>
        <v>0</v>
      </c>
      <c r="AI962" s="11">
        <f t="shared" si="1882"/>
        <v>0</v>
      </c>
      <c r="AJ962" s="11">
        <f t="shared" si="1882"/>
        <v>0</v>
      </c>
      <c r="AK962" s="11">
        <f t="shared" ref="AG962:AV963" si="1883">AK963</f>
        <v>120</v>
      </c>
      <c r="AL962" s="11">
        <f t="shared" si="1883"/>
        <v>0</v>
      </c>
      <c r="AM962" s="11">
        <f t="shared" si="1883"/>
        <v>0</v>
      </c>
      <c r="AN962" s="11">
        <f t="shared" si="1883"/>
        <v>0</v>
      </c>
      <c r="AO962" s="11">
        <f t="shared" si="1883"/>
        <v>0</v>
      </c>
      <c r="AP962" s="11">
        <f t="shared" si="1883"/>
        <v>0</v>
      </c>
      <c r="AQ962" s="11">
        <f t="shared" si="1883"/>
        <v>120</v>
      </c>
      <c r="AR962" s="11">
        <f t="shared" si="1883"/>
        <v>0</v>
      </c>
      <c r="AS962" s="11">
        <f t="shared" si="1883"/>
        <v>0</v>
      </c>
      <c r="AT962" s="11">
        <f t="shared" si="1883"/>
        <v>0</v>
      </c>
      <c r="AU962" s="11">
        <f t="shared" si="1883"/>
        <v>0</v>
      </c>
      <c r="AV962" s="11">
        <f t="shared" si="1883"/>
        <v>0</v>
      </c>
      <c r="AW962" s="11">
        <f t="shared" ref="AS962:AZ963" si="1884">AW963</f>
        <v>120</v>
      </c>
      <c r="AX962" s="11">
        <f t="shared" si="1884"/>
        <v>0</v>
      </c>
      <c r="AY962" s="11">
        <f t="shared" si="1884"/>
        <v>0</v>
      </c>
      <c r="AZ962" s="11">
        <f t="shared" si="1884"/>
        <v>0</v>
      </c>
      <c r="BA962" s="92">
        <f t="shared" si="1805"/>
        <v>0</v>
      </c>
      <c r="BB962" s="92"/>
    </row>
    <row r="963" spans="1:54" ht="20.100000000000001" hidden="1" customHeight="1">
      <c r="A963" s="27" t="s">
        <v>100</v>
      </c>
      <c r="B963" s="25">
        <v>915</v>
      </c>
      <c r="C963" s="25" t="s">
        <v>32</v>
      </c>
      <c r="D963" s="25" t="s">
        <v>79</v>
      </c>
      <c r="E963" s="25" t="s">
        <v>515</v>
      </c>
      <c r="F963" s="25">
        <v>300</v>
      </c>
      <c r="G963" s="9">
        <f t="shared" si="1881"/>
        <v>90</v>
      </c>
      <c r="H963" s="9">
        <f t="shared" si="1881"/>
        <v>0</v>
      </c>
      <c r="I963" s="9">
        <f t="shared" si="1881"/>
        <v>0</v>
      </c>
      <c r="J963" s="9">
        <f t="shared" si="1881"/>
        <v>0</v>
      </c>
      <c r="K963" s="9">
        <f t="shared" si="1881"/>
        <v>0</v>
      </c>
      <c r="L963" s="9">
        <f t="shared" si="1881"/>
        <v>0</v>
      </c>
      <c r="M963" s="9">
        <f t="shared" si="1881"/>
        <v>90</v>
      </c>
      <c r="N963" s="9">
        <f t="shared" si="1881"/>
        <v>0</v>
      </c>
      <c r="O963" s="9">
        <f t="shared" si="1881"/>
        <v>0</v>
      </c>
      <c r="P963" s="9">
        <f t="shared" si="1881"/>
        <v>0</v>
      </c>
      <c r="Q963" s="9">
        <f t="shared" si="1881"/>
        <v>0</v>
      </c>
      <c r="R963" s="9">
        <f t="shared" si="1881"/>
        <v>0</v>
      </c>
      <c r="S963" s="9">
        <f t="shared" si="1881"/>
        <v>90</v>
      </c>
      <c r="T963" s="9">
        <f t="shared" si="1881"/>
        <v>0</v>
      </c>
      <c r="U963" s="9">
        <f t="shared" si="1882"/>
        <v>0</v>
      </c>
      <c r="V963" s="9">
        <f t="shared" si="1882"/>
        <v>0</v>
      </c>
      <c r="W963" s="9">
        <f t="shared" si="1882"/>
        <v>0</v>
      </c>
      <c r="X963" s="9">
        <f t="shared" si="1882"/>
        <v>0</v>
      </c>
      <c r="Y963" s="9">
        <f t="shared" si="1882"/>
        <v>90</v>
      </c>
      <c r="Z963" s="9">
        <f t="shared" si="1882"/>
        <v>0</v>
      </c>
      <c r="AA963" s="9">
        <f t="shared" si="1882"/>
        <v>30</v>
      </c>
      <c r="AB963" s="9">
        <f t="shared" si="1882"/>
        <v>0</v>
      </c>
      <c r="AC963" s="9">
        <f t="shared" si="1882"/>
        <v>0</v>
      </c>
      <c r="AD963" s="9">
        <f t="shared" si="1882"/>
        <v>0</v>
      </c>
      <c r="AE963" s="9">
        <f t="shared" si="1882"/>
        <v>120</v>
      </c>
      <c r="AF963" s="9">
        <f t="shared" si="1882"/>
        <v>0</v>
      </c>
      <c r="AG963" s="9">
        <f t="shared" si="1883"/>
        <v>0</v>
      </c>
      <c r="AH963" s="9">
        <f t="shared" si="1883"/>
        <v>0</v>
      </c>
      <c r="AI963" s="9">
        <f t="shared" si="1883"/>
        <v>0</v>
      </c>
      <c r="AJ963" s="9">
        <f t="shared" si="1883"/>
        <v>0</v>
      </c>
      <c r="AK963" s="9">
        <f t="shared" si="1883"/>
        <v>120</v>
      </c>
      <c r="AL963" s="9">
        <f t="shared" si="1883"/>
        <v>0</v>
      </c>
      <c r="AM963" s="9">
        <f t="shared" si="1883"/>
        <v>0</v>
      </c>
      <c r="AN963" s="9">
        <f t="shared" si="1883"/>
        <v>0</v>
      </c>
      <c r="AO963" s="9">
        <f t="shared" si="1883"/>
        <v>0</v>
      </c>
      <c r="AP963" s="9">
        <f t="shared" si="1883"/>
        <v>0</v>
      </c>
      <c r="AQ963" s="9">
        <f t="shared" si="1883"/>
        <v>120</v>
      </c>
      <c r="AR963" s="9">
        <f t="shared" si="1883"/>
        <v>0</v>
      </c>
      <c r="AS963" s="9">
        <f t="shared" si="1884"/>
        <v>0</v>
      </c>
      <c r="AT963" s="9">
        <f t="shared" si="1884"/>
        <v>0</v>
      </c>
      <c r="AU963" s="9">
        <f t="shared" si="1884"/>
        <v>0</v>
      </c>
      <c r="AV963" s="9">
        <f t="shared" si="1884"/>
        <v>0</v>
      </c>
      <c r="AW963" s="9">
        <f t="shared" si="1884"/>
        <v>120</v>
      </c>
      <c r="AX963" s="9">
        <f t="shared" si="1884"/>
        <v>0</v>
      </c>
      <c r="AY963" s="9">
        <f t="shared" si="1884"/>
        <v>0</v>
      </c>
      <c r="AZ963" s="9">
        <f t="shared" si="1884"/>
        <v>0</v>
      </c>
      <c r="BA963" s="92">
        <f t="shared" si="1805"/>
        <v>0</v>
      </c>
      <c r="BB963" s="92"/>
    </row>
    <row r="964" spans="1:54" ht="20.100000000000001" hidden="1" customHeight="1">
      <c r="A964" s="27" t="s">
        <v>269</v>
      </c>
      <c r="B964" s="25">
        <v>915</v>
      </c>
      <c r="C964" s="25" t="s">
        <v>32</v>
      </c>
      <c r="D964" s="25" t="s">
        <v>79</v>
      </c>
      <c r="E964" s="25" t="s">
        <v>515</v>
      </c>
      <c r="F964" s="25">
        <v>310</v>
      </c>
      <c r="G964" s="9">
        <v>90</v>
      </c>
      <c r="H964" s="9"/>
      <c r="I964" s="79"/>
      <c r="J964" s="79"/>
      <c r="K964" s="79"/>
      <c r="L964" s="79"/>
      <c r="M964" s="9">
        <f>G964+I964+J964+K964+L964</f>
        <v>90</v>
      </c>
      <c r="N964" s="9">
        <f>H964+L964</f>
        <v>0</v>
      </c>
      <c r="O964" s="80"/>
      <c r="P964" s="80"/>
      <c r="Q964" s="80"/>
      <c r="R964" s="80"/>
      <c r="S964" s="9">
        <f>M964+O964+P964+Q964+R964</f>
        <v>90</v>
      </c>
      <c r="T964" s="9">
        <f>N964+R964</f>
        <v>0</v>
      </c>
      <c r="U964" s="80"/>
      <c r="V964" s="80"/>
      <c r="W964" s="80"/>
      <c r="X964" s="80"/>
      <c r="Y964" s="9">
        <f>S964+U964+V964+W964+X964</f>
        <v>90</v>
      </c>
      <c r="Z964" s="9">
        <f>T964+X964</f>
        <v>0</v>
      </c>
      <c r="AA964" s="9">
        <v>30</v>
      </c>
      <c r="AB964" s="80"/>
      <c r="AC964" s="80"/>
      <c r="AD964" s="80"/>
      <c r="AE964" s="9">
        <f>Y964+AA964+AB964+AC964+AD964</f>
        <v>120</v>
      </c>
      <c r="AF964" s="9">
        <f>Z964+AD964</f>
        <v>0</v>
      </c>
      <c r="AG964" s="9"/>
      <c r="AH964" s="80"/>
      <c r="AI964" s="80"/>
      <c r="AJ964" s="80"/>
      <c r="AK964" s="9">
        <f>AE964+AG964+AH964+AI964+AJ964</f>
        <v>120</v>
      </c>
      <c r="AL964" s="9">
        <f>AF964+AJ964</f>
        <v>0</v>
      </c>
      <c r="AM964" s="9"/>
      <c r="AN964" s="80"/>
      <c r="AO964" s="80"/>
      <c r="AP964" s="80"/>
      <c r="AQ964" s="9">
        <f>AK964+AM964+AN964+AO964+AP964</f>
        <v>120</v>
      </c>
      <c r="AR964" s="9">
        <f>AL964+AP964</f>
        <v>0</v>
      </c>
      <c r="AS964" s="9"/>
      <c r="AT964" s="80"/>
      <c r="AU964" s="80"/>
      <c r="AV964" s="80"/>
      <c r="AW964" s="9">
        <f>AQ964+AS964+AT964+AU964+AV964</f>
        <v>120</v>
      </c>
      <c r="AX964" s="9">
        <f>AR964+AV964</f>
        <v>0</v>
      </c>
      <c r="AY964" s="79"/>
      <c r="AZ964" s="79"/>
      <c r="BA964" s="92">
        <f t="shared" si="1805"/>
        <v>0</v>
      </c>
      <c r="BB964" s="92"/>
    </row>
    <row r="965" spans="1:54" ht="20.100000000000001" hidden="1" customHeight="1">
      <c r="A965" s="27" t="s">
        <v>243</v>
      </c>
      <c r="B965" s="25">
        <v>915</v>
      </c>
      <c r="C965" s="25" t="s">
        <v>32</v>
      </c>
      <c r="D965" s="25" t="s">
        <v>79</v>
      </c>
      <c r="E965" s="25" t="s">
        <v>516</v>
      </c>
      <c r="F965" s="25"/>
      <c r="G965" s="9">
        <f t="shared" ref="G965:V966" si="1885">G966</f>
        <v>430</v>
      </c>
      <c r="H965" s="9">
        <f t="shared" si="1885"/>
        <v>0</v>
      </c>
      <c r="I965" s="9">
        <f t="shared" si="1885"/>
        <v>0</v>
      </c>
      <c r="J965" s="9">
        <f t="shared" si="1885"/>
        <v>0</v>
      </c>
      <c r="K965" s="9">
        <f t="shared" si="1885"/>
        <v>0</v>
      </c>
      <c r="L965" s="9">
        <f t="shared" si="1885"/>
        <v>0</v>
      </c>
      <c r="M965" s="9">
        <f t="shared" si="1885"/>
        <v>430</v>
      </c>
      <c r="N965" s="9">
        <f t="shared" si="1885"/>
        <v>0</v>
      </c>
      <c r="O965" s="9">
        <f t="shared" si="1885"/>
        <v>0</v>
      </c>
      <c r="P965" s="9">
        <f t="shared" si="1885"/>
        <v>0</v>
      </c>
      <c r="Q965" s="9">
        <f t="shared" si="1885"/>
        <v>0</v>
      </c>
      <c r="R965" s="9">
        <f t="shared" si="1885"/>
        <v>0</v>
      </c>
      <c r="S965" s="9">
        <f t="shared" si="1885"/>
        <v>430</v>
      </c>
      <c r="T965" s="9">
        <f t="shared" si="1885"/>
        <v>0</v>
      </c>
      <c r="U965" s="9">
        <f t="shared" si="1885"/>
        <v>0</v>
      </c>
      <c r="V965" s="9">
        <f t="shared" si="1885"/>
        <v>0</v>
      </c>
      <c r="W965" s="9">
        <f t="shared" ref="U965:AJ966" si="1886">W966</f>
        <v>0</v>
      </c>
      <c r="X965" s="9">
        <f t="shared" si="1886"/>
        <v>0</v>
      </c>
      <c r="Y965" s="9">
        <f t="shared" si="1886"/>
        <v>430</v>
      </c>
      <c r="Z965" s="9">
        <f t="shared" si="1886"/>
        <v>0</v>
      </c>
      <c r="AA965" s="9">
        <f t="shared" si="1886"/>
        <v>105</v>
      </c>
      <c r="AB965" s="9">
        <f t="shared" si="1886"/>
        <v>0</v>
      </c>
      <c r="AC965" s="9">
        <f t="shared" si="1886"/>
        <v>0</v>
      </c>
      <c r="AD965" s="9">
        <f t="shared" si="1886"/>
        <v>0</v>
      </c>
      <c r="AE965" s="9">
        <f t="shared" si="1886"/>
        <v>535</v>
      </c>
      <c r="AF965" s="9">
        <f t="shared" si="1886"/>
        <v>0</v>
      </c>
      <c r="AG965" s="9">
        <f t="shared" si="1886"/>
        <v>0</v>
      </c>
      <c r="AH965" s="9">
        <f t="shared" si="1886"/>
        <v>0</v>
      </c>
      <c r="AI965" s="9">
        <f t="shared" si="1886"/>
        <v>0</v>
      </c>
      <c r="AJ965" s="9">
        <f t="shared" si="1886"/>
        <v>0</v>
      </c>
      <c r="AK965" s="9">
        <f t="shared" ref="AG965:AV966" si="1887">AK966</f>
        <v>535</v>
      </c>
      <c r="AL965" s="9">
        <f t="shared" si="1887"/>
        <v>0</v>
      </c>
      <c r="AM965" s="9">
        <f t="shared" si="1887"/>
        <v>0</v>
      </c>
      <c r="AN965" s="9">
        <f t="shared" si="1887"/>
        <v>0</v>
      </c>
      <c r="AO965" s="9">
        <f t="shared" si="1887"/>
        <v>0</v>
      </c>
      <c r="AP965" s="9">
        <f t="shared" si="1887"/>
        <v>0</v>
      </c>
      <c r="AQ965" s="9">
        <f t="shared" si="1887"/>
        <v>535</v>
      </c>
      <c r="AR965" s="9">
        <f t="shared" si="1887"/>
        <v>0</v>
      </c>
      <c r="AS965" s="9">
        <f t="shared" si="1887"/>
        <v>0</v>
      </c>
      <c r="AT965" s="9">
        <f t="shared" si="1887"/>
        <v>0</v>
      </c>
      <c r="AU965" s="9">
        <f t="shared" si="1887"/>
        <v>0</v>
      </c>
      <c r="AV965" s="9">
        <f t="shared" si="1887"/>
        <v>0</v>
      </c>
      <c r="AW965" s="9">
        <f t="shared" ref="AS965:AZ966" si="1888">AW966</f>
        <v>535</v>
      </c>
      <c r="AX965" s="9">
        <f t="shared" si="1888"/>
        <v>0</v>
      </c>
      <c r="AY965" s="9">
        <f t="shared" si="1888"/>
        <v>260</v>
      </c>
      <c r="AZ965" s="9">
        <f t="shared" si="1888"/>
        <v>0</v>
      </c>
      <c r="BA965" s="92">
        <f t="shared" si="1805"/>
        <v>48.598130841121495</v>
      </c>
      <c r="BB965" s="92"/>
    </row>
    <row r="966" spans="1:54" ht="20.100000000000001" hidden="1" customHeight="1">
      <c r="A966" s="27" t="s">
        <v>100</v>
      </c>
      <c r="B966" s="25">
        <v>915</v>
      </c>
      <c r="C966" s="25" t="s">
        <v>32</v>
      </c>
      <c r="D966" s="25" t="s">
        <v>79</v>
      </c>
      <c r="E966" s="25" t="s">
        <v>516</v>
      </c>
      <c r="F966" s="25">
        <v>300</v>
      </c>
      <c r="G966" s="9">
        <f t="shared" si="1885"/>
        <v>430</v>
      </c>
      <c r="H966" s="9">
        <f t="shared" si="1885"/>
        <v>0</v>
      </c>
      <c r="I966" s="9">
        <f t="shared" si="1885"/>
        <v>0</v>
      </c>
      <c r="J966" s="9">
        <f t="shared" si="1885"/>
        <v>0</v>
      </c>
      <c r="K966" s="9">
        <f t="shared" si="1885"/>
        <v>0</v>
      </c>
      <c r="L966" s="9">
        <f t="shared" si="1885"/>
        <v>0</v>
      </c>
      <c r="M966" s="9">
        <f t="shared" si="1885"/>
        <v>430</v>
      </c>
      <c r="N966" s="9">
        <f t="shared" si="1885"/>
        <v>0</v>
      </c>
      <c r="O966" s="9">
        <f t="shared" si="1885"/>
        <v>0</v>
      </c>
      <c r="P966" s="9">
        <f t="shared" si="1885"/>
        <v>0</v>
      </c>
      <c r="Q966" s="9">
        <f t="shared" si="1885"/>
        <v>0</v>
      </c>
      <c r="R966" s="9">
        <f t="shared" si="1885"/>
        <v>0</v>
      </c>
      <c r="S966" s="9">
        <f t="shared" si="1885"/>
        <v>430</v>
      </c>
      <c r="T966" s="9">
        <f t="shared" si="1885"/>
        <v>0</v>
      </c>
      <c r="U966" s="9">
        <f t="shared" si="1886"/>
        <v>0</v>
      </c>
      <c r="V966" s="9">
        <f t="shared" si="1886"/>
        <v>0</v>
      </c>
      <c r="W966" s="9">
        <f t="shared" si="1886"/>
        <v>0</v>
      </c>
      <c r="X966" s="9">
        <f t="shared" si="1886"/>
        <v>0</v>
      </c>
      <c r="Y966" s="9">
        <f t="shared" si="1886"/>
        <v>430</v>
      </c>
      <c r="Z966" s="9">
        <f t="shared" si="1886"/>
        <v>0</v>
      </c>
      <c r="AA966" s="9">
        <f t="shared" si="1886"/>
        <v>105</v>
      </c>
      <c r="AB966" s="9">
        <f t="shared" si="1886"/>
        <v>0</v>
      </c>
      <c r="AC966" s="9">
        <f t="shared" si="1886"/>
        <v>0</v>
      </c>
      <c r="AD966" s="9">
        <f t="shared" si="1886"/>
        <v>0</v>
      </c>
      <c r="AE966" s="9">
        <f t="shared" si="1886"/>
        <v>535</v>
      </c>
      <c r="AF966" s="9">
        <f t="shared" si="1886"/>
        <v>0</v>
      </c>
      <c r="AG966" s="9">
        <f t="shared" si="1887"/>
        <v>0</v>
      </c>
      <c r="AH966" s="9">
        <f t="shared" si="1887"/>
        <v>0</v>
      </c>
      <c r="AI966" s="9">
        <f t="shared" si="1887"/>
        <v>0</v>
      </c>
      <c r="AJ966" s="9">
        <f t="shared" si="1887"/>
        <v>0</v>
      </c>
      <c r="AK966" s="9">
        <f t="shared" si="1887"/>
        <v>535</v>
      </c>
      <c r="AL966" s="9">
        <f t="shared" si="1887"/>
        <v>0</v>
      </c>
      <c r="AM966" s="9">
        <f t="shared" si="1887"/>
        <v>0</v>
      </c>
      <c r="AN966" s="9">
        <f t="shared" si="1887"/>
        <v>0</v>
      </c>
      <c r="AO966" s="9">
        <f t="shared" si="1887"/>
        <v>0</v>
      </c>
      <c r="AP966" s="9">
        <f t="shared" si="1887"/>
        <v>0</v>
      </c>
      <c r="AQ966" s="9">
        <f t="shared" si="1887"/>
        <v>535</v>
      </c>
      <c r="AR966" s="9">
        <f t="shared" si="1887"/>
        <v>0</v>
      </c>
      <c r="AS966" s="9">
        <f t="shared" si="1888"/>
        <v>0</v>
      </c>
      <c r="AT966" s="9">
        <f t="shared" si="1888"/>
        <v>0</v>
      </c>
      <c r="AU966" s="9">
        <f t="shared" si="1888"/>
        <v>0</v>
      </c>
      <c r="AV966" s="9">
        <f t="shared" si="1888"/>
        <v>0</v>
      </c>
      <c r="AW966" s="9">
        <f t="shared" si="1888"/>
        <v>535</v>
      </c>
      <c r="AX966" s="9">
        <f t="shared" si="1888"/>
        <v>0</v>
      </c>
      <c r="AY966" s="9">
        <f t="shared" si="1888"/>
        <v>260</v>
      </c>
      <c r="AZ966" s="9">
        <f t="shared" si="1888"/>
        <v>0</v>
      </c>
      <c r="BA966" s="92">
        <f t="shared" si="1805"/>
        <v>48.598130841121495</v>
      </c>
      <c r="BB966" s="92"/>
    </row>
    <row r="967" spans="1:54" ht="20.100000000000001" hidden="1" customHeight="1">
      <c r="A967" s="27" t="s">
        <v>269</v>
      </c>
      <c r="B967" s="25">
        <v>915</v>
      </c>
      <c r="C967" s="25" t="s">
        <v>32</v>
      </c>
      <c r="D967" s="25" t="s">
        <v>79</v>
      </c>
      <c r="E967" s="25" t="s">
        <v>516</v>
      </c>
      <c r="F967" s="25">
        <v>310</v>
      </c>
      <c r="G967" s="9">
        <v>430</v>
      </c>
      <c r="H967" s="9"/>
      <c r="I967" s="79"/>
      <c r="J967" s="79"/>
      <c r="K967" s="79"/>
      <c r="L967" s="79"/>
      <c r="M967" s="9">
        <f>G967+I967+J967+K967+L967</f>
        <v>430</v>
      </c>
      <c r="N967" s="9">
        <f>H967+L967</f>
        <v>0</v>
      </c>
      <c r="O967" s="80"/>
      <c r="P967" s="80"/>
      <c r="Q967" s="80"/>
      <c r="R967" s="80"/>
      <c r="S967" s="9">
        <f>M967+O967+P967+Q967+R967</f>
        <v>430</v>
      </c>
      <c r="T967" s="9">
        <f>N967+R967</f>
        <v>0</v>
      </c>
      <c r="U967" s="80"/>
      <c r="V967" s="80"/>
      <c r="W967" s="80"/>
      <c r="X967" s="80"/>
      <c r="Y967" s="9">
        <f>S967+U967+V967+W967+X967</f>
        <v>430</v>
      </c>
      <c r="Z967" s="9">
        <f>T967+X967</f>
        <v>0</v>
      </c>
      <c r="AA967" s="9">
        <v>105</v>
      </c>
      <c r="AB967" s="80"/>
      <c r="AC967" s="80"/>
      <c r="AD967" s="80"/>
      <c r="AE967" s="9">
        <f>Y967+AA967+AB967+AC967+AD967</f>
        <v>535</v>
      </c>
      <c r="AF967" s="9">
        <f>Z967+AD967</f>
        <v>0</v>
      </c>
      <c r="AG967" s="9"/>
      <c r="AH967" s="80"/>
      <c r="AI967" s="80"/>
      <c r="AJ967" s="80"/>
      <c r="AK967" s="9">
        <f>AE967+AG967+AH967+AI967+AJ967</f>
        <v>535</v>
      </c>
      <c r="AL967" s="9">
        <f>AF967+AJ967</f>
        <v>0</v>
      </c>
      <c r="AM967" s="9"/>
      <c r="AN967" s="80"/>
      <c r="AO967" s="80"/>
      <c r="AP967" s="80"/>
      <c r="AQ967" s="9">
        <f>AK967+AM967+AN967+AO967+AP967</f>
        <v>535</v>
      </c>
      <c r="AR967" s="9">
        <f>AL967+AP967</f>
        <v>0</v>
      </c>
      <c r="AS967" s="9"/>
      <c r="AT967" s="80"/>
      <c r="AU967" s="80"/>
      <c r="AV967" s="80"/>
      <c r="AW967" s="9">
        <f>AQ967+AS967+AT967+AU967+AV967</f>
        <v>535</v>
      </c>
      <c r="AX967" s="9">
        <f>AR967+AV967</f>
        <v>0</v>
      </c>
      <c r="AY967" s="9">
        <v>260</v>
      </c>
      <c r="AZ967" s="79"/>
      <c r="BA967" s="92">
        <f t="shared" si="1805"/>
        <v>48.598130841121495</v>
      </c>
      <c r="BB967" s="92"/>
    </row>
    <row r="968" spans="1:54" ht="66" hidden="1">
      <c r="A968" s="24" t="s">
        <v>524</v>
      </c>
      <c r="B968" s="25">
        <v>915</v>
      </c>
      <c r="C968" s="25" t="s">
        <v>32</v>
      </c>
      <c r="D968" s="25" t="s">
        <v>79</v>
      </c>
      <c r="E968" s="25" t="s">
        <v>517</v>
      </c>
      <c r="F968" s="32"/>
      <c r="G968" s="11">
        <f t="shared" ref="G968:V969" si="1889">G969</f>
        <v>172</v>
      </c>
      <c r="H968" s="11">
        <f t="shared" si="1889"/>
        <v>0</v>
      </c>
      <c r="I968" s="11">
        <f t="shared" si="1889"/>
        <v>0</v>
      </c>
      <c r="J968" s="11">
        <f t="shared" si="1889"/>
        <v>0</v>
      </c>
      <c r="K968" s="11">
        <f t="shared" si="1889"/>
        <v>0</v>
      </c>
      <c r="L968" s="11">
        <f t="shared" si="1889"/>
        <v>0</v>
      </c>
      <c r="M968" s="11">
        <f t="shared" si="1889"/>
        <v>172</v>
      </c>
      <c r="N968" s="11">
        <f t="shared" si="1889"/>
        <v>0</v>
      </c>
      <c r="O968" s="11">
        <f t="shared" si="1889"/>
        <v>0</v>
      </c>
      <c r="P968" s="11">
        <f t="shared" si="1889"/>
        <v>0</v>
      </c>
      <c r="Q968" s="11">
        <f t="shared" si="1889"/>
        <v>0</v>
      </c>
      <c r="R968" s="11">
        <f t="shared" si="1889"/>
        <v>0</v>
      </c>
      <c r="S968" s="11">
        <f t="shared" si="1889"/>
        <v>172</v>
      </c>
      <c r="T968" s="11">
        <f t="shared" si="1889"/>
        <v>0</v>
      </c>
      <c r="U968" s="11">
        <f t="shared" si="1889"/>
        <v>0</v>
      </c>
      <c r="V968" s="11">
        <f t="shared" si="1889"/>
        <v>0</v>
      </c>
      <c r="W968" s="11">
        <f t="shared" ref="U968:AJ969" si="1890">W969</f>
        <v>0</v>
      </c>
      <c r="X968" s="11">
        <f t="shared" si="1890"/>
        <v>0</v>
      </c>
      <c r="Y968" s="11">
        <f t="shared" si="1890"/>
        <v>172</v>
      </c>
      <c r="Z968" s="11">
        <f t="shared" si="1890"/>
        <v>0</v>
      </c>
      <c r="AA968" s="11">
        <f t="shared" si="1890"/>
        <v>0</v>
      </c>
      <c r="AB968" s="11">
        <f t="shared" si="1890"/>
        <v>0</v>
      </c>
      <c r="AC968" s="11">
        <f t="shared" si="1890"/>
        <v>0</v>
      </c>
      <c r="AD968" s="11">
        <f t="shared" si="1890"/>
        <v>0</v>
      </c>
      <c r="AE968" s="11">
        <f t="shared" si="1890"/>
        <v>172</v>
      </c>
      <c r="AF968" s="11">
        <f t="shared" si="1890"/>
        <v>0</v>
      </c>
      <c r="AG968" s="11">
        <f t="shared" si="1890"/>
        <v>0</v>
      </c>
      <c r="AH968" s="11">
        <f t="shared" si="1890"/>
        <v>0</v>
      </c>
      <c r="AI968" s="11">
        <f t="shared" si="1890"/>
        <v>0</v>
      </c>
      <c r="AJ968" s="11">
        <f t="shared" si="1890"/>
        <v>0</v>
      </c>
      <c r="AK968" s="11">
        <f t="shared" ref="AG968:AV969" si="1891">AK969</f>
        <v>172</v>
      </c>
      <c r="AL968" s="11">
        <f t="shared" si="1891"/>
        <v>0</v>
      </c>
      <c r="AM968" s="11">
        <f t="shared" si="1891"/>
        <v>0</v>
      </c>
      <c r="AN968" s="11">
        <f t="shared" si="1891"/>
        <v>0</v>
      </c>
      <c r="AO968" s="11">
        <f t="shared" si="1891"/>
        <v>0</v>
      </c>
      <c r="AP968" s="11">
        <f t="shared" si="1891"/>
        <v>0</v>
      </c>
      <c r="AQ968" s="11">
        <f t="shared" si="1891"/>
        <v>172</v>
      </c>
      <c r="AR968" s="11">
        <f t="shared" si="1891"/>
        <v>0</v>
      </c>
      <c r="AS968" s="11">
        <f t="shared" si="1891"/>
        <v>0</v>
      </c>
      <c r="AT968" s="11">
        <f t="shared" si="1891"/>
        <v>0</v>
      </c>
      <c r="AU968" s="11">
        <f t="shared" si="1891"/>
        <v>0</v>
      </c>
      <c r="AV968" s="11">
        <f t="shared" si="1891"/>
        <v>0</v>
      </c>
      <c r="AW968" s="11">
        <f t="shared" ref="AS968:AZ969" si="1892">AW969</f>
        <v>172</v>
      </c>
      <c r="AX968" s="11">
        <f t="shared" si="1892"/>
        <v>0</v>
      </c>
      <c r="AY968" s="11">
        <f t="shared" si="1892"/>
        <v>112</v>
      </c>
      <c r="AZ968" s="11">
        <f t="shared" si="1892"/>
        <v>0</v>
      </c>
      <c r="BA968" s="92">
        <f t="shared" si="1805"/>
        <v>65.116279069767444</v>
      </c>
      <c r="BB968" s="92"/>
    </row>
    <row r="969" spans="1:54" ht="20.100000000000001" hidden="1" customHeight="1">
      <c r="A969" s="27" t="s">
        <v>100</v>
      </c>
      <c r="B969" s="25">
        <v>915</v>
      </c>
      <c r="C969" s="25" t="s">
        <v>32</v>
      </c>
      <c r="D969" s="25" t="s">
        <v>79</v>
      </c>
      <c r="E969" s="25" t="s">
        <v>517</v>
      </c>
      <c r="F969" s="25">
        <v>300</v>
      </c>
      <c r="G969" s="9">
        <f t="shared" si="1889"/>
        <v>172</v>
      </c>
      <c r="H969" s="9">
        <f t="shared" si="1889"/>
        <v>0</v>
      </c>
      <c r="I969" s="9">
        <f t="shared" si="1889"/>
        <v>0</v>
      </c>
      <c r="J969" s="9">
        <f t="shared" si="1889"/>
        <v>0</v>
      </c>
      <c r="K969" s="9">
        <f t="shared" si="1889"/>
        <v>0</v>
      </c>
      <c r="L969" s="9">
        <f t="shared" si="1889"/>
        <v>0</v>
      </c>
      <c r="M969" s="9">
        <f t="shared" si="1889"/>
        <v>172</v>
      </c>
      <c r="N969" s="9">
        <f t="shared" si="1889"/>
        <v>0</v>
      </c>
      <c r="O969" s="9">
        <f t="shared" si="1889"/>
        <v>0</v>
      </c>
      <c r="P969" s="9">
        <f t="shared" si="1889"/>
        <v>0</v>
      </c>
      <c r="Q969" s="9">
        <f t="shared" si="1889"/>
        <v>0</v>
      </c>
      <c r="R969" s="9">
        <f t="shared" si="1889"/>
        <v>0</v>
      </c>
      <c r="S969" s="9">
        <f t="shared" si="1889"/>
        <v>172</v>
      </c>
      <c r="T969" s="9">
        <f t="shared" si="1889"/>
        <v>0</v>
      </c>
      <c r="U969" s="9">
        <f t="shared" si="1890"/>
        <v>0</v>
      </c>
      <c r="V969" s="9">
        <f t="shared" si="1890"/>
        <v>0</v>
      </c>
      <c r="W969" s="9">
        <f t="shared" si="1890"/>
        <v>0</v>
      </c>
      <c r="X969" s="9">
        <f t="shared" si="1890"/>
        <v>0</v>
      </c>
      <c r="Y969" s="9">
        <f t="shared" si="1890"/>
        <v>172</v>
      </c>
      <c r="Z969" s="9">
        <f t="shared" si="1890"/>
        <v>0</v>
      </c>
      <c r="AA969" s="9">
        <f t="shared" si="1890"/>
        <v>0</v>
      </c>
      <c r="AB969" s="9">
        <f t="shared" si="1890"/>
        <v>0</v>
      </c>
      <c r="AC969" s="9">
        <f t="shared" si="1890"/>
        <v>0</v>
      </c>
      <c r="AD969" s="9">
        <f t="shared" si="1890"/>
        <v>0</v>
      </c>
      <c r="AE969" s="9">
        <f t="shared" si="1890"/>
        <v>172</v>
      </c>
      <c r="AF969" s="9">
        <f t="shared" si="1890"/>
        <v>0</v>
      </c>
      <c r="AG969" s="9">
        <f t="shared" si="1891"/>
        <v>0</v>
      </c>
      <c r="AH969" s="9">
        <f t="shared" si="1891"/>
        <v>0</v>
      </c>
      <c r="AI969" s="9">
        <f t="shared" si="1891"/>
        <v>0</v>
      </c>
      <c r="AJ969" s="9">
        <f t="shared" si="1891"/>
        <v>0</v>
      </c>
      <c r="AK969" s="9">
        <f t="shared" si="1891"/>
        <v>172</v>
      </c>
      <c r="AL969" s="9">
        <f t="shared" si="1891"/>
        <v>0</v>
      </c>
      <c r="AM969" s="9">
        <f t="shared" si="1891"/>
        <v>0</v>
      </c>
      <c r="AN969" s="9">
        <f t="shared" si="1891"/>
        <v>0</v>
      </c>
      <c r="AO969" s="9">
        <f t="shared" si="1891"/>
        <v>0</v>
      </c>
      <c r="AP969" s="9">
        <f t="shared" si="1891"/>
        <v>0</v>
      </c>
      <c r="AQ969" s="9">
        <f t="shared" si="1891"/>
        <v>172</v>
      </c>
      <c r="AR969" s="9">
        <f t="shared" si="1891"/>
        <v>0</v>
      </c>
      <c r="AS969" s="9">
        <f t="shared" si="1892"/>
        <v>0</v>
      </c>
      <c r="AT969" s="9">
        <f t="shared" si="1892"/>
        <v>0</v>
      </c>
      <c r="AU969" s="9">
        <f t="shared" si="1892"/>
        <v>0</v>
      </c>
      <c r="AV969" s="9">
        <f t="shared" si="1892"/>
        <v>0</v>
      </c>
      <c r="AW969" s="9">
        <f t="shared" si="1892"/>
        <v>172</v>
      </c>
      <c r="AX969" s="9">
        <f t="shared" si="1892"/>
        <v>0</v>
      </c>
      <c r="AY969" s="9">
        <f t="shared" si="1892"/>
        <v>112</v>
      </c>
      <c r="AZ969" s="9">
        <f t="shared" si="1892"/>
        <v>0</v>
      </c>
      <c r="BA969" s="92">
        <f t="shared" si="1805"/>
        <v>65.116279069767444</v>
      </c>
      <c r="BB969" s="92"/>
    </row>
    <row r="970" spans="1:54" ht="20.100000000000001" hidden="1" customHeight="1">
      <c r="A970" s="27" t="s">
        <v>269</v>
      </c>
      <c r="B970" s="25">
        <v>915</v>
      </c>
      <c r="C970" s="25" t="s">
        <v>32</v>
      </c>
      <c r="D970" s="25" t="s">
        <v>79</v>
      </c>
      <c r="E970" s="25" t="s">
        <v>517</v>
      </c>
      <c r="F970" s="25">
        <v>310</v>
      </c>
      <c r="G970" s="9">
        <v>172</v>
      </c>
      <c r="H970" s="9"/>
      <c r="I970" s="79"/>
      <c r="J970" s="79"/>
      <c r="K970" s="79"/>
      <c r="L970" s="79"/>
      <c r="M970" s="9">
        <f>G970+I970+J970+K970+L970</f>
        <v>172</v>
      </c>
      <c r="N970" s="9">
        <f>H970+L970</f>
        <v>0</v>
      </c>
      <c r="O970" s="80"/>
      <c r="P970" s="80"/>
      <c r="Q970" s="80"/>
      <c r="R970" s="80"/>
      <c r="S970" s="9">
        <f>M970+O970+P970+Q970+R970</f>
        <v>172</v>
      </c>
      <c r="T970" s="9">
        <f>N970+R970</f>
        <v>0</v>
      </c>
      <c r="U970" s="80"/>
      <c r="V970" s="80"/>
      <c r="W970" s="80"/>
      <c r="X970" s="80"/>
      <c r="Y970" s="9">
        <f>S970+U970+V970+W970+X970</f>
        <v>172</v>
      </c>
      <c r="Z970" s="9">
        <f>T970+X970</f>
        <v>0</v>
      </c>
      <c r="AA970" s="80"/>
      <c r="AB970" s="80"/>
      <c r="AC970" s="80"/>
      <c r="AD970" s="80"/>
      <c r="AE970" s="9">
        <f>Y970+AA970+AB970+AC970+AD970</f>
        <v>172</v>
      </c>
      <c r="AF970" s="9">
        <f>Z970+AD970</f>
        <v>0</v>
      </c>
      <c r="AG970" s="80"/>
      <c r="AH970" s="80"/>
      <c r="AI970" s="80"/>
      <c r="AJ970" s="80"/>
      <c r="AK970" s="9">
        <f>AE970+AG970+AH970+AI970+AJ970</f>
        <v>172</v>
      </c>
      <c r="AL970" s="9">
        <f>AF970+AJ970</f>
        <v>0</v>
      </c>
      <c r="AM970" s="80"/>
      <c r="AN970" s="80"/>
      <c r="AO970" s="80"/>
      <c r="AP970" s="80"/>
      <c r="AQ970" s="9">
        <f>AK970+AM970+AN970+AO970+AP970</f>
        <v>172</v>
      </c>
      <c r="AR970" s="9">
        <f>AL970+AP970</f>
        <v>0</v>
      </c>
      <c r="AS970" s="80"/>
      <c r="AT970" s="80"/>
      <c r="AU970" s="80"/>
      <c r="AV970" s="80"/>
      <c r="AW970" s="9">
        <f>AQ970+AS970+AT970+AU970+AV970</f>
        <v>172</v>
      </c>
      <c r="AX970" s="9">
        <f>AR970+AV970</f>
        <v>0</v>
      </c>
      <c r="AY970" s="11">
        <v>112</v>
      </c>
      <c r="AZ970" s="79"/>
      <c r="BA970" s="92">
        <f t="shared" si="1805"/>
        <v>65.116279069767444</v>
      </c>
      <c r="BB970" s="92"/>
    </row>
    <row r="971" spans="1:54" ht="66" hidden="1">
      <c r="A971" s="24" t="s">
        <v>525</v>
      </c>
      <c r="B971" s="25">
        <v>915</v>
      </c>
      <c r="C971" s="25" t="s">
        <v>32</v>
      </c>
      <c r="D971" s="25" t="s">
        <v>79</v>
      </c>
      <c r="E971" s="25" t="s">
        <v>518</v>
      </c>
      <c r="F971" s="32"/>
      <c r="G971" s="11">
        <f t="shared" ref="G971:V972" si="1893">G972</f>
        <v>53</v>
      </c>
      <c r="H971" s="11">
        <f t="shared" si="1893"/>
        <v>0</v>
      </c>
      <c r="I971" s="11">
        <f t="shared" si="1893"/>
        <v>0</v>
      </c>
      <c r="J971" s="11">
        <f t="shared" si="1893"/>
        <v>0</v>
      </c>
      <c r="K971" s="11">
        <f t="shared" si="1893"/>
        <v>0</v>
      </c>
      <c r="L971" s="11">
        <f t="shared" si="1893"/>
        <v>0</v>
      </c>
      <c r="M971" s="11">
        <f t="shared" si="1893"/>
        <v>53</v>
      </c>
      <c r="N971" s="11">
        <f t="shared" si="1893"/>
        <v>0</v>
      </c>
      <c r="O971" s="11">
        <f t="shared" si="1893"/>
        <v>0</v>
      </c>
      <c r="P971" s="11">
        <f t="shared" si="1893"/>
        <v>0</v>
      </c>
      <c r="Q971" s="11">
        <f t="shared" si="1893"/>
        <v>0</v>
      </c>
      <c r="R971" s="11">
        <f t="shared" si="1893"/>
        <v>0</v>
      </c>
      <c r="S971" s="11">
        <f t="shared" si="1893"/>
        <v>53</v>
      </c>
      <c r="T971" s="11">
        <f t="shared" si="1893"/>
        <v>0</v>
      </c>
      <c r="U971" s="11">
        <f t="shared" si="1893"/>
        <v>0</v>
      </c>
      <c r="V971" s="11">
        <f t="shared" si="1893"/>
        <v>0</v>
      </c>
      <c r="W971" s="11">
        <f t="shared" ref="U971:AJ972" si="1894">W972</f>
        <v>0</v>
      </c>
      <c r="X971" s="11">
        <f t="shared" si="1894"/>
        <v>0</v>
      </c>
      <c r="Y971" s="11">
        <f t="shared" si="1894"/>
        <v>53</v>
      </c>
      <c r="Z971" s="11">
        <f t="shared" si="1894"/>
        <v>0</v>
      </c>
      <c r="AA971" s="11">
        <f t="shared" si="1894"/>
        <v>0</v>
      </c>
      <c r="AB971" s="11">
        <f t="shared" si="1894"/>
        <v>0</v>
      </c>
      <c r="AC971" s="11">
        <f t="shared" si="1894"/>
        <v>0</v>
      </c>
      <c r="AD971" s="11">
        <f t="shared" si="1894"/>
        <v>0</v>
      </c>
      <c r="AE971" s="11">
        <f t="shared" si="1894"/>
        <v>53</v>
      </c>
      <c r="AF971" s="11">
        <f t="shared" si="1894"/>
        <v>0</v>
      </c>
      <c r="AG971" s="11">
        <f t="shared" si="1894"/>
        <v>0</v>
      </c>
      <c r="AH971" s="11">
        <f t="shared" si="1894"/>
        <v>0</v>
      </c>
      <c r="AI971" s="11">
        <f t="shared" si="1894"/>
        <v>0</v>
      </c>
      <c r="AJ971" s="11">
        <f t="shared" si="1894"/>
        <v>0</v>
      </c>
      <c r="AK971" s="11">
        <f t="shared" ref="AG971:AV972" si="1895">AK972</f>
        <v>53</v>
      </c>
      <c r="AL971" s="11">
        <f t="shared" si="1895"/>
        <v>0</v>
      </c>
      <c r="AM971" s="11">
        <f t="shared" si="1895"/>
        <v>0</v>
      </c>
      <c r="AN971" s="11">
        <f t="shared" si="1895"/>
        <v>0</v>
      </c>
      <c r="AO971" s="11">
        <f t="shared" si="1895"/>
        <v>0</v>
      </c>
      <c r="AP971" s="11">
        <f t="shared" si="1895"/>
        <v>0</v>
      </c>
      <c r="AQ971" s="11">
        <f t="shared" si="1895"/>
        <v>53</v>
      </c>
      <c r="AR971" s="11">
        <f t="shared" si="1895"/>
        <v>0</v>
      </c>
      <c r="AS971" s="11">
        <f t="shared" si="1895"/>
        <v>0</v>
      </c>
      <c r="AT971" s="11">
        <f t="shared" si="1895"/>
        <v>0</v>
      </c>
      <c r="AU971" s="11">
        <f t="shared" si="1895"/>
        <v>0</v>
      </c>
      <c r="AV971" s="11">
        <f t="shared" si="1895"/>
        <v>0</v>
      </c>
      <c r="AW971" s="11">
        <f t="shared" ref="AS971:AZ972" si="1896">AW972</f>
        <v>53</v>
      </c>
      <c r="AX971" s="11">
        <f t="shared" si="1896"/>
        <v>0</v>
      </c>
      <c r="AY971" s="11">
        <f t="shared" si="1896"/>
        <v>35</v>
      </c>
      <c r="AZ971" s="11">
        <f t="shared" si="1896"/>
        <v>0</v>
      </c>
      <c r="BA971" s="92">
        <f t="shared" si="1805"/>
        <v>66.037735849056602</v>
      </c>
      <c r="BB971" s="92"/>
    </row>
    <row r="972" spans="1:54" ht="20.100000000000001" hidden="1" customHeight="1">
      <c r="A972" s="27" t="s">
        <v>100</v>
      </c>
      <c r="B972" s="25">
        <v>915</v>
      </c>
      <c r="C972" s="25" t="s">
        <v>32</v>
      </c>
      <c r="D972" s="25" t="s">
        <v>79</v>
      </c>
      <c r="E972" s="25" t="s">
        <v>518</v>
      </c>
      <c r="F972" s="25">
        <v>300</v>
      </c>
      <c r="G972" s="9">
        <f t="shared" si="1893"/>
        <v>53</v>
      </c>
      <c r="H972" s="9">
        <f t="shared" si="1893"/>
        <v>0</v>
      </c>
      <c r="I972" s="9">
        <f t="shared" si="1893"/>
        <v>0</v>
      </c>
      <c r="J972" s="9">
        <f t="shared" si="1893"/>
        <v>0</v>
      </c>
      <c r="K972" s="9">
        <f t="shared" si="1893"/>
        <v>0</v>
      </c>
      <c r="L972" s="9">
        <f t="shared" si="1893"/>
        <v>0</v>
      </c>
      <c r="M972" s="9">
        <f t="shared" si="1893"/>
        <v>53</v>
      </c>
      <c r="N972" s="9">
        <f t="shared" si="1893"/>
        <v>0</v>
      </c>
      <c r="O972" s="9">
        <f t="shared" si="1893"/>
        <v>0</v>
      </c>
      <c r="P972" s="9">
        <f t="shared" si="1893"/>
        <v>0</v>
      </c>
      <c r="Q972" s="9">
        <f t="shared" si="1893"/>
        <v>0</v>
      </c>
      <c r="R972" s="9">
        <f t="shared" si="1893"/>
        <v>0</v>
      </c>
      <c r="S972" s="9">
        <f t="shared" si="1893"/>
        <v>53</v>
      </c>
      <c r="T972" s="9">
        <f t="shared" si="1893"/>
        <v>0</v>
      </c>
      <c r="U972" s="9">
        <f t="shared" si="1894"/>
        <v>0</v>
      </c>
      <c r="V972" s="9">
        <f t="shared" si="1894"/>
        <v>0</v>
      </c>
      <c r="W972" s="9">
        <f t="shared" si="1894"/>
        <v>0</v>
      </c>
      <c r="X972" s="9">
        <f t="shared" si="1894"/>
        <v>0</v>
      </c>
      <c r="Y972" s="9">
        <f t="shared" si="1894"/>
        <v>53</v>
      </c>
      <c r="Z972" s="9">
        <f t="shared" si="1894"/>
        <v>0</v>
      </c>
      <c r="AA972" s="9">
        <f t="shared" si="1894"/>
        <v>0</v>
      </c>
      <c r="AB972" s="9">
        <f t="shared" si="1894"/>
        <v>0</v>
      </c>
      <c r="AC972" s="9">
        <f t="shared" si="1894"/>
        <v>0</v>
      </c>
      <c r="AD972" s="9">
        <f t="shared" si="1894"/>
        <v>0</v>
      </c>
      <c r="AE972" s="9">
        <f t="shared" si="1894"/>
        <v>53</v>
      </c>
      <c r="AF972" s="9">
        <f t="shared" si="1894"/>
        <v>0</v>
      </c>
      <c r="AG972" s="9">
        <f t="shared" si="1895"/>
        <v>0</v>
      </c>
      <c r="AH972" s="9">
        <f t="shared" si="1895"/>
        <v>0</v>
      </c>
      <c r="AI972" s="9">
        <f t="shared" si="1895"/>
        <v>0</v>
      </c>
      <c r="AJ972" s="9">
        <f t="shared" si="1895"/>
        <v>0</v>
      </c>
      <c r="AK972" s="9">
        <f t="shared" si="1895"/>
        <v>53</v>
      </c>
      <c r="AL972" s="9">
        <f t="shared" si="1895"/>
        <v>0</v>
      </c>
      <c r="AM972" s="9">
        <f t="shared" si="1895"/>
        <v>0</v>
      </c>
      <c r="AN972" s="9">
        <f t="shared" si="1895"/>
        <v>0</v>
      </c>
      <c r="AO972" s="9">
        <f t="shared" si="1895"/>
        <v>0</v>
      </c>
      <c r="AP972" s="9">
        <f t="shared" si="1895"/>
        <v>0</v>
      </c>
      <c r="AQ972" s="9">
        <f t="shared" si="1895"/>
        <v>53</v>
      </c>
      <c r="AR972" s="9">
        <f t="shared" si="1895"/>
        <v>0</v>
      </c>
      <c r="AS972" s="9">
        <f t="shared" si="1896"/>
        <v>0</v>
      </c>
      <c r="AT972" s="9">
        <f t="shared" si="1896"/>
        <v>0</v>
      </c>
      <c r="AU972" s="9">
        <f t="shared" si="1896"/>
        <v>0</v>
      </c>
      <c r="AV972" s="9">
        <f t="shared" si="1896"/>
        <v>0</v>
      </c>
      <c r="AW972" s="9">
        <f t="shared" si="1896"/>
        <v>53</v>
      </c>
      <c r="AX972" s="9">
        <f t="shared" si="1896"/>
        <v>0</v>
      </c>
      <c r="AY972" s="9">
        <f t="shared" si="1896"/>
        <v>35</v>
      </c>
      <c r="AZ972" s="9">
        <f t="shared" si="1896"/>
        <v>0</v>
      </c>
      <c r="BA972" s="92">
        <f t="shared" si="1805"/>
        <v>66.037735849056602</v>
      </c>
      <c r="BB972" s="92"/>
    </row>
    <row r="973" spans="1:54" ht="20.100000000000001" hidden="1" customHeight="1">
      <c r="A973" s="27" t="s">
        <v>269</v>
      </c>
      <c r="B973" s="25">
        <v>915</v>
      </c>
      <c r="C973" s="25" t="s">
        <v>32</v>
      </c>
      <c r="D973" s="25" t="s">
        <v>79</v>
      </c>
      <c r="E973" s="25" t="s">
        <v>518</v>
      </c>
      <c r="F973" s="25">
        <v>310</v>
      </c>
      <c r="G973" s="9">
        <v>53</v>
      </c>
      <c r="H973" s="9"/>
      <c r="I973" s="79"/>
      <c r="J973" s="79"/>
      <c r="K973" s="79"/>
      <c r="L973" s="79"/>
      <c r="M973" s="9">
        <f>G973+I973+J973+K973+L973</f>
        <v>53</v>
      </c>
      <c r="N973" s="9">
        <f>H973+L973</f>
        <v>0</v>
      </c>
      <c r="O973" s="80"/>
      <c r="P973" s="80"/>
      <c r="Q973" s="80"/>
      <c r="R973" s="80"/>
      <c r="S973" s="9">
        <f>M973+O973+P973+Q973+R973</f>
        <v>53</v>
      </c>
      <c r="T973" s="9">
        <f>N973+R973</f>
        <v>0</v>
      </c>
      <c r="U973" s="80"/>
      <c r="V973" s="80"/>
      <c r="W973" s="80"/>
      <c r="X973" s="80"/>
      <c r="Y973" s="9">
        <f>S973+U973+V973+W973+X973</f>
        <v>53</v>
      </c>
      <c r="Z973" s="9">
        <f>T973+X973</f>
        <v>0</v>
      </c>
      <c r="AA973" s="80"/>
      <c r="AB973" s="80"/>
      <c r="AC973" s="80"/>
      <c r="AD973" s="80"/>
      <c r="AE973" s="9">
        <f>Y973+AA973+AB973+AC973+AD973</f>
        <v>53</v>
      </c>
      <c r="AF973" s="9">
        <f>Z973+AD973</f>
        <v>0</v>
      </c>
      <c r="AG973" s="80"/>
      <c r="AH973" s="80"/>
      <c r="AI973" s="80"/>
      <c r="AJ973" s="80"/>
      <c r="AK973" s="9">
        <f>AE973+AG973+AH973+AI973+AJ973</f>
        <v>53</v>
      </c>
      <c r="AL973" s="9">
        <f>AF973+AJ973</f>
        <v>0</v>
      </c>
      <c r="AM973" s="80"/>
      <c r="AN973" s="80"/>
      <c r="AO973" s="80"/>
      <c r="AP973" s="80"/>
      <c r="AQ973" s="9">
        <f>AK973+AM973+AN973+AO973+AP973</f>
        <v>53</v>
      </c>
      <c r="AR973" s="9">
        <f>AL973+AP973</f>
        <v>0</v>
      </c>
      <c r="AS973" s="80"/>
      <c r="AT973" s="80"/>
      <c r="AU973" s="80"/>
      <c r="AV973" s="80"/>
      <c r="AW973" s="9">
        <f>AQ973+AS973+AT973+AU973+AV973</f>
        <v>53</v>
      </c>
      <c r="AX973" s="9">
        <f>AR973+AV973</f>
        <v>0</v>
      </c>
      <c r="AY973" s="9">
        <v>35</v>
      </c>
      <c r="AZ973" s="79"/>
      <c r="BA973" s="92">
        <f t="shared" si="1805"/>
        <v>66.037735849056602</v>
      </c>
      <c r="BB973" s="92"/>
    </row>
    <row r="974" spans="1:54" ht="33" hidden="1">
      <c r="A974" s="24" t="s">
        <v>244</v>
      </c>
      <c r="B974" s="25">
        <v>915</v>
      </c>
      <c r="C974" s="25" t="s">
        <v>32</v>
      </c>
      <c r="D974" s="25" t="s">
        <v>79</v>
      </c>
      <c r="E974" s="25" t="s">
        <v>519</v>
      </c>
      <c r="F974" s="32"/>
      <c r="G974" s="9">
        <f t="shared" ref="G974:V975" si="1897">G975</f>
        <v>174</v>
      </c>
      <c r="H974" s="9">
        <f t="shared" si="1897"/>
        <v>0</v>
      </c>
      <c r="I974" s="9">
        <f t="shared" si="1897"/>
        <v>0</v>
      </c>
      <c r="J974" s="9">
        <f t="shared" si="1897"/>
        <v>0</v>
      </c>
      <c r="K974" s="9">
        <f t="shared" si="1897"/>
        <v>0</v>
      </c>
      <c r="L974" s="9">
        <f t="shared" si="1897"/>
        <v>0</v>
      </c>
      <c r="M974" s="9">
        <f t="shared" si="1897"/>
        <v>174</v>
      </c>
      <c r="N974" s="9">
        <f t="shared" si="1897"/>
        <v>0</v>
      </c>
      <c r="O974" s="9">
        <f t="shared" si="1897"/>
        <v>0</v>
      </c>
      <c r="P974" s="9">
        <f t="shared" si="1897"/>
        <v>0</v>
      </c>
      <c r="Q974" s="9">
        <f t="shared" si="1897"/>
        <v>0</v>
      </c>
      <c r="R974" s="9">
        <f t="shared" si="1897"/>
        <v>0</v>
      </c>
      <c r="S974" s="9">
        <f t="shared" si="1897"/>
        <v>174</v>
      </c>
      <c r="T974" s="9">
        <f t="shared" si="1897"/>
        <v>0</v>
      </c>
      <c r="U974" s="9">
        <f t="shared" si="1897"/>
        <v>0</v>
      </c>
      <c r="V974" s="9">
        <f t="shared" si="1897"/>
        <v>0</v>
      </c>
      <c r="W974" s="9">
        <f t="shared" ref="U974:AJ975" si="1898">W975</f>
        <v>0</v>
      </c>
      <c r="X974" s="9">
        <f t="shared" si="1898"/>
        <v>0</v>
      </c>
      <c r="Y974" s="9">
        <f t="shared" si="1898"/>
        <v>174</v>
      </c>
      <c r="Z974" s="9">
        <f t="shared" si="1898"/>
        <v>0</v>
      </c>
      <c r="AA974" s="9">
        <f t="shared" si="1898"/>
        <v>0</v>
      </c>
      <c r="AB974" s="9">
        <f t="shared" si="1898"/>
        <v>0</v>
      </c>
      <c r="AC974" s="9">
        <f t="shared" si="1898"/>
        <v>0</v>
      </c>
      <c r="AD974" s="9">
        <f t="shared" si="1898"/>
        <v>0</v>
      </c>
      <c r="AE974" s="9">
        <f t="shared" si="1898"/>
        <v>174</v>
      </c>
      <c r="AF974" s="9">
        <f t="shared" si="1898"/>
        <v>0</v>
      </c>
      <c r="AG974" s="9">
        <f t="shared" si="1898"/>
        <v>0</v>
      </c>
      <c r="AH974" s="9">
        <f t="shared" si="1898"/>
        <v>0</v>
      </c>
      <c r="AI974" s="9">
        <f t="shared" si="1898"/>
        <v>0</v>
      </c>
      <c r="AJ974" s="9">
        <f t="shared" si="1898"/>
        <v>0</v>
      </c>
      <c r="AK974" s="9">
        <f t="shared" ref="AG974:AV975" si="1899">AK975</f>
        <v>174</v>
      </c>
      <c r="AL974" s="9">
        <f t="shared" si="1899"/>
        <v>0</v>
      </c>
      <c r="AM974" s="9">
        <f t="shared" si="1899"/>
        <v>0</v>
      </c>
      <c r="AN974" s="9">
        <f t="shared" si="1899"/>
        <v>0</v>
      </c>
      <c r="AO974" s="9">
        <f t="shared" si="1899"/>
        <v>0</v>
      </c>
      <c r="AP974" s="9">
        <f t="shared" si="1899"/>
        <v>0</v>
      </c>
      <c r="AQ974" s="9">
        <f t="shared" si="1899"/>
        <v>174</v>
      </c>
      <c r="AR974" s="9">
        <f t="shared" si="1899"/>
        <v>0</v>
      </c>
      <c r="AS974" s="9">
        <f t="shared" si="1899"/>
        <v>0</v>
      </c>
      <c r="AT974" s="9">
        <f t="shared" si="1899"/>
        <v>0</v>
      </c>
      <c r="AU974" s="9">
        <f t="shared" si="1899"/>
        <v>0</v>
      </c>
      <c r="AV974" s="9">
        <f t="shared" si="1899"/>
        <v>0</v>
      </c>
      <c r="AW974" s="9">
        <f t="shared" ref="AS974:AZ975" si="1900">AW975</f>
        <v>174</v>
      </c>
      <c r="AX974" s="9">
        <f t="shared" si="1900"/>
        <v>0</v>
      </c>
      <c r="AY974" s="9">
        <f t="shared" si="1900"/>
        <v>50</v>
      </c>
      <c r="AZ974" s="9">
        <f t="shared" si="1900"/>
        <v>0</v>
      </c>
      <c r="BA974" s="92">
        <f t="shared" si="1805"/>
        <v>28.735632183908045</v>
      </c>
      <c r="BB974" s="92"/>
    </row>
    <row r="975" spans="1:54" ht="20.100000000000001" hidden="1" customHeight="1">
      <c r="A975" s="27" t="s">
        <v>100</v>
      </c>
      <c r="B975" s="25">
        <v>915</v>
      </c>
      <c r="C975" s="25" t="s">
        <v>32</v>
      </c>
      <c r="D975" s="25" t="s">
        <v>79</v>
      </c>
      <c r="E975" s="25" t="s">
        <v>519</v>
      </c>
      <c r="F975" s="25">
        <v>300</v>
      </c>
      <c r="G975" s="9">
        <f t="shared" si="1897"/>
        <v>174</v>
      </c>
      <c r="H975" s="9">
        <f t="shared" si="1897"/>
        <v>0</v>
      </c>
      <c r="I975" s="9">
        <f t="shared" si="1897"/>
        <v>0</v>
      </c>
      <c r="J975" s="9">
        <f t="shared" si="1897"/>
        <v>0</v>
      </c>
      <c r="K975" s="9">
        <f t="shared" si="1897"/>
        <v>0</v>
      </c>
      <c r="L975" s="9">
        <f t="shared" si="1897"/>
        <v>0</v>
      </c>
      <c r="M975" s="9">
        <f t="shared" si="1897"/>
        <v>174</v>
      </c>
      <c r="N975" s="9">
        <f t="shared" si="1897"/>
        <v>0</v>
      </c>
      <c r="O975" s="9">
        <f t="shared" si="1897"/>
        <v>0</v>
      </c>
      <c r="P975" s="9">
        <f t="shared" si="1897"/>
        <v>0</v>
      </c>
      <c r="Q975" s="9">
        <f t="shared" si="1897"/>
        <v>0</v>
      </c>
      <c r="R975" s="9">
        <f t="shared" si="1897"/>
        <v>0</v>
      </c>
      <c r="S975" s="9">
        <f t="shared" si="1897"/>
        <v>174</v>
      </c>
      <c r="T975" s="9">
        <f t="shared" si="1897"/>
        <v>0</v>
      </c>
      <c r="U975" s="9">
        <f t="shared" si="1898"/>
        <v>0</v>
      </c>
      <c r="V975" s="9">
        <f t="shared" si="1898"/>
        <v>0</v>
      </c>
      <c r="W975" s="9">
        <f t="shared" si="1898"/>
        <v>0</v>
      </c>
      <c r="X975" s="9">
        <f t="shared" si="1898"/>
        <v>0</v>
      </c>
      <c r="Y975" s="9">
        <f t="shared" si="1898"/>
        <v>174</v>
      </c>
      <c r="Z975" s="9">
        <f t="shared" si="1898"/>
        <v>0</v>
      </c>
      <c r="AA975" s="9">
        <f t="shared" si="1898"/>
        <v>0</v>
      </c>
      <c r="AB975" s="9">
        <f t="shared" si="1898"/>
        <v>0</v>
      </c>
      <c r="AC975" s="9">
        <f t="shared" si="1898"/>
        <v>0</v>
      </c>
      <c r="AD975" s="9">
        <f t="shared" si="1898"/>
        <v>0</v>
      </c>
      <c r="AE975" s="9">
        <f t="shared" si="1898"/>
        <v>174</v>
      </c>
      <c r="AF975" s="9">
        <f t="shared" si="1898"/>
        <v>0</v>
      </c>
      <c r="AG975" s="9">
        <f t="shared" si="1899"/>
        <v>0</v>
      </c>
      <c r="AH975" s="9">
        <f t="shared" si="1899"/>
        <v>0</v>
      </c>
      <c r="AI975" s="9">
        <f t="shared" si="1899"/>
        <v>0</v>
      </c>
      <c r="AJ975" s="9">
        <f t="shared" si="1899"/>
        <v>0</v>
      </c>
      <c r="AK975" s="9">
        <f t="shared" si="1899"/>
        <v>174</v>
      </c>
      <c r="AL975" s="9">
        <f t="shared" si="1899"/>
        <v>0</v>
      </c>
      <c r="AM975" s="9">
        <f t="shared" si="1899"/>
        <v>0</v>
      </c>
      <c r="AN975" s="9">
        <f t="shared" si="1899"/>
        <v>0</v>
      </c>
      <c r="AO975" s="9">
        <f t="shared" si="1899"/>
        <v>0</v>
      </c>
      <c r="AP975" s="9">
        <f t="shared" si="1899"/>
        <v>0</v>
      </c>
      <c r="AQ975" s="9">
        <f t="shared" si="1899"/>
        <v>174</v>
      </c>
      <c r="AR975" s="9">
        <f t="shared" si="1899"/>
        <v>0</v>
      </c>
      <c r="AS975" s="9">
        <f t="shared" si="1900"/>
        <v>0</v>
      </c>
      <c r="AT975" s="9">
        <f t="shared" si="1900"/>
        <v>0</v>
      </c>
      <c r="AU975" s="9">
        <f t="shared" si="1900"/>
        <v>0</v>
      </c>
      <c r="AV975" s="9">
        <f t="shared" si="1900"/>
        <v>0</v>
      </c>
      <c r="AW975" s="9">
        <f t="shared" si="1900"/>
        <v>174</v>
      </c>
      <c r="AX975" s="9">
        <f t="shared" si="1900"/>
        <v>0</v>
      </c>
      <c r="AY975" s="9">
        <f t="shared" si="1900"/>
        <v>50</v>
      </c>
      <c r="AZ975" s="9">
        <f t="shared" si="1900"/>
        <v>0</v>
      </c>
      <c r="BA975" s="92">
        <f t="shared" si="1805"/>
        <v>28.735632183908045</v>
      </c>
      <c r="BB975" s="92"/>
    </row>
    <row r="976" spans="1:54" ht="20.100000000000001" hidden="1" customHeight="1">
      <c r="A976" s="27" t="s">
        <v>269</v>
      </c>
      <c r="B976" s="25">
        <v>915</v>
      </c>
      <c r="C976" s="25" t="s">
        <v>32</v>
      </c>
      <c r="D976" s="25" t="s">
        <v>79</v>
      </c>
      <c r="E976" s="25" t="s">
        <v>519</v>
      </c>
      <c r="F976" s="25">
        <v>310</v>
      </c>
      <c r="G976" s="9">
        <v>174</v>
      </c>
      <c r="H976" s="9"/>
      <c r="I976" s="79"/>
      <c r="J976" s="79"/>
      <c r="K976" s="79"/>
      <c r="L976" s="79"/>
      <c r="M976" s="9">
        <f>G976+I976+J976+K976+L976</f>
        <v>174</v>
      </c>
      <c r="N976" s="9">
        <f>H976+L976</f>
        <v>0</v>
      </c>
      <c r="O976" s="80"/>
      <c r="P976" s="80"/>
      <c r="Q976" s="80"/>
      <c r="R976" s="80"/>
      <c r="S976" s="9">
        <f>M976+O976+P976+Q976+R976</f>
        <v>174</v>
      </c>
      <c r="T976" s="9">
        <f>N976+R976</f>
        <v>0</v>
      </c>
      <c r="U976" s="80"/>
      <c r="V976" s="80"/>
      <c r="W976" s="80"/>
      <c r="X976" s="80"/>
      <c r="Y976" s="9">
        <f>S976+U976+V976+W976+X976</f>
        <v>174</v>
      </c>
      <c r="Z976" s="9">
        <f>T976+X976</f>
        <v>0</v>
      </c>
      <c r="AA976" s="80"/>
      <c r="AB976" s="80"/>
      <c r="AC976" s="80"/>
      <c r="AD976" s="80"/>
      <c r="AE976" s="9">
        <f>Y976+AA976+AB976+AC976+AD976</f>
        <v>174</v>
      </c>
      <c r="AF976" s="9">
        <f>Z976+AD976</f>
        <v>0</v>
      </c>
      <c r="AG976" s="80"/>
      <c r="AH976" s="80"/>
      <c r="AI976" s="80"/>
      <c r="AJ976" s="80"/>
      <c r="AK976" s="9">
        <f>AE976+AG976+AH976+AI976+AJ976</f>
        <v>174</v>
      </c>
      <c r="AL976" s="9">
        <f>AF976+AJ976</f>
        <v>0</v>
      </c>
      <c r="AM976" s="80"/>
      <c r="AN976" s="80"/>
      <c r="AO976" s="80"/>
      <c r="AP976" s="80"/>
      <c r="AQ976" s="9">
        <f>AK976+AM976+AN976+AO976+AP976</f>
        <v>174</v>
      </c>
      <c r="AR976" s="9">
        <f>AL976+AP976</f>
        <v>0</v>
      </c>
      <c r="AS976" s="80"/>
      <c r="AT976" s="80"/>
      <c r="AU976" s="80"/>
      <c r="AV976" s="80"/>
      <c r="AW976" s="9">
        <f>AQ976+AS976+AT976+AU976+AV976</f>
        <v>174</v>
      </c>
      <c r="AX976" s="9">
        <f>AR976+AV976</f>
        <v>0</v>
      </c>
      <c r="AY976" s="9">
        <v>50</v>
      </c>
      <c r="AZ976" s="79"/>
      <c r="BA976" s="92">
        <f t="shared" si="1805"/>
        <v>28.735632183908045</v>
      </c>
      <c r="BB976" s="92"/>
    </row>
    <row r="977" spans="1:54" ht="49.5" hidden="1">
      <c r="A977" s="24" t="s">
        <v>404</v>
      </c>
      <c r="B977" s="25">
        <v>915</v>
      </c>
      <c r="C977" s="25" t="s">
        <v>32</v>
      </c>
      <c r="D977" s="25" t="s">
        <v>79</v>
      </c>
      <c r="E977" s="25" t="s">
        <v>520</v>
      </c>
      <c r="F977" s="32"/>
      <c r="G977" s="9">
        <f t="shared" ref="G977:V978" si="1901">G978</f>
        <v>300</v>
      </c>
      <c r="H977" s="9">
        <f t="shared" si="1901"/>
        <v>0</v>
      </c>
      <c r="I977" s="9">
        <f t="shared" si="1901"/>
        <v>0</v>
      </c>
      <c r="J977" s="9">
        <f t="shared" si="1901"/>
        <v>0</v>
      </c>
      <c r="K977" s="9">
        <f t="shared" si="1901"/>
        <v>0</v>
      </c>
      <c r="L977" s="9">
        <f t="shared" si="1901"/>
        <v>0</v>
      </c>
      <c r="M977" s="9">
        <f t="shared" si="1901"/>
        <v>300</v>
      </c>
      <c r="N977" s="9">
        <f t="shared" si="1901"/>
        <v>0</v>
      </c>
      <c r="O977" s="9">
        <f t="shared" si="1901"/>
        <v>0</v>
      </c>
      <c r="P977" s="9">
        <f t="shared" si="1901"/>
        <v>0</v>
      </c>
      <c r="Q977" s="9">
        <f t="shared" si="1901"/>
        <v>0</v>
      </c>
      <c r="R977" s="9">
        <f t="shared" si="1901"/>
        <v>0</v>
      </c>
      <c r="S977" s="9">
        <f t="shared" si="1901"/>
        <v>300</v>
      </c>
      <c r="T977" s="9">
        <f t="shared" si="1901"/>
        <v>0</v>
      </c>
      <c r="U977" s="9">
        <f t="shared" si="1901"/>
        <v>0</v>
      </c>
      <c r="V977" s="9">
        <f t="shared" si="1901"/>
        <v>0</v>
      </c>
      <c r="W977" s="9">
        <f t="shared" ref="U977:AJ978" si="1902">W978</f>
        <v>0</v>
      </c>
      <c r="X977" s="9">
        <f t="shared" si="1902"/>
        <v>0</v>
      </c>
      <c r="Y977" s="9">
        <f t="shared" si="1902"/>
        <v>300</v>
      </c>
      <c r="Z977" s="9">
        <f t="shared" si="1902"/>
        <v>0</v>
      </c>
      <c r="AA977" s="9">
        <f t="shared" si="1902"/>
        <v>0</v>
      </c>
      <c r="AB977" s="9">
        <f t="shared" si="1902"/>
        <v>0</v>
      </c>
      <c r="AC977" s="9">
        <f t="shared" si="1902"/>
        <v>0</v>
      </c>
      <c r="AD977" s="9">
        <f t="shared" si="1902"/>
        <v>0</v>
      </c>
      <c r="AE977" s="9">
        <f t="shared" si="1902"/>
        <v>300</v>
      </c>
      <c r="AF977" s="9">
        <f t="shared" si="1902"/>
        <v>0</v>
      </c>
      <c r="AG977" s="9">
        <f t="shared" si="1902"/>
        <v>0</v>
      </c>
      <c r="AH977" s="9">
        <f t="shared" si="1902"/>
        <v>0</v>
      </c>
      <c r="AI977" s="9">
        <f t="shared" si="1902"/>
        <v>0</v>
      </c>
      <c r="AJ977" s="9">
        <f t="shared" si="1902"/>
        <v>0</v>
      </c>
      <c r="AK977" s="9">
        <f t="shared" ref="AG977:AV978" si="1903">AK978</f>
        <v>300</v>
      </c>
      <c r="AL977" s="9">
        <f t="shared" si="1903"/>
        <v>0</v>
      </c>
      <c r="AM977" s="9">
        <f t="shared" si="1903"/>
        <v>0</v>
      </c>
      <c r="AN977" s="9">
        <f t="shared" si="1903"/>
        <v>0</v>
      </c>
      <c r="AO977" s="9">
        <f t="shared" si="1903"/>
        <v>0</v>
      </c>
      <c r="AP977" s="9">
        <f t="shared" si="1903"/>
        <v>0</v>
      </c>
      <c r="AQ977" s="9">
        <f t="shared" si="1903"/>
        <v>300</v>
      </c>
      <c r="AR977" s="9">
        <f t="shared" si="1903"/>
        <v>0</v>
      </c>
      <c r="AS977" s="9">
        <f t="shared" si="1903"/>
        <v>0</v>
      </c>
      <c r="AT977" s="9">
        <f t="shared" si="1903"/>
        <v>0</v>
      </c>
      <c r="AU977" s="9">
        <f t="shared" si="1903"/>
        <v>0</v>
      </c>
      <c r="AV977" s="9">
        <f t="shared" si="1903"/>
        <v>0</v>
      </c>
      <c r="AW977" s="9">
        <f t="shared" ref="AS977:AZ978" si="1904">AW978</f>
        <v>300</v>
      </c>
      <c r="AX977" s="9">
        <f t="shared" si="1904"/>
        <v>0</v>
      </c>
      <c r="AY977" s="9">
        <f t="shared" si="1904"/>
        <v>0</v>
      </c>
      <c r="AZ977" s="9">
        <f t="shared" si="1904"/>
        <v>0</v>
      </c>
      <c r="BA977" s="92">
        <f t="shared" si="1805"/>
        <v>0</v>
      </c>
      <c r="BB977" s="92"/>
    </row>
    <row r="978" spans="1:54" ht="20.100000000000001" hidden="1" customHeight="1">
      <c r="A978" s="27" t="s">
        <v>100</v>
      </c>
      <c r="B978" s="25">
        <v>915</v>
      </c>
      <c r="C978" s="25" t="s">
        <v>32</v>
      </c>
      <c r="D978" s="25" t="s">
        <v>79</v>
      </c>
      <c r="E978" s="25" t="s">
        <v>520</v>
      </c>
      <c r="F978" s="25">
        <v>300</v>
      </c>
      <c r="G978" s="9">
        <f t="shared" si="1901"/>
        <v>300</v>
      </c>
      <c r="H978" s="9">
        <f t="shared" si="1901"/>
        <v>0</v>
      </c>
      <c r="I978" s="9">
        <f t="shared" si="1901"/>
        <v>0</v>
      </c>
      <c r="J978" s="9">
        <f t="shared" si="1901"/>
        <v>0</v>
      </c>
      <c r="K978" s="9">
        <f t="shared" si="1901"/>
        <v>0</v>
      </c>
      <c r="L978" s="9">
        <f t="shared" si="1901"/>
        <v>0</v>
      </c>
      <c r="M978" s="9">
        <f t="shared" si="1901"/>
        <v>300</v>
      </c>
      <c r="N978" s="9">
        <f t="shared" si="1901"/>
        <v>0</v>
      </c>
      <c r="O978" s="9">
        <f t="shared" si="1901"/>
        <v>0</v>
      </c>
      <c r="P978" s="9">
        <f t="shared" si="1901"/>
        <v>0</v>
      </c>
      <c r="Q978" s="9">
        <f t="shared" si="1901"/>
        <v>0</v>
      </c>
      <c r="R978" s="9">
        <f t="shared" si="1901"/>
        <v>0</v>
      </c>
      <c r="S978" s="9">
        <f t="shared" si="1901"/>
        <v>300</v>
      </c>
      <c r="T978" s="9">
        <f t="shared" si="1901"/>
        <v>0</v>
      </c>
      <c r="U978" s="9">
        <f t="shared" si="1902"/>
        <v>0</v>
      </c>
      <c r="V978" s="9">
        <f t="shared" si="1902"/>
        <v>0</v>
      </c>
      <c r="W978" s="9">
        <f t="shared" si="1902"/>
        <v>0</v>
      </c>
      <c r="X978" s="9">
        <f t="shared" si="1902"/>
        <v>0</v>
      </c>
      <c r="Y978" s="9">
        <f t="shared" si="1902"/>
        <v>300</v>
      </c>
      <c r="Z978" s="9">
        <f t="shared" si="1902"/>
        <v>0</v>
      </c>
      <c r="AA978" s="9">
        <f t="shared" si="1902"/>
        <v>0</v>
      </c>
      <c r="AB978" s="9">
        <f t="shared" si="1902"/>
        <v>0</v>
      </c>
      <c r="AC978" s="9">
        <f t="shared" si="1902"/>
        <v>0</v>
      </c>
      <c r="AD978" s="9">
        <f t="shared" si="1902"/>
        <v>0</v>
      </c>
      <c r="AE978" s="9">
        <f t="shared" si="1902"/>
        <v>300</v>
      </c>
      <c r="AF978" s="9">
        <f t="shared" si="1902"/>
        <v>0</v>
      </c>
      <c r="AG978" s="9">
        <f t="shared" si="1903"/>
        <v>0</v>
      </c>
      <c r="AH978" s="9">
        <f t="shared" si="1903"/>
        <v>0</v>
      </c>
      <c r="AI978" s="9">
        <f t="shared" si="1903"/>
        <v>0</v>
      </c>
      <c r="AJ978" s="9">
        <f t="shared" si="1903"/>
        <v>0</v>
      </c>
      <c r="AK978" s="9">
        <f t="shared" si="1903"/>
        <v>300</v>
      </c>
      <c r="AL978" s="9">
        <f t="shared" si="1903"/>
        <v>0</v>
      </c>
      <c r="AM978" s="9">
        <f t="shared" si="1903"/>
        <v>0</v>
      </c>
      <c r="AN978" s="9">
        <f t="shared" si="1903"/>
        <v>0</v>
      </c>
      <c r="AO978" s="9">
        <f t="shared" si="1903"/>
        <v>0</v>
      </c>
      <c r="AP978" s="9">
        <f t="shared" si="1903"/>
        <v>0</v>
      </c>
      <c r="AQ978" s="9">
        <f t="shared" si="1903"/>
        <v>300</v>
      </c>
      <c r="AR978" s="9">
        <f t="shared" si="1903"/>
        <v>0</v>
      </c>
      <c r="AS978" s="9">
        <f t="shared" si="1904"/>
        <v>0</v>
      </c>
      <c r="AT978" s="9">
        <f t="shared" si="1904"/>
        <v>0</v>
      </c>
      <c r="AU978" s="9">
        <f t="shared" si="1904"/>
        <v>0</v>
      </c>
      <c r="AV978" s="9">
        <f t="shared" si="1904"/>
        <v>0</v>
      </c>
      <c r="AW978" s="9">
        <f t="shared" si="1904"/>
        <v>300</v>
      </c>
      <c r="AX978" s="9">
        <f t="shared" si="1904"/>
        <v>0</v>
      </c>
      <c r="AY978" s="9">
        <f t="shared" si="1904"/>
        <v>0</v>
      </c>
      <c r="AZ978" s="9">
        <f t="shared" si="1904"/>
        <v>0</v>
      </c>
      <c r="BA978" s="92">
        <f t="shared" si="1805"/>
        <v>0</v>
      </c>
      <c r="BB978" s="92"/>
    </row>
    <row r="979" spans="1:54" ht="20.100000000000001" hidden="1" customHeight="1">
      <c r="A979" s="27" t="s">
        <v>269</v>
      </c>
      <c r="B979" s="25">
        <v>915</v>
      </c>
      <c r="C979" s="25" t="s">
        <v>32</v>
      </c>
      <c r="D979" s="25" t="s">
        <v>79</v>
      </c>
      <c r="E979" s="25" t="s">
        <v>520</v>
      </c>
      <c r="F979" s="25">
        <v>310</v>
      </c>
      <c r="G979" s="9">
        <v>300</v>
      </c>
      <c r="H979" s="9"/>
      <c r="I979" s="79"/>
      <c r="J979" s="79"/>
      <c r="K979" s="79"/>
      <c r="L979" s="79"/>
      <c r="M979" s="9">
        <f>G979+I979+J979+K979+L979</f>
        <v>300</v>
      </c>
      <c r="N979" s="9">
        <f>H979+L979</f>
        <v>0</v>
      </c>
      <c r="O979" s="80"/>
      <c r="P979" s="80"/>
      <c r="Q979" s="80"/>
      <c r="R979" s="80"/>
      <c r="S979" s="9">
        <f>M979+O979+P979+Q979+R979</f>
        <v>300</v>
      </c>
      <c r="T979" s="9">
        <f>N979+R979</f>
        <v>0</v>
      </c>
      <c r="U979" s="80"/>
      <c r="V979" s="80"/>
      <c r="W979" s="80"/>
      <c r="X979" s="80"/>
      <c r="Y979" s="9">
        <f>S979+U979+V979+W979+X979</f>
        <v>300</v>
      </c>
      <c r="Z979" s="9">
        <f>T979+X979</f>
        <v>0</v>
      </c>
      <c r="AA979" s="80"/>
      <c r="AB979" s="80"/>
      <c r="AC979" s="80"/>
      <c r="AD979" s="80"/>
      <c r="AE979" s="9">
        <f>Y979+AA979+AB979+AC979+AD979</f>
        <v>300</v>
      </c>
      <c r="AF979" s="9">
        <f>Z979+AD979</f>
        <v>0</v>
      </c>
      <c r="AG979" s="80"/>
      <c r="AH979" s="80"/>
      <c r="AI979" s="80"/>
      <c r="AJ979" s="80"/>
      <c r="AK979" s="9">
        <f>AE979+AG979+AH979+AI979+AJ979</f>
        <v>300</v>
      </c>
      <c r="AL979" s="9">
        <f>AF979+AJ979</f>
        <v>0</v>
      </c>
      <c r="AM979" s="80"/>
      <c r="AN979" s="80"/>
      <c r="AO979" s="80"/>
      <c r="AP979" s="80"/>
      <c r="AQ979" s="9">
        <f>AK979+AM979+AN979+AO979+AP979</f>
        <v>300</v>
      </c>
      <c r="AR979" s="9">
        <f>AL979+AP979</f>
        <v>0</v>
      </c>
      <c r="AS979" s="80"/>
      <c r="AT979" s="80"/>
      <c r="AU979" s="80"/>
      <c r="AV979" s="80"/>
      <c r="AW979" s="9">
        <f>AQ979+AS979+AT979+AU979+AV979</f>
        <v>300</v>
      </c>
      <c r="AX979" s="9">
        <f>AR979+AV979</f>
        <v>0</v>
      </c>
      <c r="AY979" s="79"/>
      <c r="AZ979" s="79"/>
      <c r="BA979" s="92">
        <f t="shared" si="1805"/>
        <v>0</v>
      </c>
      <c r="BB979" s="92"/>
    </row>
    <row r="980" spans="1:54" ht="33" hidden="1">
      <c r="A980" s="24" t="s">
        <v>245</v>
      </c>
      <c r="B980" s="25">
        <v>915</v>
      </c>
      <c r="C980" s="25" t="s">
        <v>32</v>
      </c>
      <c r="D980" s="25" t="s">
        <v>79</v>
      </c>
      <c r="E980" s="25" t="s">
        <v>521</v>
      </c>
      <c r="F980" s="32"/>
      <c r="G980" s="9">
        <f t="shared" ref="G980:V981" si="1905">G981</f>
        <v>6768</v>
      </c>
      <c r="H980" s="9">
        <f t="shared" si="1905"/>
        <v>0</v>
      </c>
      <c r="I980" s="9">
        <f t="shared" si="1905"/>
        <v>0</v>
      </c>
      <c r="J980" s="9">
        <f t="shared" si="1905"/>
        <v>0</v>
      </c>
      <c r="K980" s="9">
        <f t="shared" si="1905"/>
        <v>0</v>
      </c>
      <c r="L980" s="9">
        <f t="shared" si="1905"/>
        <v>0</v>
      </c>
      <c r="M980" s="9">
        <f t="shared" si="1905"/>
        <v>6768</v>
      </c>
      <c r="N980" s="9">
        <f t="shared" si="1905"/>
        <v>0</v>
      </c>
      <c r="O980" s="9">
        <f t="shared" si="1905"/>
        <v>0</v>
      </c>
      <c r="P980" s="9">
        <f t="shared" si="1905"/>
        <v>0</v>
      </c>
      <c r="Q980" s="9">
        <f t="shared" si="1905"/>
        <v>0</v>
      </c>
      <c r="R980" s="9">
        <f t="shared" si="1905"/>
        <v>0</v>
      </c>
      <c r="S980" s="9">
        <f t="shared" si="1905"/>
        <v>6768</v>
      </c>
      <c r="T980" s="9">
        <f t="shared" si="1905"/>
        <v>0</v>
      </c>
      <c r="U980" s="9">
        <f t="shared" si="1905"/>
        <v>0</v>
      </c>
      <c r="V980" s="9">
        <f t="shared" si="1905"/>
        <v>0</v>
      </c>
      <c r="W980" s="9">
        <f t="shared" ref="U980:AJ981" si="1906">W981</f>
        <v>0</v>
      </c>
      <c r="X980" s="9">
        <f t="shared" si="1906"/>
        <v>0</v>
      </c>
      <c r="Y980" s="9">
        <f t="shared" si="1906"/>
        <v>6768</v>
      </c>
      <c r="Z980" s="9">
        <f t="shared" si="1906"/>
        <v>0</v>
      </c>
      <c r="AA980" s="9">
        <f t="shared" si="1906"/>
        <v>-30</v>
      </c>
      <c r="AB980" s="9">
        <f t="shared" si="1906"/>
        <v>0</v>
      </c>
      <c r="AC980" s="9">
        <f t="shared" si="1906"/>
        <v>0</v>
      </c>
      <c r="AD980" s="9">
        <f t="shared" si="1906"/>
        <v>0</v>
      </c>
      <c r="AE980" s="9">
        <f t="shared" si="1906"/>
        <v>6738</v>
      </c>
      <c r="AF980" s="9">
        <f t="shared" si="1906"/>
        <v>0</v>
      </c>
      <c r="AG980" s="9">
        <f t="shared" si="1906"/>
        <v>0</v>
      </c>
      <c r="AH980" s="9">
        <f t="shared" si="1906"/>
        <v>0</v>
      </c>
      <c r="AI980" s="9">
        <f t="shared" si="1906"/>
        <v>0</v>
      </c>
      <c r="AJ980" s="9">
        <f t="shared" si="1906"/>
        <v>0</v>
      </c>
      <c r="AK980" s="9">
        <f t="shared" ref="AG980:AV981" si="1907">AK981</f>
        <v>6738</v>
      </c>
      <c r="AL980" s="9">
        <f t="shared" si="1907"/>
        <v>0</v>
      </c>
      <c r="AM980" s="9">
        <f t="shared" si="1907"/>
        <v>0</v>
      </c>
      <c r="AN980" s="9">
        <f t="shared" si="1907"/>
        <v>0</v>
      </c>
      <c r="AO980" s="9">
        <f t="shared" si="1907"/>
        <v>0</v>
      </c>
      <c r="AP980" s="9">
        <f t="shared" si="1907"/>
        <v>0</v>
      </c>
      <c r="AQ980" s="9">
        <f t="shared" si="1907"/>
        <v>6738</v>
      </c>
      <c r="AR980" s="9">
        <f t="shared" si="1907"/>
        <v>0</v>
      </c>
      <c r="AS980" s="9">
        <f t="shared" si="1907"/>
        <v>0</v>
      </c>
      <c r="AT980" s="9">
        <f t="shared" si="1907"/>
        <v>0</v>
      </c>
      <c r="AU980" s="9">
        <f t="shared" si="1907"/>
        <v>0</v>
      </c>
      <c r="AV980" s="9">
        <f t="shared" si="1907"/>
        <v>0</v>
      </c>
      <c r="AW980" s="9">
        <f t="shared" ref="AS980:AZ981" si="1908">AW981</f>
        <v>6738</v>
      </c>
      <c r="AX980" s="9">
        <f t="shared" si="1908"/>
        <v>0</v>
      </c>
      <c r="AY980" s="9">
        <f t="shared" si="1908"/>
        <v>2868</v>
      </c>
      <c r="AZ980" s="9">
        <f t="shared" si="1908"/>
        <v>0</v>
      </c>
      <c r="BA980" s="92">
        <f t="shared" ref="BA980:BA1043" si="1909">AY980/AW980*100</f>
        <v>42.564559216384687</v>
      </c>
      <c r="BB980" s="92"/>
    </row>
    <row r="981" spans="1:54" ht="20.100000000000001" hidden="1" customHeight="1">
      <c r="A981" s="27" t="s">
        <v>100</v>
      </c>
      <c r="B981" s="25">
        <v>915</v>
      </c>
      <c r="C981" s="25" t="s">
        <v>32</v>
      </c>
      <c r="D981" s="25" t="s">
        <v>79</v>
      </c>
      <c r="E981" s="25" t="s">
        <v>521</v>
      </c>
      <c r="F981" s="25">
        <v>300</v>
      </c>
      <c r="G981" s="9">
        <f t="shared" si="1905"/>
        <v>6768</v>
      </c>
      <c r="H981" s="9">
        <f t="shared" si="1905"/>
        <v>0</v>
      </c>
      <c r="I981" s="9">
        <f t="shared" si="1905"/>
        <v>0</v>
      </c>
      <c r="J981" s="9">
        <f t="shared" si="1905"/>
        <v>0</v>
      </c>
      <c r="K981" s="9">
        <f t="shared" si="1905"/>
        <v>0</v>
      </c>
      <c r="L981" s="9">
        <f t="shared" si="1905"/>
        <v>0</v>
      </c>
      <c r="M981" s="9">
        <f t="shared" si="1905"/>
        <v>6768</v>
      </c>
      <c r="N981" s="9">
        <f t="shared" si="1905"/>
        <v>0</v>
      </c>
      <c r="O981" s="9">
        <f t="shared" si="1905"/>
        <v>0</v>
      </c>
      <c r="P981" s="9">
        <f t="shared" si="1905"/>
        <v>0</v>
      </c>
      <c r="Q981" s="9">
        <f t="shared" si="1905"/>
        <v>0</v>
      </c>
      <c r="R981" s="9">
        <f t="shared" si="1905"/>
        <v>0</v>
      </c>
      <c r="S981" s="9">
        <f t="shared" si="1905"/>
        <v>6768</v>
      </c>
      <c r="T981" s="9">
        <f t="shared" si="1905"/>
        <v>0</v>
      </c>
      <c r="U981" s="9">
        <f t="shared" si="1906"/>
        <v>0</v>
      </c>
      <c r="V981" s="9">
        <f t="shared" si="1906"/>
        <v>0</v>
      </c>
      <c r="W981" s="9">
        <f t="shared" si="1906"/>
        <v>0</v>
      </c>
      <c r="X981" s="9">
        <f t="shared" si="1906"/>
        <v>0</v>
      </c>
      <c r="Y981" s="9">
        <f t="shared" si="1906"/>
        <v>6768</v>
      </c>
      <c r="Z981" s="9">
        <f t="shared" si="1906"/>
        <v>0</v>
      </c>
      <c r="AA981" s="9">
        <f t="shared" si="1906"/>
        <v>-30</v>
      </c>
      <c r="AB981" s="9">
        <f t="shared" si="1906"/>
        <v>0</v>
      </c>
      <c r="AC981" s="9">
        <f t="shared" si="1906"/>
        <v>0</v>
      </c>
      <c r="AD981" s="9">
        <f t="shared" si="1906"/>
        <v>0</v>
      </c>
      <c r="AE981" s="9">
        <f t="shared" si="1906"/>
        <v>6738</v>
      </c>
      <c r="AF981" s="9">
        <f t="shared" si="1906"/>
        <v>0</v>
      </c>
      <c r="AG981" s="9">
        <f t="shared" si="1907"/>
        <v>0</v>
      </c>
      <c r="AH981" s="9">
        <f t="shared" si="1907"/>
        <v>0</v>
      </c>
      <c r="AI981" s="9">
        <f t="shared" si="1907"/>
        <v>0</v>
      </c>
      <c r="AJ981" s="9">
        <f t="shared" si="1907"/>
        <v>0</v>
      </c>
      <c r="AK981" s="9">
        <f t="shared" si="1907"/>
        <v>6738</v>
      </c>
      <c r="AL981" s="9">
        <f t="shared" si="1907"/>
        <v>0</v>
      </c>
      <c r="AM981" s="9">
        <f t="shared" si="1907"/>
        <v>0</v>
      </c>
      <c r="AN981" s="9">
        <f t="shared" si="1907"/>
        <v>0</v>
      </c>
      <c r="AO981" s="9">
        <f t="shared" si="1907"/>
        <v>0</v>
      </c>
      <c r="AP981" s="9">
        <f t="shared" si="1907"/>
        <v>0</v>
      </c>
      <c r="AQ981" s="9">
        <f t="shared" si="1907"/>
        <v>6738</v>
      </c>
      <c r="AR981" s="9">
        <f t="shared" si="1907"/>
        <v>0</v>
      </c>
      <c r="AS981" s="9">
        <f t="shared" si="1908"/>
        <v>0</v>
      </c>
      <c r="AT981" s="9">
        <f t="shared" si="1908"/>
        <v>0</v>
      </c>
      <c r="AU981" s="9">
        <f t="shared" si="1908"/>
        <v>0</v>
      </c>
      <c r="AV981" s="9">
        <f t="shared" si="1908"/>
        <v>0</v>
      </c>
      <c r="AW981" s="9">
        <f t="shared" si="1908"/>
        <v>6738</v>
      </c>
      <c r="AX981" s="9">
        <f t="shared" si="1908"/>
        <v>0</v>
      </c>
      <c r="AY981" s="9">
        <f t="shared" si="1908"/>
        <v>2868</v>
      </c>
      <c r="AZ981" s="9">
        <f t="shared" si="1908"/>
        <v>0</v>
      </c>
      <c r="BA981" s="92">
        <f t="shared" si="1909"/>
        <v>42.564559216384687</v>
      </c>
      <c r="BB981" s="92"/>
    </row>
    <row r="982" spans="1:54" ht="20.100000000000001" hidden="1" customHeight="1">
      <c r="A982" s="27" t="s">
        <v>269</v>
      </c>
      <c r="B982" s="25">
        <v>915</v>
      </c>
      <c r="C982" s="25" t="s">
        <v>32</v>
      </c>
      <c r="D982" s="25" t="s">
        <v>79</v>
      </c>
      <c r="E982" s="25" t="s">
        <v>521</v>
      </c>
      <c r="F982" s="25">
        <v>310</v>
      </c>
      <c r="G982" s="9">
        <v>6768</v>
      </c>
      <c r="H982" s="9"/>
      <c r="I982" s="79"/>
      <c r="J982" s="79"/>
      <c r="K982" s="79"/>
      <c r="L982" s="79"/>
      <c r="M982" s="9">
        <f>G982+I982+J982+K982+L982</f>
        <v>6768</v>
      </c>
      <c r="N982" s="9">
        <f>H982+L982</f>
        <v>0</v>
      </c>
      <c r="O982" s="80"/>
      <c r="P982" s="80"/>
      <c r="Q982" s="80"/>
      <c r="R982" s="80"/>
      <c r="S982" s="9">
        <f>M982+O982+P982+Q982+R982</f>
        <v>6768</v>
      </c>
      <c r="T982" s="9">
        <f>N982+R982</f>
        <v>0</v>
      </c>
      <c r="U982" s="80"/>
      <c r="V982" s="80"/>
      <c r="W982" s="80"/>
      <c r="X982" s="80"/>
      <c r="Y982" s="9">
        <f>S982+U982+V982+W982+X982</f>
        <v>6768</v>
      </c>
      <c r="Z982" s="9">
        <f>T982+X982</f>
        <v>0</v>
      </c>
      <c r="AA982" s="9">
        <v>-30</v>
      </c>
      <c r="AB982" s="80"/>
      <c r="AC982" s="80"/>
      <c r="AD982" s="80"/>
      <c r="AE982" s="9">
        <f>Y982+AA982+AB982+AC982+AD982</f>
        <v>6738</v>
      </c>
      <c r="AF982" s="9">
        <f>Z982+AD982</f>
        <v>0</v>
      </c>
      <c r="AG982" s="9"/>
      <c r="AH982" s="80"/>
      <c r="AI982" s="80"/>
      <c r="AJ982" s="80"/>
      <c r="AK982" s="9">
        <f>AE982+AG982+AH982+AI982+AJ982</f>
        <v>6738</v>
      </c>
      <c r="AL982" s="9">
        <f>AF982+AJ982</f>
        <v>0</v>
      </c>
      <c r="AM982" s="9"/>
      <c r="AN982" s="80"/>
      <c r="AO982" s="80"/>
      <c r="AP982" s="80"/>
      <c r="AQ982" s="9">
        <f>AK982+AM982+AN982+AO982+AP982</f>
        <v>6738</v>
      </c>
      <c r="AR982" s="9">
        <f>AL982+AP982</f>
        <v>0</v>
      </c>
      <c r="AS982" s="9"/>
      <c r="AT982" s="80"/>
      <c r="AU982" s="80"/>
      <c r="AV982" s="80"/>
      <c r="AW982" s="9">
        <f>AQ982+AS982+AT982+AU982+AV982</f>
        <v>6738</v>
      </c>
      <c r="AX982" s="9">
        <f>AR982+AV982</f>
        <v>0</v>
      </c>
      <c r="AY982" s="89">
        <v>2868</v>
      </c>
      <c r="AZ982" s="79"/>
      <c r="BA982" s="92">
        <f t="shared" si="1909"/>
        <v>42.564559216384687</v>
      </c>
      <c r="BB982" s="92"/>
    </row>
    <row r="983" spans="1:54" hidden="1">
      <c r="A983" s="24"/>
      <c r="B983" s="25"/>
      <c r="C983" s="25"/>
      <c r="D983" s="25"/>
      <c r="E983" s="25"/>
      <c r="F983" s="32"/>
      <c r="G983" s="9"/>
      <c r="H983" s="9"/>
      <c r="I983" s="79"/>
      <c r="J983" s="79"/>
      <c r="K983" s="79"/>
      <c r="L983" s="79"/>
      <c r="M983" s="79"/>
      <c r="N983" s="79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79"/>
      <c r="AZ983" s="79"/>
      <c r="BA983" s="92"/>
      <c r="BB983" s="92"/>
    </row>
    <row r="984" spans="1:54" ht="18.75" hidden="1">
      <c r="A984" s="22" t="s">
        <v>589</v>
      </c>
      <c r="B984" s="39">
        <v>915</v>
      </c>
      <c r="C984" s="23" t="s">
        <v>32</v>
      </c>
      <c r="D984" s="23" t="s">
        <v>28</v>
      </c>
      <c r="E984" s="23"/>
      <c r="F984" s="52"/>
      <c r="G984" s="15">
        <f t="shared" ref="G984:V988" si="1910">G985</f>
        <v>20701</v>
      </c>
      <c r="H984" s="15">
        <f t="shared" si="1910"/>
        <v>20701</v>
      </c>
      <c r="I984" s="15">
        <f t="shared" si="1910"/>
        <v>0</v>
      </c>
      <c r="J984" s="15">
        <f t="shared" si="1910"/>
        <v>0</v>
      </c>
      <c r="K984" s="15">
        <f t="shared" si="1910"/>
        <v>0</v>
      </c>
      <c r="L984" s="15">
        <f t="shared" si="1910"/>
        <v>0</v>
      </c>
      <c r="M984" s="15">
        <f t="shared" si="1910"/>
        <v>20701</v>
      </c>
      <c r="N984" s="15">
        <f t="shared" si="1910"/>
        <v>20701</v>
      </c>
      <c r="O984" s="15">
        <f t="shared" si="1910"/>
        <v>0</v>
      </c>
      <c r="P984" s="15">
        <f t="shared" si="1910"/>
        <v>0</v>
      </c>
      <c r="Q984" s="15">
        <f t="shared" si="1910"/>
        <v>0</v>
      </c>
      <c r="R984" s="15">
        <f t="shared" si="1910"/>
        <v>0</v>
      </c>
      <c r="S984" s="15">
        <f t="shared" si="1910"/>
        <v>20701</v>
      </c>
      <c r="T984" s="15">
        <f t="shared" si="1910"/>
        <v>20701</v>
      </c>
      <c r="U984" s="15">
        <f t="shared" si="1910"/>
        <v>0</v>
      </c>
      <c r="V984" s="15">
        <f t="shared" si="1910"/>
        <v>0</v>
      </c>
      <c r="W984" s="15">
        <f t="shared" ref="U984:AJ988" si="1911">W985</f>
        <v>0</v>
      </c>
      <c r="X984" s="15">
        <f t="shared" si="1911"/>
        <v>0</v>
      </c>
      <c r="Y984" s="15">
        <f t="shared" si="1911"/>
        <v>20701</v>
      </c>
      <c r="Z984" s="15">
        <f t="shared" si="1911"/>
        <v>20701</v>
      </c>
      <c r="AA984" s="15">
        <f t="shared" si="1911"/>
        <v>0</v>
      </c>
      <c r="AB984" s="15">
        <f t="shared" si="1911"/>
        <v>0</v>
      </c>
      <c r="AC984" s="15">
        <f t="shared" si="1911"/>
        <v>0</v>
      </c>
      <c r="AD984" s="15">
        <f t="shared" si="1911"/>
        <v>0</v>
      </c>
      <c r="AE984" s="15">
        <f t="shared" si="1911"/>
        <v>20701</v>
      </c>
      <c r="AF984" s="15">
        <f t="shared" si="1911"/>
        <v>20701</v>
      </c>
      <c r="AG984" s="15">
        <f t="shared" si="1911"/>
        <v>0</v>
      </c>
      <c r="AH984" s="15">
        <f t="shared" si="1911"/>
        <v>0</v>
      </c>
      <c r="AI984" s="15">
        <f t="shared" si="1911"/>
        <v>0</v>
      </c>
      <c r="AJ984" s="15">
        <f t="shared" si="1911"/>
        <v>0</v>
      </c>
      <c r="AK984" s="15">
        <f t="shared" ref="AG984:AV988" si="1912">AK985</f>
        <v>20701</v>
      </c>
      <c r="AL984" s="15">
        <f t="shared" si="1912"/>
        <v>20701</v>
      </c>
      <c r="AM984" s="15">
        <f t="shared" si="1912"/>
        <v>0</v>
      </c>
      <c r="AN984" s="15">
        <f t="shared" si="1912"/>
        <v>0</v>
      </c>
      <c r="AO984" s="15">
        <f t="shared" si="1912"/>
        <v>0</v>
      </c>
      <c r="AP984" s="15">
        <f t="shared" si="1912"/>
        <v>0</v>
      </c>
      <c r="AQ984" s="15">
        <f t="shared" si="1912"/>
        <v>20701</v>
      </c>
      <c r="AR984" s="15">
        <f t="shared" si="1912"/>
        <v>20701</v>
      </c>
      <c r="AS984" s="15">
        <f t="shared" si="1912"/>
        <v>0</v>
      </c>
      <c r="AT984" s="15">
        <f t="shared" si="1912"/>
        <v>0</v>
      </c>
      <c r="AU984" s="15">
        <f t="shared" si="1912"/>
        <v>0</v>
      </c>
      <c r="AV984" s="15">
        <f t="shared" si="1912"/>
        <v>0</v>
      </c>
      <c r="AW984" s="15">
        <f t="shared" ref="AS984:AZ988" si="1913">AW985</f>
        <v>20701</v>
      </c>
      <c r="AX984" s="15">
        <f t="shared" si="1913"/>
        <v>20701</v>
      </c>
      <c r="AY984" s="15">
        <f t="shared" si="1913"/>
        <v>11181</v>
      </c>
      <c r="AZ984" s="15">
        <f t="shared" si="1913"/>
        <v>11181</v>
      </c>
      <c r="BA984" s="93">
        <f t="shared" si="1909"/>
        <v>54.011883483889669</v>
      </c>
      <c r="BB984" s="93">
        <f t="shared" ref="BB984:BB1043" si="1914">AZ984/AX984*100</f>
        <v>54.011883483889669</v>
      </c>
    </row>
    <row r="985" spans="1:54" ht="66" hidden="1">
      <c r="A985" s="24" t="s">
        <v>423</v>
      </c>
      <c r="B985" s="40">
        <v>915</v>
      </c>
      <c r="C985" s="25" t="s">
        <v>32</v>
      </c>
      <c r="D985" s="25" t="s">
        <v>28</v>
      </c>
      <c r="E985" s="25" t="s">
        <v>221</v>
      </c>
      <c r="F985" s="32"/>
      <c r="G985" s="9">
        <f t="shared" si="1910"/>
        <v>20701</v>
      </c>
      <c r="H985" s="9">
        <f t="shared" si="1910"/>
        <v>20701</v>
      </c>
      <c r="I985" s="9">
        <f t="shared" si="1910"/>
        <v>0</v>
      </c>
      <c r="J985" s="9">
        <f t="shared" si="1910"/>
        <v>0</v>
      </c>
      <c r="K985" s="9">
        <f t="shared" si="1910"/>
        <v>0</v>
      </c>
      <c r="L985" s="9">
        <f t="shared" si="1910"/>
        <v>0</v>
      </c>
      <c r="M985" s="9">
        <f t="shared" si="1910"/>
        <v>20701</v>
      </c>
      <c r="N985" s="9">
        <f t="shared" si="1910"/>
        <v>20701</v>
      </c>
      <c r="O985" s="9">
        <f t="shared" si="1910"/>
        <v>0</v>
      </c>
      <c r="P985" s="9">
        <f t="shared" si="1910"/>
        <v>0</v>
      </c>
      <c r="Q985" s="9">
        <f t="shared" si="1910"/>
        <v>0</v>
      </c>
      <c r="R985" s="9">
        <f t="shared" si="1910"/>
        <v>0</v>
      </c>
      <c r="S985" s="9">
        <f t="shared" si="1910"/>
        <v>20701</v>
      </c>
      <c r="T985" s="9">
        <f t="shared" si="1910"/>
        <v>20701</v>
      </c>
      <c r="U985" s="9">
        <f t="shared" si="1911"/>
        <v>0</v>
      </c>
      <c r="V985" s="9">
        <f t="shared" si="1911"/>
        <v>0</v>
      </c>
      <c r="W985" s="9">
        <f t="shared" si="1911"/>
        <v>0</v>
      </c>
      <c r="X985" s="9">
        <f t="shared" si="1911"/>
        <v>0</v>
      </c>
      <c r="Y985" s="9">
        <f t="shared" si="1911"/>
        <v>20701</v>
      </c>
      <c r="Z985" s="9">
        <f t="shared" si="1911"/>
        <v>20701</v>
      </c>
      <c r="AA985" s="9">
        <f t="shared" si="1911"/>
        <v>0</v>
      </c>
      <c r="AB985" s="9">
        <f t="shared" si="1911"/>
        <v>0</v>
      </c>
      <c r="AC985" s="9">
        <f t="shared" si="1911"/>
        <v>0</v>
      </c>
      <c r="AD985" s="9">
        <f t="shared" si="1911"/>
        <v>0</v>
      </c>
      <c r="AE985" s="9">
        <f t="shared" si="1911"/>
        <v>20701</v>
      </c>
      <c r="AF985" s="9">
        <f t="shared" si="1911"/>
        <v>20701</v>
      </c>
      <c r="AG985" s="9">
        <f t="shared" si="1912"/>
        <v>0</v>
      </c>
      <c r="AH985" s="9">
        <f t="shared" si="1912"/>
        <v>0</v>
      </c>
      <c r="AI985" s="9">
        <f t="shared" si="1912"/>
        <v>0</v>
      </c>
      <c r="AJ985" s="9">
        <f t="shared" si="1912"/>
        <v>0</v>
      </c>
      <c r="AK985" s="9">
        <f t="shared" si="1912"/>
        <v>20701</v>
      </c>
      <c r="AL985" s="9">
        <f t="shared" si="1912"/>
        <v>20701</v>
      </c>
      <c r="AM985" s="9">
        <f t="shared" si="1912"/>
        <v>0</v>
      </c>
      <c r="AN985" s="9">
        <f t="shared" si="1912"/>
        <v>0</v>
      </c>
      <c r="AO985" s="9">
        <f t="shared" si="1912"/>
        <v>0</v>
      </c>
      <c r="AP985" s="9">
        <f t="shared" si="1912"/>
        <v>0</v>
      </c>
      <c r="AQ985" s="9">
        <f t="shared" si="1912"/>
        <v>20701</v>
      </c>
      <c r="AR985" s="9">
        <f t="shared" si="1912"/>
        <v>20701</v>
      </c>
      <c r="AS985" s="9">
        <f t="shared" si="1913"/>
        <v>0</v>
      </c>
      <c r="AT985" s="9">
        <f t="shared" si="1913"/>
        <v>0</v>
      </c>
      <c r="AU985" s="9">
        <f t="shared" si="1913"/>
        <v>0</v>
      </c>
      <c r="AV985" s="9">
        <f t="shared" si="1913"/>
        <v>0</v>
      </c>
      <c r="AW985" s="9">
        <f t="shared" si="1913"/>
        <v>20701</v>
      </c>
      <c r="AX985" s="9">
        <f t="shared" si="1913"/>
        <v>20701</v>
      </c>
      <c r="AY985" s="9">
        <f t="shared" si="1913"/>
        <v>11181</v>
      </c>
      <c r="AZ985" s="9">
        <f t="shared" si="1913"/>
        <v>11181</v>
      </c>
      <c r="BA985" s="92">
        <f t="shared" si="1909"/>
        <v>54.011883483889669</v>
      </c>
      <c r="BB985" s="92">
        <f t="shared" si="1914"/>
        <v>54.011883483889669</v>
      </c>
    </row>
    <row r="986" spans="1:54" ht="16.5" hidden="1" customHeight="1">
      <c r="A986" s="27" t="s">
        <v>569</v>
      </c>
      <c r="B986" s="40">
        <v>915</v>
      </c>
      <c r="C986" s="25" t="s">
        <v>32</v>
      </c>
      <c r="D986" s="25" t="s">
        <v>28</v>
      </c>
      <c r="E986" s="25" t="s">
        <v>591</v>
      </c>
      <c r="F986" s="32"/>
      <c r="G986" s="9">
        <f t="shared" si="1910"/>
        <v>20701</v>
      </c>
      <c r="H986" s="9">
        <f t="shared" si="1910"/>
        <v>20701</v>
      </c>
      <c r="I986" s="9">
        <f t="shared" si="1910"/>
        <v>0</v>
      </c>
      <c r="J986" s="9">
        <f t="shared" si="1910"/>
        <v>0</v>
      </c>
      <c r="K986" s="9">
        <f t="shared" si="1910"/>
        <v>0</v>
      </c>
      <c r="L986" s="9">
        <f t="shared" si="1910"/>
        <v>0</v>
      </c>
      <c r="M986" s="9">
        <f t="shared" si="1910"/>
        <v>20701</v>
      </c>
      <c r="N986" s="9">
        <f t="shared" si="1910"/>
        <v>20701</v>
      </c>
      <c r="O986" s="9">
        <f t="shared" si="1910"/>
        <v>0</v>
      </c>
      <c r="P986" s="9">
        <f t="shared" si="1910"/>
        <v>0</v>
      </c>
      <c r="Q986" s="9">
        <f t="shared" si="1910"/>
        <v>0</v>
      </c>
      <c r="R986" s="9">
        <f t="shared" si="1910"/>
        <v>0</v>
      </c>
      <c r="S986" s="9">
        <f t="shared" si="1910"/>
        <v>20701</v>
      </c>
      <c r="T986" s="9">
        <f t="shared" si="1910"/>
        <v>20701</v>
      </c>
      <c r="U986" s="9">
        <f t="shared" si="1911"/>
        <v>0</v>
      </c>
      <c r="V986" s="9">
        <f t="shared" si="1911"/>
        <v>0</v>
      </c>
      <c r="W986" s="9">
        <f t="shared" si="1911"/>
        <v>0</v>
      </c>
      <c r="X986" s="9">
        <f t="shared" si="1911"/>
        <v>0</v>
      </c>
      <c r="Y986" s="9">
        <f t="shared" si="1911"/>
        <v>20701</v>
      </c>
      <c r="Z986" s="9">
        <f t="shared" si="1911"/>
        <v>20701</v>
      </c>
      <c r="AA986" s="9">
        <f t="shared" si="1911"/>
        <v>0</v>
      </c>
      <c r="AB986" s="9">
        <f t="shared" si="1911"/>
        <v>0</v>
      </c>
      <c r="AC986" s="9">
        <f t="shared" si="1911"/>
        <v>0</v>
      </c>
      <c r="AD986" s="9">
        <f t="shared" si="1911"/>
        <v>0</v>
      </c>
      <c r="AE986" s="9">
        <f t="shared" si="1911"/>
        <v>20701</v>
      </c>
      <c r="AF986" s="9">
        <f t="shared" si="1911"/>
        <v>20701</v>
      </c>
      <c r="AG986" s="9">
        <f t="shared" si="1912"/>
        <v>0</v>
      </c>
      <c r="AH986" s="9">
        <f t="shared" si="1912"/>
        <v>0</v>
      </c>
      <c r="AI986" s="9">
        <f t="shared" si="1912"/>
        <v>0</v>
      </c>
      <c r="AJ986" s="9">
        <f t="shared" si="1912"/>
        <v>0</v>
      </c>
      <c r="AK986" s="9">
        <f t="shared" si="1912"/>
        <v>20701</v>
      </c>
      <c r="AL986" s="9">
        <f t="shared" si="1912"/>
        <v>20701</v>
      </c>
      <c r="AM986" s="9">
        <f t="shared" si="1912"/>
        <v>0</v>
      </c>
      <c r="AN986" s="9">
        <f t="shared" si="1912"/>
        <v>0</v>
      </c>
      <c r="AO986" s="9">
        <f t="shared" si="1912"/>
        <v>0</v>
      </c>
      <c r="AP986" s="9">
        <f t="shared" si="1912"/>
        <v>0</v>
      </c>
      <c r="AQ986" s="9">
        <f t="shared" si="1912"/>
        <v>20701</v>
      </c>
      <c r="AR986" s="9">
        <f t="shared" si="1912"/>
        <v>20701</v>
      </c>
      <c r="AS986" s="9">
        <f t="shared" si="1913"/>
        <v>0</v>
      </c>
      <c r="AT986" s="9">
        <f t="shared" si="1913"/>
        <v>0</v>
      </c>
      <c r="AU986" s="9">
        <f t="shared" si="1913"/>
        <v>0</v>
      </c>
      <c r="AV986" s="9">
        <f t="shared" si="1913"/>
        <v>0</v>
      </c>
      <c r="AW986" s="9">
        <f t="shared" si="1913"/>
        <v>20701</v>
      </c>
      <c r="AX986" s="9">
        <f t="shared" si="1913"/>
        <v>20701</v>
      </c>
      <c r="AY986" s="9">
        <f t="shared" si="1913"/>
        <v>11181</v>
      </c>
      <c r="AZ986" s="9">
        <f t="shared" si="1913"/>
        <v>11181</v>
      </c>
      <c r="BA986" s="92">
        <f t="shared" si="1909"/>
        <v>54.011883483889669</v>
      </c>
      <c r="BB986" s="92">
        <f t="shared" si="1914"/>
        <v>54.011883483889669</v>
      </c>
    </row>
    <row r="987" spans="1:54" ht="33" hidden="1">
      <c r="A987" s="27" t="s">
        <v>590</v>
      </c>
      <c r="B987" s="40">
        <v>915</v>
      </c>
      <c r="C987" s="25" t="s">
        <v>32</v>
      </c>
      <c r="D987" s="25" t="s">
        <v>28</v>
      </c>
      <c r="E987" s="25" t="s">
        <v>592</v>
      </c>
      <c r="F987" s="32"/>
      <c r="G987" s="9">
        <f t="shared" ref="G987" si="1915">G988</f>
        <v>20701</v>
      </c>
      <c r="H987" s="9">
        <f t="shared" si="1910"/>
        <v>20701</v>
      </c>
      <c r="I987" s="9">
        <f t="shared" si="1910"/>
        <v>0</v>
      </c>
      <c r="J987" s="9">
        <f t="shared" si="1910"/>
        <v>0</v>
      </c>
      <c r="K987" s="9">
        <f t="shared" si="1910"/>
        <v>0</v>
      </c>
      <c r="L987" s="9">
        <f t="shared" si="1910"/>
        <v>0</v>
      </c>
      <c r="M987" s="9">
        <f t="shared" si="1910"/>
        <v>20701</v>
      </c>
      <c r="N987" s="9">
        <f t="shared" si="1910"/>
        <v>20701</v>
      </c>
      <c r="O987" s="9">
        <f t="shared" si="1910"/>
        <v>0</v>
      </c>
      <c r="P987" s="9">
        <f t="shared" si="1910"/>
        <v>0</v>
      </c>
      <c r="Q987" s="9">
        <f t="shared" si="1910"/>
        <v>0</v>
      </c>
      <c r="R987" s="9">
        <f t="shared" si="1910"/>
        <v>0</v>
      </c>
      <c r="S987" s="9">
        <f t="shared" si="1910"/>
        <v>20701</v>
      </c>
      <c r="T987" s="9">
        <f t="shared" si="1910"/>
        <v>20701</v>
      </c>
      <c r="U987" s="9">
        <f t="shared" si="1911"/>
        <v>0</v>
      </c>
      <c r="V987" s="9">
        <f t="shared" si="1911"/>
        <v>0</v>
      </c>
      <c r="W987" s="9">
        <f t="shared" si="1911"/>
        <v>0</v>
      </c>
      <c r="X987" s="9">
        <f t="shared" si="1911"/>
        <v>0</v>
      </c>
      <c r="Y987" s="9">
        <f t="shared" si="1911"/>
        <v>20701</v>
      </c>
      <c r="Z987" s="9">
        <f t="shared" si="1911"/>
        <v>20701</v>
      </c>
      <c r="AA987" s="9">
        <f t="shared" si="1911"/>
        <v>0</v>
      </c>
      <c r="AB987" s="9">
        <f t="shared" si="1911"/>
        <v>0</v>
      </c>
      <c r="AC987" s="9">
        <f t="shared" si="1911"/>
        <v>0</v>
      </c>
      <c r="AD987" s="9">
        <f t="shared" si="1911"/>
        <v>0</v>
      </c>
      <c r="AE987" s="9">
        <f t="shared" si="1911"/>
        <v>20701</v>
      </c>
      <c r="AF987" s="9">
        <f t="shared" si="1911"/>
        <v>20701</v>
      </c>
      <c r="AG987" s="9">
        <f t="shared" si="1912"/>
        <v>0</v>
      </c>
      <c r="AH987" s="9">
        <f t="shared" si="1912"/>
        <v>0</v>
      </c>
      <c r="AI987" s="9">
        <f t="shared" si="1912"/>
        <v>0</v>
      </c>
      <c r="AJ987" s="9">
        <f t="shared" si="1912"/>
        <v>0</v>
      </c>
      <c r="AK987" s="9">
        <f t="shared" si="1912"/>
        <v>20701</v>
      </c>
      <c r="AL987" s="9">
        <f t="shared" si="1912"/>
        <v>20701</v>
      </c>
      <c r="AM987" s="9">
        <f t="shared" si="1912"/>
        <v>0</v>
      </c>
      <c r="AN987" s="9">
        <f t="shared" si="1912"/>
        <v>0</v>
      </c>
      <c r="AO987" s="9">
        <f t="shared" si="1912"/>
        <v>0</v>
      </c>
      <c r="AP987" s="9">
        <f t="shared" si="1912"/>
        <v>0</v>
      </c>
      <c r="AQ987" s="9">
        <f t="shared" si="1912"/>
        <v>20701</v>
      </c>
      <c r="AR987" s="9">
        <f t="shared" si="1912"/>
        <v>20701</v>
      </c>
      <c r="AS987" s="9">
        <f t="shared" si="1913"/>
        <v>0</v>
      </c>
      <c r="AT987" s="9">
        <f t="shared" si="1913"/>
        <v>0</v>
      </c>
      <c r="AU987" s="9">
        <f t="shared" si="1913"/>
        <v>0</v>
      </c>
      <c r="AV987" s="9">
        <f t="shared" si="1913"/>
        <v>0</v>
      </c>
      <c r="AW987" s="9">
        <f t="shared" si="1913"/>
        <v>20701</v>
      </c>
      <c r="AX987" s="9">
        <f t="shared" si="1913"/>
        <v>20701</v>
      </c>
      <c r="AY987" s="9">
        <f t="shared" si="1913"/>
        <v>11181</v>
      </c>
      <c r="AZ987" s="9">
        <f t="shared" si="1913"/>
        <v>11181</v>
      </c>
      <c r="BA987" s="92">
        <f t="shared" si="1909"/>
        <v>54.011883483889669</v>
      </c>
      <c r="BB987" s="92">
        <f t="shared" si="1914"/>
        <v>54.011883483889669</v>
      </c>
    </row>
    <row r="988" spans="1:54" ht="16.5" hidden="1" customHeight="1">
      <c r="A988" s="24" t="s">
        <v>100</v>
      </c>
      <c r="B988" s="40">
        <v>915</v>
      </c>
      <c r="C988" s="25" t="s">
        <v>32</v>
      </c>
      <c r="D988" s="25" t="s">
        <v>28</v>
      </c>
      <c r="E988" s="25" t="s">
        <v>592</v>
      </c>
      <c r="F988" s="32">
        <v>300</v>
      </c>
      <c r="G988" s="9">
        <f t="shared" ref="G988" si="1916">G989</f>
        <v>20701</v>
      </c>
      <c r="H988" s="9">
        <f t="shared" si="1910"/>
        <v>20701</v>
      </c>
      <c r="I988" s="9">
        <f t="shared" si="1910"/>
        <v>0</v>
      </c>
      <c r="J988" s="9">
        <f t="shared" si="1910"/>
        <v>0</v>
      </c>
      <c r="K988" s="9">
        <f t="shared" si="1910"/>
        <v>0</v>
      </c>
      <c r="L988" s="9">
        <f t="shared" si="1910"/>
        <v>0</v>
      </c>
      <c r="M988" s="9">
        <f t="shared" si="1910"/>
        <v>20701</v>
      </c>
      <c r="N988" s="9">
        <f t="shared" si="1910"/>
        <v>20701</v>
      </c>
      <c r="O988" s="9">
        <f t="shared" si="1910"/>
        <v>0</v>
      </c>
      <c r="P988" s="9">
        <f t="shared" si="1910"/>
        <v>0</v>
      </c>
      <c r="Q988" s="9">
        <f t="shared" si="1910"/>
        <v>0</v>
      </c>
      <c r="R988" s="9">
        <f t="shared" si="1910"/>
        <v>0</v>
      </c>
      <c r="S988" s="9">
        <f t="shared" si="1910"/>
        <v>20701</v>
      </c>
      <c r="T988" s="9">
        <f t="shared" si="1910"/>
        <v>20701</v>
      </c>
      <c r="U988" s="9">
        <f t="shared" si="1911"/>
        <v>0</v>
      </c>
      <c r="V988" s="9">
        <f t="shared" si="1911"/>
        <v>0</v>
      </c>
      <c r="W988" s="9">
        <f t="shared" si="1911"/>
        <v>0</v>
      </c>
      <c r="X988" s="9">
        <f t="shared" si="1911"/>
        <v>0</v>
      </c>
      <c r="Y988" s="9">
        <f t="shared" si="1911"/>
        <v>20701</v>
      </c>
      <c r="Z988" s="9">
        <f t="shared" si="1911"/>
        <v>20701</v>
      </c>
      <c r="AA988" s="9">
        <f t="shared" si="1911"/>
        <v>0</v>
      </c>
      <c r="AB988" s="9">
        <f t="shared" si="1911"/>
        <v>0</v>
      </c>
      <c r="AC988" s="9">
        <f t="shared" si="1911"/>
        <v>0</v>
      </c>
      <c r="AD988" s="9">
        <f t="shared" si="1911"/>
        <v>0</v>
      </c>
      <c r="AE988" s="9">
        <f t="shared" si="1911"/>
        <v>20701</v>
      </c>
      <c r="AF988" s="9">
        <f t="shared" si="1911"/>
        <v>20701</v>
      </c>
      <c r="AG988" s="9">
        <f t="shared" si="1912"/>
        <v>0</v>
      </c>
      <c r="AH988" s="9">
        <f t="shared" si="1912"/>
        <v>0</v>
      </c>
      <c r="AI988" s="9">
        <f t="shared" si="1912"/>
        <v>0</v>
      </c>
      <c r="AJ988" s="9">
        <f t="shared" si="1912"/>
        <v>0</v>
      </c>
      <c r="AK988" s="9">
        <f t="shared" si="1912"/>
        <v>20701</v>
      </c>
      <c r="AL988" s="9">
        <f t="shared" si="1912"/>
        <v>20701</v>
      </c>
      <c r="AM988" s="9">
        <f t="shared" si="1912"/>
        <v>0</v>
      </c>
      <c r="AN988" s="9">
        <f t="shared" si="1912"/>
        <v>0</v>
      </c>
      <c r="AO988" s="9">
        <f t="shared" si="1912"/>
        <v>0</v>
      </c>
      <c r="AP988" s="9">
        <f t="shared" si="1912"/>
        <v>0</v>
      </c>
      <c r="AQ988" s="9">
        <f t="shared" si="1912"/>
        <v>20701</v>
      </c>
      <c r="AR988" s="9">
        <f t="shared" si="1912"/>
        <v>20701</v>
      </c>
      <c r="AS988" s="9">
        <f t="shared" si="1913"/>
        <v>0</v>
      </c>
      <c r="AT988" s="9">
        <f t="shared" si="1913"/>
        <v>0</v>
      </c>
      <c r="AU988" s="9">
        <f t="shared" si="1913"/>
        <v>0</v>
      </c>
      <c r="AV988" s="9">
        <f t="shared" si="1913"/>
        <v>0</v>
      </c>
      <c r="AW988" s="9">
        <f t="shared" si="1913"/>
        <v>20701</v>
      </c>
      <c r="AX988" s="9">
        <f t="shared" si="1913"/>
        <v>20701</v>
      </c>
      <c r="AY988" s="9">
        <f t="shared" si="1913"/>
        <v>11181</v>
      </c>
      <c r="AZ988" s="9">
        <f t="shared" si="1913"/>
        <v>11181</v>
      </c>
      <c r="BA988" s="92">
        <f t="shared" si="1909"/>
        <v>54.011883483889669</v>
      </c>
      <c r="BB988" s="92">
        <f t="shared" si="1914"/>
        <v>54.011883483889669</v>
      </c>
    </row>
    <row r="989" spans="1:54" ht="33" hidden="1">
      <c r="A989" s="27" t="s">
        <v>169</v>
      </c>
      <c r="B989" s="40">
        <v>915</v>
      </c>
      <c r="C989" s="25" t="s">
        <v>32</v>
      </c>
      <c r="D989" s="25" t="s">
        <v>28</v>
      </c>
      <c r="E989" s="25" t="s">
        <v>592</v>
      </c>
      <c r="F989" s="32">
        <v>320</v>
      </c>
      <c r="G989" s="9">
        <v>20701</v>
      </c>
      <c r="H989" s="9">
        <v>20701</v>
      </c>
      <c r="I989" s="79"/>
      <c r="J989" s="79"/>
      <c r="K989" s="79"/>
      <c r="L989" s="79"/>
      <c r="M989" s="9">
        <f>G989+I989+J989+K989+L989</f>
        <v>20701</v>
      </c>
      <c r="N989" s="9">
        <f>H989+L989</f>
        <v>20701</v>
      </c>
      <c r="O989" s="80"/>
      <c r="P989" s="80"/>
      <c r="Q989" s="80"/>
      <c r="R989" s="80"/>
      <c r="S989" s="9">
        <f>M989+O989+P989+Q989+R989</f>
        <v>20701</v>
      </c>
      <c r="T989" s="9">
        <f>N989+R989</f>
        <v>20701</v>
      </c>
      <c r="U989" s="80"/>
      <c r="V989" s="80"/>
      <c r="W989" s="80"/>
      <c r="X989" s="80"/>
      <c r="Y989" s="9">
        <f>S989+U989+V989+W989+X989</f>
        <v>20701</v>
      </c>
      <c r="Z989" s="9">
        <f>T989+X989</f>
        <v>20701</v>
      </c>
      <c r="AA989" s="80"/>
      <c r="AB989" s="80"/>
      <c r="AC989" s="80"/>
      <c r="AD989" s="80"/>
      <c r="AE989" s="9">
        <f>Y989+AA989+AB989+AC989+AD989</f>
        <v>20701</v>
      </c>
      <c r="AF989" s="9">
        <f>Z989+AD989</f>
        <v>20701</v>
      </c>
      <c r="AG989" s="80"/>
      <c r="AH989" s="80"/>
      <c r="AI989" s="80"/>
      <c r="AJ989" s="80"/>
      <c r="AK989" s="9">
        <f>AE989+AG989+AH989+AI989+AJ989</f>
        <v>20701</v>
      </c>
      <c r="AL989" s="9">
        <f>AF989+AJ989</f>
        <v>20701</v>
      </c>
      <c r="AM989" s="80"/>
      <c r="AN989" s="80"/>
      <c r="AO989" s="80"/>
      <c r="AP989" s="80"/>
      <c r="AQ989" s="9">
        <f>AK989+AM989+AN989+AO989+AP989</f>
        <v>20701</v>
      </c>
      <c r="AR989" s="9">
        <f>AL989+AP989</f>
        <v>20701</v>
      </c>
      <c r="AS989" s="80"/>
      <c r="AT989" s="80"/>
      <c r="AU989" s="80"/>
      <c r="AV989" s="80"/>
      <c r="AW989" s="9">
        <f>AQ989+AS989+AT989+AU989+AV989</f>
        <v>20701</v>
      </c>
      <c r="AX989" s="9">
        <f>AR989+AV989</f>
        <v>20701</v>
      </c>
      <c r="AY989" s="9">
        <v>11181</v>
      </c>
      <c r="AZ989" s="9">
        <v>11181</v>
      </c>
      <c r="BA989" s="92">
        <f t="shared" si="1909"/>
        <v>54.011883483889669</v>
      </c>
      <c r="BB989" s="92">
        <f t="shared" si="1914"/>
        <v>54.011883483889669</v>
      </c>
    </row>
    <row r="990" spans="1:54" hidden="1">
      <c r="A990" s="24"/>
      <c r="B990" s="25"/>
      <c r="C990" s="25"/>
      <c r="D990" s="25"/>
      <c r="E990" s="25"/>
      <c r="F990" s="32"/>
      <c r="G990" s="9"/>
      <c r="H990" s="9"/>
      <c r="I990" s="79"/>
      <c r="J990" s="79"/>
      <c r="K990" s="79"/>
      <c r="L990" s="79"/>
      <c r="M990" s="79"/>
      <c r="N990" s="79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79"/>
      <c r="AZ990" s="79"/>
      <c r="BA990" s="92"/>
      <c r="BB990" s="92"/>
    </row>
    <row r="991" spans="1:54" ht="18.75" hidden="1">
      <c r="A991" s="22" t="s">
        <v>31</v>
      </c>
      <c r="B991" s="23">
        <v>915</v>
      </c>
      <c r="C991" s="23" t="s">
        <v>32</v>
      </c>
      <c r="D991" s="23" t="s">
        <v>16</v>
      </c>
      <c r="E991" s="23"/>
      <c r="F991" s="52"/>
      <c r="G991" s="13">
        <f t="shared" ref="G991:V992" si="1917">G992</f>
        <v>1810</v>
      </c>
      <c r="H991" s="13">
        <f t="shared" si="1917"/>
        <v>0</v>
      </c>
      <c r="I991" s="13">
        <f t="shared" si="1917"/>
        <v>0</v>
      </c>
      <c r="J991" s="13">
        <f t="shared" si="1917"/>
        <v>0</v>
      </c>
      <c r="K991" s="13">
        <f t="shared" si="1917"/>
        <v>0</v>
      </c>
      <c r="L991" s="13">
        <f t="shared" si="1917"/>
        <v>0</v>
      </c>
      <c r="M991" s="13">
        <f t="shared" si="1917"/>
        <v>1810</v>
      </c>
      <c r="N991" s="13">
        <f t="shared" si="1917"/>
        <v>0</v>
      </c>
      <c r="O991" s="13">
        <f t="shared" si="1917"/>
        <v>0</v>
      </c>
      <c r="P991" s="13">
        <f t="shared" si="1917"/>
        <v>0</v>
      </c>
      <c r="Q991" s="13">
        <f t="shared" si="1917"/>
        <v>0</v>
      </c>
      <c r="R991" s="13">
        <f t="shared" si="1917"/>
        <v>0</v>
      </c>
      <c r="S991" s="13">
        <f t="shared" si="1917"/>
        <v>1810</v>
      </c>
      <c r="T991" s="13">
        <f t="shared" si="1917"/>
        <v>0</v>
      </c>
      <c r="U991" s="13">
        <f t="shared" si="1917"/>
        <v>0</v>
      </c>
      <c r="V991" s="13">
        <f t="shared" si="1917"/>
        <v>0</v>
      </c>
      <c r="W991" s="13">
        <f t="shared" ref="U991:AJ992" si="1918">W992</f>
        <v>0</v>
      </c>
      <c r="X991" s="13">
        <f t="shared" si="1918"/>
        <v>0</v>
      </c>
      <c r="Y991" s="13">
        <f t="shared" si="1918"/>
        <v>1810</v>
      </c>
      <c r="Z991" s="13">
        <f t="shared" si="1918"/>
        <v>0</v>
      </c>
      <c r="AA991" s="13">
        <f t="shared" si="1918"/>
        <v>0</v>
      </c>
      <c r="AB991" s="13">
        <f t="shared" si="1918"/>
        <v>0</v>
      </c>
      <c r="AC991" s="13">
        <f t="shared" si="1918"/>
        <v>0</v>
      </c>
      <c r="AD991" s="13">
        <f t="shared" si="1918"/>
        <v>0</v>
      </c>
      <c r="AE991" s="13">
        <f t="shared" si="1918"/>
        <v>1810</v>
      </c>
      <c r="AF991" s="13">
        <f t="shared" si="1918"/>
        <v>0</v>
      </c>
      <c r="AG991" s="13">
        <f t="shared" si="1918"/>
        <v>0</v>
      </c>
      <c r="AH991" s="13">
        <f t="shared" si="1918"/>
        <v>0</v>
      </c>
      <c r="AI991" s="13">
        <f t="shared" si="1918"/>
        <v>0</v>
      </c>
      <c r="AJ991" s="13">
        <f t="shared" si="1918"/>
        <v>0</v>
      </c>
      <c r="AK991" s="13">
        <f t="shared" ref="AG991:AV992" si="1919">AK992</f>
        <v>1810</v>
      </c>
      <c r="AL991" s="13">
        <f t="shared" si="1919"/>
        <v>0</v>
      </c>
      <c r="AM991" s="13">
        <f t="shared" si="1919"/>
        <v>0</v>
      </c>
      <c r="AN991" s="13">
        <f t="shared" si="1919"/>
        <v>0</v>
      </c>
      <c r="AO991" s="13">
        <f t="shared" si="1919"/>
        <v>0</v>
      </c>
      <c r="AP991" s="13">
        <f t="shared" si="1919"/>
        <v>0</v>
      </c>
      <c r="AQ991" s="13">
        <f t="shared" si="1919"/>
        <v>1810</v>
      </c>
      <c r="AR991" s="13">
        <f t="shared" si="1919"/>
        <v>0</v>
      </c>
      <c r="AS991" s="13">
        <f t="shared" si="1919"/>
        <v>0</v>
      </c>
      <c r="AT991" s="13">
        <f t="shared" si="1919"/>
        <v>0</v>
      </c>
      <c r="AU991" s="13">
        <f t="shared" si="1919"/>
        <v>-2</v>
      </c>
      <c r="AV991" s="13">
        <f t="shared" si="1919"/>
        <v>0</v>
      </c>
      <c r="AW991" s="13">
        <f t="shared" ref="AS991:AZ992" si="1920">AW992</f>
        <v>1808</v>
      </c>
      <c r="AX991" s="13">
        <f t="shared" si="1920"/>
        <v>0</v>
      </c>
      <c r="AY991" s="13">
        <f t="shared" si="1920"/>
        <v>443</v>
      </c>
      <c r="AZ991" s="13">
        <f t="shared" si="1920"/>
        <v>0</v>
      </c>
      <c r="BA991" s="93">
        <f t="shared" si="1909"/>
        <v>24.502212389380531</v>
      </c>
      <c r="BB991" s="93"/>
    </row>
    <row r="992" spans="1:54" ht="66" hidden="1">
      <c r="A992" s="24" t="s">
        <v>423</v>
      </c>
      <c r="B992" s="29">
        <v>915</v>
      </c>
      <c r="C992" s="30" t="s">
        <v>32</v>
      </c>
      <c r="D992" s="30" t="s">
        <v>16</v>
      </c>
      <c r="E992" s="29" t="s">
        <v>221</v>
      </c>
      <c r="F992" s="30"/>
      <c r="G992" s="11">
        <f t="shared" si="1917"/>
        <v>1810</v>
      </c>
      <c r="H992" s="11">
        <f t="shared" si="1917"/>
        <v>0</v>
      </c>
      <c r="I992" s="11">
        <f t="shared" si="1917"/>
        <v>0</v>
      </c>
      <c r="J992" s="11">
        <f t="shared" si="1917"/>
        <v>0</v>
      </c>
      <c r="K992" s="11">
        <f t="shared" si="1917"/>
        <v>0</v>
      </c>
      <c r="L992" s="11">
        <f t="shared" si="1917"/>
        <v>0</v>
      </c>
      <c r="M992" s="11">
        <f t="shared" si="1917"/>
        <v>1810</v>
      </c>
      <c r="N992" s="11">
        <f t="shared" si="1917"/>
        <v>0</v>
      </c>
      <c r="O992" s="11">
        <f t="shared" si="1917"/>
        <v>0</v>
      </c>
      <c r="P992" s="11">
        <f t="shared" si="1917"/>
        <v>0</v>
      </c>
      <c r="Q992" s="11">
        <f t="shared" si="1917"/>
        <v>0</v>
      </c>
      <c r="R992" s="11">
        <f t="shared" si="1917"/>
        <v>0</v>
      </c>
      <c r="S992" s="11">
        <f t="shared" si="1917"/>
        <v>1810</v>
      </c>
      <c r="T992" s="11">
        <f t="shared" si="1917"/>
        <v>0</v>
      </c>
      <c r="U992" s="11">
        <f t="shared" si="1918"/>
        <v>0</v>
      </c>
      <c r="V992" s="11">
        <f t="shared" si="1918"/>
        <v>0</v>
      </c>
      <c r="W992" s="11">
        <f t="shared" si="1918"/>
        <v>0</v>
      </c>
      <c r="X992" s="11">
        <f t="shared" si="1918"/>
        <v>0</v>
      </c>
      <c r="Y992" s="11">
        <f t="shared" si="1918"/>
        <v>1810</v>
      </c>
      <c r="Z992" s="11">
        <f t="shared" si="1918"/>
        <v>0</v>
      </c>
      <c r="AA992" s="11">
        <f t="shared" si="1918"/>
        <v>0</v>
      </c>
      <c r="AB992" s="11">
        <f t="shared" si="1918"/>
        <v>0</v>
      </c>
      <c r="AC992" s="11">
        <f t="shared" si="1918"/>
        <v>0</v>
      </c>
      <c r="AD992" s="11">
        <f t="shared" si="1918"/>
        <v>0</v>
      </c>
      <c r="AE992" s="11">
        <f t="shared" si="1918"/>
        <v>1810</v>
      </c>
      <c r="AF992" s="11">
        <f t="shared" si="1918"/>
        <v>0</v>
      </c>
      <c r="AG992" s="11">
        <f t="shared" si="1919"/>
        <v>0</v>
      </c>
      <c r="AH992" s="11">
        <f t="shared" si="1919"/>
        <v>0</v>
      </c>
      <c r="AI992" s="11">
        <f t="shared" si="1919"/>
        <v>0</v>
      </c>
      <c r="AJ992" s="11">
        <f t="shared" si="1919"/>
        <v>0</v>
      </c>
      <c r="AK992" s="11">
        <f t="shared" si="1919"/>
        <v>1810</v>
      </c>
      <c r="AL992" s="11">
        <f t="shared" si="1919"/>
        <v>0</v>
      </c>
      <c r="AM992" s="11">
        <f t="shared" si="1919"/>
        <v>0</v>
      </c>
      <c r="AN992" s="11">
        <f t="shared" si="1919"/>
        <v>0</v>
      </c>
      <c r="AO992" s="11">
        <f t="shared" si="1919"/>
        <v>0</v>
      </c>
      <c r="AP992" s="11">
        <f t="shared" si="1919"/>
        <v>0</v>
      </c>
      <c r="AQ992" s="11">
        <f t="shared" si="1919"/>
        <v>1810</v>
      </c>
      <c r="AR992" s="11">
        <f t="shared" si="1919"/>
        <v>0</v>
      </c>
      <c r="AS992" s="11">
        <f t="shared" si="1920"/>
        <v>0</v>
      </c>
      <c r="AT992" s="11">
        <f t="shared" si="1920"/>
        <v>0</v>
      </c>
      <c r="AU992" s="11">
        <f t="shared" si="1920"/>
        <v>-2</v>
      </c>
      <c r="AV992" s="11">
        <f t="shared" si="1920"/>
        <v>0</v>
      </c>
      <c r="AW992" s="11">
        <f t="shared" si="1920"/>
        <v>1808</v>
      </c>
      <c r="AX992" s="11">
        <f t="shared" si="1920"/>
        <v>0</v>
      </c>
      <c r="AY992" s="11">
        <f t="shared" si="1920"/>
        <v>443</v>
      </c>
      <c r="AZ992" s="11">
        <f t="shared" si="1920"/>
        <v>0</v>
      </c>
      <c r="BA992" s="92">
        <f t="shared" si="1909"/>
        <v>24.502212389380531</v>
      </c>
      <c r="BB992" s="92"/>
    </row>
    <row r="993" spans="1:54" hidden="1">
      <c r="A993" s="24" t="s">
        <v>14</v>
      </c>
      <c r="B993" s="29">
        <v>915</v>
      </c>
      <c r="C993" s="30" t="s">
        <v>32</v>
      </c>
      <c r="D993" s="30" t="s">
        <v>16</v>
      </c>
      <c r="E993" s="29" t="s">
        <v>222</v>
      </c>
      <c r="F993" s="30"/>
      <c r="G993" s="11">
        <f t="shared" ref="G993" si="1921">G997+G994</f>
        <v>1810</v>
      </c>
      <c r="H993" s="11">
        <f t="shared" ref="H993:N993" si="1922">H997+H994</f>
        <v>0</v>
      </c>
      <c r="I993" s="11">
        <f t="shared" si="1922"/>
        <v>0</v>
      </c>
      <c r="J993" s="11">
        <f t="shared" si="1922"/>
        <v>0</v>
      </c>
      <c r="K993" s="11">
        <f t="shared" si="1922"/>
        <v>0</v>
      </c>
      <c r="L993" s="11">
        <f t="shared" si="1922"/>
        <v>0</v>
      </c>
      <c r="M993" s="11">
        <f t="shared" si="1922"/>
        <v>1810</v>
      </c>
      <c r="N993" s="11">
        <f t="shared" si="1922"/>
        <v>0</v>
      </c>
      <c r="O993" s="11">
        <f t="shared" ref="O993:T993" si="1923">O997+O994</f>
        <v>0</v>
      </c>
      <c r="P993" s="11">
        <f t="shared" si="1923"/>
        <v>0</v>
      </c>
      <c r="Q993" s="11">
        <f t="shared" si="1923"/>
        <v>0</v>
      </c>
      <c r="R993" s="11">
        <f t="shared" si="1923"/>
        <v>0</v>
      </c>
      <c r="S993" s="11">
        <f t="shared" si="1923"/>
        <v>1810</v>
      </c>
      <c r="T993" s="11">
        <f t="shared" si="1923"/>
        <v>0</v>
      </c>
      <c r="U993" s="11">
        <f t="shared" ref="U993:Z993" si="1924">U997+U994</f>
        <v>0</v>
      </c>
      <c r="V993" s="11">
        <f t="shared" si="1924"/>
        <v>0</v>
      </c>
      <c r="W993" s="11">
        <f t="shared" si="1924"/>
        <v>0</v>
      </c>
      <c r="X993" s="11">
        <f t="shared" si="1924"/>
        <v>0</v>
      </c>
      <c r="Y993" s="11">
        <f t="shared" si="1924"/>
        <v>1810</v>
      </c>
      <c r="Z993" s="11">
        <f t="shared" si="1924"/>
        <v>0</v>
      </c>
      <c r="AA993" s="11">
        <f t="shared" ref="AA993:AF993" si="1925">AA997+AA994</f>
        <v>0</v>
      </c>
      <c r="AB993" s="11">
        <f t="shared" si="1925"/>
        <v>0</v>
      </c>
      <c r="AC993" s="11">
        <f t="shared" si="1925"/>
        <v>0</v>
      </c>
      <c r="AD993" s="11">
        <f t="shared" si="1925"/>
        <v>0</v>
      </c>
      <c r="AE993" s="11">
        <f t="shared" si="1925"/>
        <v>1810</v>
      </c>
      <c r="AF993" s="11">
        <f t="shared" si="1925"/>
        <v>0</v>
      </c>
      <c r="AG993" s="11">
        <f t="shared" ref="AG993:AL993" si="1926">AG997+AG994</f>
        <v>0</v>
      </c>
      <c r="AH993" s="11">
        <f t="shared" si="1926"/>
        <v>0</v>
      </c>
      <c r="AI993" s="11">
        <f t="shared" si="1926"/>
        <v>0</v>
      </c>
      <c r="AJ993" s="11">
        <f t="shared" si="1926"/>
        <v>0</v>
      </c>
      <c r="AK993" s="11">
        <f t="shared" si="1926"/>
        <v>1810</v>
      </c>
      <c r="AL993" s="11">
        <f t="shared" si="1926"/>
        <v>0</v>
      </c>
      <c r="AM993" s="11">
        <f t="shared" ref="AM993:AR993" si="1927">AM997+AM994</f>
        <v>0</v>
      </c>
      <c r="AN993" s="11">
        <f t="shared" si="1927"/>
        <v>0</v>
      </c>
      <c r="AO993" s="11">
        <f t="shared" si="1927"/>
        <v>0</v>
      </c>
      <c r="AP993" s="11">
        <f t="shared" si="1927"/>
        <v>0</v>
      </c>
      <c r="AQ993" s="11">
        <f t="shared" si="1927"/>
        <v>1810</v>
      </c>
      <c r="AR993" s="11">
        <f t="shared" si="1927"/>
        <v>0</v>
      </c>
      <c r="AS993" s="11">
        <f t="shared" ref="AS993:AW993" si="1928">AS997+AS994</f>
        <v>0</v>
      </c>
      <c r="AT993" s="11">
        <f t="shared" si="1928"/>
        <v>0</v>
      </c>
      <c r="AU993" s="11">
        <f t="shared" si="1928"/>
        <v>-2</v>
      </c>
      <c r="AV993" s="11">
        <f t="shared" si="1928"/>
        <v>0</v>
      </c>
      <c r="AW993" s="11">
        <f t="shared" si="1928"/>
        <v>1808</v>
      </c>
      <c r="AX993" s="11">
        <f t="shared" ref="AX993:AZ993" si="1929">AX997+AX994</f>
        <v>0</v>
      </c>
      <c r="AY993" s="11">
        <f t="shared" si="1929"/>
        <v>443</v>
      </c>
      <c r="AZ993" s="11">
        <f t="shared" si="1929"/>
        <v>0</v>
      </c>
      <c r="BA993" s="92">
        <f t="shared" si="1909"/>
        <v>24.502212389380531</v>
      </c>
      <c r="BB993" s="92"/>
    </row>
    <row r="994" spans="1:54" ht="17.25" hidden="1" customHeight="1">
      <c r="A994" s="24" t="s">
        <v>246</v>
      </c>
      <c r="B994" s="25">
        <v>915</v>
      </c>
      <c r="C994" s="25" t="s">
        <v>32</v>
      </c>
      <c r="D994" s="25" t="s">
        <v>16</v>
      </c>
      <c r="E994" s="25" t="s">
        <v>522</v>
      </c>
      <c r="F994" s="32"/>
      <c r="G994" s="11">
        <f t="shared" ref="G994:V995" si="1930">G995</f>
        <v>113</v>
      </c>
      <c r="H994" s="11">
        <f t="shared" si="1930"/>
        <v>0</v>
      </c>
      <c r="I994" s="11">
        <f t="shared" si="1930"/>
        <v>0</v>
      </c>
      <c r="J994" s="11">
        <f t="shared" si="1930"/>
        <v>0</v>
      </c>
      <c r="K994" s="11">
        <f t="shared" si="1930"/>
        <v>0</v>
      </c>
      <c r="L994" s="11">
        <f t="shared" si="1930"/>
        <v>0</v>
      </c>
      <c r="M994" s="11">
        <f t="shared" si="1930"/>
        <v>113</v>
      </c>
      <c r="N994" s="11">
        <f t="shared" si="1930"/>
        <v>0</v>
      </c>
      <c r="O994" s="11">
        <f t="shared" si="1930"/>
        <v>0</v>
      </c>
      <c r="P994" s="11">
        <f t="shared" si="1930"/>
        <v>0</v>
      </c>
      <c r="Q994" s="11">
        <f t="shared" si="1930"/>
        <v>0</v>
      </c>
      <c r="R994" s="11">
        <f t="shared" si="1930"/>
        <v>0</v>
      </c>
      <c r="S994" s="11">
        <f t="shared" si="1930"/>
        <v>113</v>
      </c>
      <c r="T994" s="11">
        <f t="shared" si="1930"/>
        <v>0</v>
      </c>
      <c r="U994" s="11">
        <f t="shared" si="1930"/>
        <v>0</v>
      </c>
      <c r="V994" s="11">
        <f t="shared" si="1930"/>
        <v>0</v>
      </c>
      <c r="W994" s="11">
        <f t="shared" ref="U994:AJ995" si="1931">W995</f>
        <v>0</v>
      </c>
      <c r="X994" s="11">
        <f t="shared" si="1931"/>
        <v>0</v>
      </c>
      <c r="Y994" s="11">
        <f t="shared" si="1931"/>
        <v>113</v>
      </c>
      <c r="Z994" s="11">
        <f t="shared" si="1931"/>
        <v>0</v>
      </c>
      <c r="AA994" s="11">
        <f t="shared" si="1931"/>
        <v>0</v>
      </c>
      <c r="AB994" s="11">
        <f t="shared" si="1931"/>
        <v>0</v>
      </c>
      <c r="AC994" s="11">
        <f t="shared" si="1931"/>
        <v>0</v>
      </c>
      <c r="AD994" s="11">
        <f t="shared" si="1931"/>
        <v>0</v>
      </c>
      <c r="AE994" s="11">
        <f t="shared" si="1931"/>
        <v>113</v>
      </c>
      <c r="AF994" s="11">
        <f t="shared" si="1931"/>
        <v>0</v>
      </c>
      <c r="AG994" s="11">
        <f t="shared" si="1931"/>
        <v>0</v>
      </c>
      <c r="AH994" s="11">
        <f t="shared" si="1931"/>
        <v>0</v>
      </c>
      <c r="AI994" s="11">
        <f t="shared" si="1931"/>
        <v>0</v>
      </c>
      <c r="AJ994" s="11">
        <f t="shared" si="1931"/>
        <v>0</v>
      </c>
      <c r="AK994" s="11">
        <f t="shared" ref="AG994:AV995" si="1932">AK995</f>
        <v>113</v>
      </c>
      <c r="AL994" s="11">
        <f t="shared" si="1932"/>
        <v>0</v>
      </c>
      <c r="AM994" s="11">
        <f t="shared" si="1932"/>
        <v>0</v>
      </c>
      <c r="AN994" s="11">
        <f t="shared" si="1932"/>
        <v>0</v>
      </c>
      <c r="AO994" s="11">
        <f t="shared" si="1932"/>
        <v>0</v>
      </c>
      <c r="AP994" s="11">
        <f t="shared" si="1932"/>
        <v>0</v>
      </c>
      <c r="AQ994" s="11">
        <f t="shared" si="1932"/>
        <v>113</v>
      </c>
      <c r="AR994" s="11">
        <f t="shared" si="1932"/>
        <v>0</v>
      </c>
      <c r="AS994" s="11">
        <f t="shared" si="1932"/>
        <v>0</v>
      </c>
      <c r="AT994" s="11">
        <f t="shared" si="1932"/>
        <v>0</v>
      </c>
      <c r="AU994" s="11">
        <f t="shared" si="1932"/>
        <v>0</v>
      </c>
      <c r="AV994" s="11">
        <f t="shared" si="1932"/>
        <v>0</v>
      </c>
      <c r="AW994" s="11">
        <f t="shared" ref="AS994:AZ995" si="1933">AW995</f>
        <v>113</v>
      </c>
      <c r="AX994" s="11">
        <f t="shared" si="1933"/>
        <v>0</v>
      </c>
      <c r="AY994" s="11">
        <f t="shared" si="1933"/>
        <v>102</v>
      </c>
      <c r="AZ994" s="11">
        <f t="shared" si="1933"/>
        <v>0</v>
      </c>
      <c r="BA994" s="92">
        <f t="shared" si="1909"/>
        <v>90.265486725663706</v>
      </c>
      <c r="BB994" s="92"/>
    </row>
    <row r="995" spans="1:54" ht="33" hidden="1">
      <c r="A995" s="24" t="s">
        <v>242</v>
      </c>
      <c r="B995" s="25">
        <v>915</v>
      </c>
      <c r="C995" s="25" t="s">
        <v>32</v>
      </c>
      <c r="D995" s="25" t="s">
        <v>16</v>
      </c>
      <c r="E995" s="25" t="s">
        <v>522</v>
      </c>
      <c r="F995" s="32">
        <v>200</v>
      </c>
      <c r="G995" s="11">
        <f t="shared" si="1930"/>
        <v>113</v>
      </c>
      <c r="H995" s="11">
        <f t="shared" si="1930"/>
        <v>0</v>
      </c>
      <c r="I995" s="11">
        <f t="shared" si="1930"/>
        <v>0</v>
      </c>
      <c r="J995" s="11">
        <f t="shared" si="1930"/>
        <v>0</v>
      </c>
      <c r="K995" s="11">
        <f t="shared" si="1930"/>
        <v>0</v>
      </c>
      <c r="L995" s="11">
        <f t="shared" si="1930"/>
        <v>0</v>
      </c>
      <c r="M995" s="11">
        <f t="shared" si="1930"/>
        <v>113</v>
      </c>
      <c r="N995" s="11">
        <f t="shared" si="1930"/>
        <v>0</v>
      </c>
      <c r="O995" s="11">
        <f t="shared" si="1930"/>
        <v>0</v>
      </c>
      <c r="P995" s="11">
        <f t="shared" si="1930"/>
        <v>0</v>
      </c>
      <c r="Q995" s="11">
        <f t="shared" si="1930"/>
        <v>0</v>
      </c>
      <c r="R995" s="11">
        <f t="shared" si="1930"/>
        <v>0</v>
      </c>
      <c r="S995" s="11">
        <f t="shared" si="1930"/>
        <v>113</v>
      </c>
      <c r="T995" s="11">
        <f t="shared" si="1930"/>
        <v>0</v>
      </c>
      <c r="U995" s="11">
        <f t="shared" si="1931"/>
        <v>0</v>
      </c>
      <c r="V995" s="11">
        <f t="shared" si="1931"/>
        <v>0</v>
      </c>
      <c r="W995" s="11">
        <f t="shared" si="1931"/>
        <v>0</v>
      </c>
      <c r="X995" s="11">
        <f t="shared" si="1931"/>
        <v>0</v>
      </c>
      <c r="Y995" s="11">
        <f t="shared" si="1931"/>
        <v>113</v>
      </c>
      <c r="Z995" s="11">
        <f t="shared" si="1931"/>
        <v>0</v>
      </c>
      <c r="AA995" s="11">
        <f t="shared" si="1931"/>
        <v>0</v>
      </c>
      <c r="AB995" s="11">
        <f t="shared" si="1931"/>
        <v>0</v>
      </c>
      <c r="AC995" s="11">
        <f t="shared" si="1931"/>
        <v>0</v>
      </c>
      <c r="AD995" s="11">
        <f t="shared" si="1931"/>
        <v>0</v>
      </c>
      <c r="AE995" s="11">
        <f t="shared" si="1931"/>
        <v>113</v>
      </c>
      <c r="AF995" s="11">
        <f t="shared" si="1931"/>
        <v>0</v>
      </c>
      <c r="AG995" s="11">
        <f t="shared" si="1932"/>
        <v>0</v>
      </c>
      <c r="AH995" s="11">
        <f t="shared" si="1932"/>
        <v>0</v>
      </c>
      <c r="AI995" s="11">
        <f t="shared" si="1932"/>
        <v>0</v>
      </c>
      <c r="AJ995" s="11">
        <f t="shared" si="1932"/>
        <v>0</v>
      </c>
      <c r="AK995" s="11">
        <f t="shared" si="1932"/>
        <v>113</v>
      </c>
      <c r="AL995" s="11">
        <f t="shared" si="1932"/>
        <v>0</v>
      </c>
      <c r="AM995" s="11">
        <f t="shared" si="1932"/>
        <v>0</v>
      </c>
      <c r="AN995" s="11">
        <f t="shared" si="1932"/>
        <v>0</v>
      </c>
      <c r="AO995" s="11">
        <f t="shared" si="1932"/>
        <v>0</v>
      </c>
      <c r="AP995" s="11">
        <f t="shared" si="1932"/>
        <v>0</v>
      </c>
      <c r="AQ995" s="11">
        <f t="shared" si="1932"/>
        <v>113</v>
      </c>
      <c r="AR995" s="11">
        <f t="shared" si="1932"/>
        <v>0</v>
      </c>
      <c r="AS995" s="11">
        <f t="shared" si="1933"/>
        <v>0</v>
      </c>
      <c r="AT995" s="11">
        <f t="shared" si="1933"/>
        <v>0</v>
      </c>
      <c r="AU995" s="11">
        <f t="shared" si="1933"/>
        <v>0</v>
      </c>
      <c r="AV995" s="11">
        <f t="shared" si="1933"/>
        <v>0</v>
      </c>
      <c r="AW995" s="11">
        <f t="shared" si="1933"/>
        <v>113</v>
      </c>
      <c r="AX995" s="11">
        <f t="shared" si="1933"/>
        <v>0</v>
      </c>
      <c r="AY995" s="11">
        <f t="shared" si="1933"/>
        <v>102</v>
      </c>
      <c r="AZ995" s="11">
        <f t="shared" si="1933"/>
        <v>0</v>
      </c>
      <c r="BA995" s="92">
        <f t="shared" si="1909"/>
        <v>90.265486725663706</v>
      </c>
      <c r="BB995" s="92"/>
    </row>
    <row r="996" spans="1:54" ht="33" hidden="1">
      <c r="A996" s="24" t="s">
        <v>411</v>
      </c>
      <c r="B996" s="25">
        <v>915</v>
      </c>
      <c r="C996" s="25" t="s">
        <v>32</v>
      </c>
      <c r="D996" s="25" t="s">
        <v>16</v>
      </c>
      <c r="E996" s="25" t="s">
        <v>522</v>
      </c>
      <c r="F996" s="32">
        <v>240</v>
      </c>
      <c r="G996" s="9">
        <v>113</v>
      </c>
      <c r="H996" s="9"/>
      <c r="I996" s="79"/>
      <c r="J996" s="79"/>
      <c r="K996" s="79"/>
      <c r="L996" s="79"/>
      <c r="M996" s="9">
        <f>G996+I996+J996+K996+L996</f>
        <v>113</v>
      </c>
      <c r="N996" s="9">
        <f>H996+L996</f>
        <v>0</v>
      </c>
      <c r="O996" s="80"/>
      <c r="P996" s="80"/>
      <c r="Q996" s="80"/>
      <c r="R996" s="80"/>
      <c r="S996" s="9">
        <f>M996+O996+P996+Q996+R996</f>
        <v>113</v>
      </c>
      <c r="T996" s="9">
        <f>N996+R996</f>
        <v>0</v>
      </c>
      <c r="U996" s="80"/>
      <c r="V996" s="80"/>
      <c r="W996" s="80"/>
      <c r="X996" s="80"/>
      <c r="Y996" s="9">
        <f>S996+U996+V996+W996+X996</f>
        <v>113</v>
      </c>
      <c r="Z996" s="9">
        <f>T996+X996</f>
        <v>0</v>
      </c>
      <c r="AA996" s="80"/>
      <c r="AB996" s="80"/>
      <c r="AC996" s="80"/>
      <c r="AD996" s="80"/>
      <c r="AE996" s="9">
        <f>Y996+AA996+AB996+AC996+AD996</f>
        <v>113</v>
      </c>
      <c r="AF996" s="9">
        <f>Z996+AD996</f>
        <v>0</v>
      </c>
      <c r="AG996" s="80"/>
      <c r="AH996" s="80"/>
      <c r="AI996" s="80"/>
      <c r="AJ996" s="80"/>
      <c r="AK996" s="9">
        <f>AE996+AG996+AH996+AI996+AJ996</f>
        <v>113</v>
      </c>
      <c r="AL996" s="9">
        <f>AF996+AJ996</f>
        <v>0</v>
      </c>
      <c r="AM996" s="80"/>
      <c r="AN996" s="80"/>
      <c r="AO996" s="80"/>
      <c r="AP996" s="80"/>
      <c r="AQ996" s="9">
        <f>AK996+AM996+AN996+AO996+AP996</f>
        <v>113</v>
      </c>
      <c r="AR996" s="9">
        <f>AL996+AP996</f>
        <v>0</v>
      </c>
      <c r="AS996" s="80"/>
      <c r="AT996" s="80"/>
      <c r="AU996" s="80"/>
      <c r="AV996" s="80"/>
      <c r="AW996" s="9">
        <f>AQ996+AS996+AT996+AU996+AV996</f>
        <v>113</v>
      </c>
      <c r="AX996" s="9">
        <f>AR996+AV996</f>
        <v>0</v>
      </c>
      <c r="AY996" s="11">
        <v>102</v>
      </c>
      <c r="AZ996" s="79"/>
      <c r="BA996" s="92">
        <f t="shared" si="1909"/>
        <v>90.265486725663706</v>
      </c>
      <c r="BB996" s="92"/>
    </row>
    <row r="997" spans="1:54" hidden="1">
      <c r="A997" s="24" t="s">
        <v>250</v>
      </c>
      <c r="B997" s="29">
        <v>915</v>
      </c>
      <c r="C997" s="30" t="s">
        <v>32</v>
      </c>
      <c r="D997" s="30" t="s">
        <v>16</v>
      </c>
      <c r="E997" s="29" t="s">
        <v>251</v>
      </c>
      <c r="F997" s="30"/>
      <c r="G997" s="11">
        <f t="shared" ref="G997:V998" si="1934">G998</f>
        <v>1697</v>
      </c>
      <c r="H997" s="11">
        <f t="shared" si="1934"/>
        <v>0</v>
      </c>
      <c r="I997" s="11">
        <f t="shared" si="1934"/>
        <v>0</v>
      </c>
      <c r="J997" s="11">
        <f t="shared" si="1934"/>
        <v>0</v>
      </c>
      <c r="K997" s="11">
        <f t="shared" si="1934"/>
        <v>0</v>
      </c>
      <c r="L997" s="11">
        <f t="shared" si="1934"/>
        <v>0</v>
      </c>
      <c r="M997" s="11">
        <f t="shared" si="1934"/>
        <v>1697</v>
      </c>
      <c r="N997" s="11">
        <f t="shared" si="1934"/>
        <v>0</v>
      </c>
      <c r="O997" s="11">
        <f t="shared" si="1934"/>
        <v>0</v>
      </c>
      <c r="P997" s="11">
        <f t="shared" si="1934"/>
        <v>0</v>
      </c>
      <c r="Q997" s="11">
        <f t="shared" si="1934"/>
        <v>0</v>
      </c>
      <c r="R997" s="11">
        <f t="shared" si="1934"/>
        <v>0</v>
      </c>
      <c r="S997" s="11">
        <f t="shared" si="1934"/>
        <v>1697</v>
      </c>
      <c r="T997" s="11">
        <f t="shared" si="1934"/>
        <v>0</v>
      </c>
      <c r="U997" s="11">
        <f t="shared" si="1934"/>
        <v>0</v>
      </c>
      <c r="V997" s="11">
        <f t="shared" si="1934"/>
        <v>0</v>
      </c>
      <c r="W997" s="11">
        <f t="shared" ref="U997:AJ998" si="1935">W998</f>
        <v>0</v>
      </c>
      <c r="X997" s="11">
        <f t="shared" si="1935"/>
        <v>0</v>
      </c>
      <c r="Y997" s="11">
        <f t="shared" si="1935"/>
        <v>1697</v>
      </c>
      <c r="Z997" s="11">
        <f t="shared" si="1935"/>
        <v>0</v>
      </c>
      <c r="AA997" s="11">
        <f t="shared" si="1935"/>
        <v>0</v>
      </c>
      <c r="AB997" s="11">
        <f t="shared" si="1935"/>
        <v>0</v>
      </c>
      <c r="AC997" s="11">
        <f t="shared" si="1935"/>
        <v>0</v>
      </c>
      <c r="AD997" s="11">
        <f t="shared" si="1935"/>
        <v>0</v>
      </c>
      <c r="AE997" s="11">
        <f t="shared" si="1935"/>
        <v>1697</v>
      </c>
      <c r="AF997" s="11">
        <f t="shared" si="1935"/>
        <v>0</v>
      </c>
      <c r="AG997" s="11">
        <f t="shared" si="1935"/>
        <v>0</v>
      </c>
      <c r="AH997" s="11">
        <f t="shared" si="1935"/>
        <v>0</v>
      </c>
      <c r="AI997" s="11">
        <f t="shared" si="1935"/>
        <v>0</v>
      </c>
      <c r="AJ997" s="11">
        <f t="shared" si="1935"/>
        <v>0</v>
      </c>
      <c r="AK997" s="11">
        <f t="shared" ref="AG997:AV998" si="1936">AK998</f>
        <v>1697</v>
      </c>
      <c r="AL997" s="11">
        <f t="shared" si="1936"/>
        <v>0</v>
      </c>
      <c r="AM997" s="11">
        <f t="shared" si="1936"/>
        <v>0</v>
      </c>
      <c r="AN997" s="11">
        <f t="shared" si="1936"/>
        <v>0</v>
      </c>
      <c r="AO997" s="11">
        <f t="shared" si="1936"/>
        <v>0</v>
      </c>
      <c r="AP997" s="11">
        <f t="shared" si="1936"/>
        <v>0</v>
      </c>
      <c r="AQ997" s="11">
        <f t="shared" si="1936"/>
        <v>1697</v>
      </c>
      <c r="AR997" s="11">
        <f t="shared" si="1936"/>
        <v>0</v>
      </c>
      <c r="AS997" s="11">
        <f t="shared" si="1936"/>
        <v>0</v>
      </c>
      <c r="AT997" s="11">
        <f t="shared" si="1936"/>
        <v>0</v>
      </c>
      <c r="AU997" s="11">
        <f t="shared" si="1936"/>
        <v>-2</v>
      </c>
      <c r="AV997" s="11">
        <f t="shared" si="1936"/>
        <v>0</v>
      </c>
      <c r="AW997" s="11">
        <f t="shared" ref="AS997:AZ998" si="1937">AW998</f>
        <v>1695</v>
      </c>
      <c r="AX997" s="11">
        <f t="shared" si="1937"/>
        <v>0</v>
      </c>
      <c r="AY997" s="11">
        <f t="shared" si="1937"/>
        <v>341</v>
      </c>
      <c r="AZ997" s="11">
        <f t="shared" si="1937"/>
        <v>0</v>
      </c>
      <c r="BA997" s="92">
        <f t="shared" si="1909"/>
        <v>20.117994100294986</v>
      </c>
      <c r="BB997" s="92"/>
    </row>
    <row r="998" spans="1:54" ht="15.75" hidden="1" customHeight="1">
      <c r="A998" s="24" t="s">
        <v>242</v>
      </c>
      <c r="B998" s="29">
        <v>915</v>
      </c>
      <c r="C998" s="30" t="s">
        <v>32</v>
      </c>
      <c r="D998" s="30" t="s">
        <v>16</v>
      </c>
      <c r="E998" s="29" t="s">
        <v>251</v>
      </c>
      <c r="F998" s="30" t="s">
        <v>30</v>
      </c>
      <c r="G998" s="11">
        <f t="shared" si="1934"/>
        <v>1697</v>
      </c>
      <c r="H998" s="11">
        <f t="shared" si="1934"/>
        <v>0</v>
      </c>
      <c r="I998" s="11">
        <f t="shared" si="1934"/>
        <v>0</v>
      </c>
      <c r="J998" s="11">
        <f t="shared" si="1934"/>
        <v>0</v>
      </c>
      <c r="K998" s="11">
        <f t="shared" si="1934"/>
        <v>0</v>
      </c>
      <c r="L998" s="11">
        <f t="shared" si="1934"/>
        <v>0</v>
      </c>
      <c r="M998" s="11">
        <f t="shared" si="1934"/>
        <v>1697</v>
      </c>
      <c r="N998" s="11">
        <f t="shared" si="1934"/>
        <v>0</v>
      </c>
      <c r="O998" s="11">
        <f t="shared" si="1934"/>
        <v>0</v>
      </c>
      <c r="P998" s="11">
        <f t="shared" si="1934"/>
        <v>0</v>
      </c>
      <c r="Q998" s="11">
        <f t="shared" si="1934"/>
        <v>0</v>
      </c>
      <c r="R998" s="11">
        <f t="shared" si="1934"/>
        <v>0</v>
      </c>
      <c r="S998" s="11">
        <f t="shared" si="1934"/>
        <v>1697</v>
      </c>
      <c r="T998" s="11">
        <f t="shared" si="1934"/>
        <v>0</v>
      </c>
      <c r="U998" s="11">
        <f t="shared" si="1935"/>
        <v>0</v>
      </c>
      <c r="V998" s="11">
        <f t="shared" si="1935"/>
        <v>0</v>
      </c>
      <c r="W998" s="11">
        <f t="shared" si="1935"/>
        <v>0</v>
      </c>
      <c r="X998" s="11">
        <f t="shared" si="1935"/>
        <v>0</v>
      </c>
      <c r="Y998" s="11">
        <f t="shared" si="1935"/>
        <v>1697</v>
      </c>
      <c r="Z998" s="11">
        <f t="shared" si="1935"/>
        <v>0</v>
      </c>
      <c r="AA998" s="11">
        <f t="shared" si="1935"/>
        <v>0</v>
      </c>
      <c r="AB998" s="11">
        <f t="shared" si="1935"/>
        <v>0</v>
      </c>
      <c r="AC998" s="11">
        <f t="shared" si="1935"/>
        <v>0</v>
      </c>
      <c r="AD998" s="11">
        <f t="shared" si="1935"/>
        <v>0</v>
      </c>
      <c r="AE998" s="11">
        <f t="shared" si="1935"/>
        <v>1697</v>
      </c>
      <c r="AF998" s="11">
        <f t="shared" si="1935"/>
        <v>0</v>
      </c>
      <c r="AG998" s="11">
        <f t="shared" si="1936"/>
        <v>0</v>
      </c>
      <c r="AH998" s="11">
        <f t="shared" si="1936"/>
        <v>0</v>
      </c>
      <c r="AI998" s="11">
        <f t="shared" si="1936"/>
        <v>0</v>
      </c>
      <c r="AJ998" s="11">
        <f t="shared" si="1936"/>
        <v>0</v>
      </c>
      <c r="AK998" s="11">
        <f t="shared" si="1936"/>
        <v>1697</v>
      </c>
      <c r="AL998" s="11">
        <f t="shared" si="1936"/>
        <v>0</v>
      </c>
      <c r="AM998" s="11">
        <f t="shared" si="1936"/>
        <v>0</v>
      </c>
      <c r="AN998" s="11">
        <f t="shared" si="1936"/>
        <v>0</v>
      </c>
      <c r="AO998" s="11">
        <f t="shared" si="1936"/>
        <v>0</v>
      </c>
      <c r="AP998" s="11">
        <f t="shared" si="1936"/>
        <v>0</v>
      </c>
      <c r="AQ998" s="11">
        <f t="shared" si="1936"/>
        <v>1697</v>
      </c>
      <c r="AR998" s="11">
        <f t="shared" si="1936"/>
        <v>0</v>
      </c>
      <c r="AS998" s="11">
        <f t="shared" si="1937"/>
        <v>0</v>
      </c>
      <c r="AT998" s="11">
        <f t="shared" si="1937"/>
        <v>0</v>
      </c>
      <c r="AU998" s="11">
        <f t="shared" si="1937"/>
        <v>-2</v>
      </c>
      <c r="AV998" s="11">
        <f t="shared" si="1937"/>
        <v>0</v>
      </c>
      <c r="AW998" s="11">
        <f t="shared" si="1937"/>
        <v>1695</v>
      </c>
      <c r="AX998" s="11">
        <f t="shared" si="1937"/>
        <v>0</v>
      </c>
      <c r="AY998" s="11">
        <f t="shared" si="1937"/>
        <v>341</v>
      </c>
      <c r="AZ998" s="11">
        <f t="shared" si="1937"/>
        <v>0</v>
      </c>
      <c r="BA998" s="92">
        <f t="shared" si="1909"/>
        <v>20.117994100294986</v>
      </c>
      <c r="BB998" s="92"/>
    </row>
    <row r="999" spans="1:54" ht="12" hidden="1" customHeight="1">
      <c r="A999" s="24" t="s">
        <v>36</v>
      </c>
      <c r="B999" s="29">
        <v>915</v>
      </c>
      <c r="C999" s="30" t="s">
        <v>32</v>
      </c>
      <c r="D999" s="30" t="s">
        <v>16</v>
      </c>
      <c r="E999" s="29" t="s">
        <v>251</v>
      </c>
      <c r="F999" s="30" t="s">
        <v>37</v>
      </c>
      <c r="G999" s="9">
        <v>1697</v>
      </c>
      <c r="H999" s="9"/>
      <c r="I999" s="79"/>
      <c r="J999" s="79"/>
      <c r="K999" s="79"/>
      <c r="L999" s="79"/>
      <c r="M999" s="9">
        <f>G999+I999+J999+K999+L999</f>
        <v>1697</v>
      </c>
      <c r="N999" s="9">
        <f>H999+L999</f>
        <v>0</v>
      </c>
      <c r="O999" s="80"/>
      <c r="P999" s="80"/>
      <c r="Q999" s="80"/>
      <c r="R999" s="80"/>
      <c r="S999" s="9">
        <f>M999+O999+P999+Q999+R999</f>
        <v>1697</v>
      </c>
      <c r="T999" s="9">
        <f>N999+R999</f>
        <v>0</v>
      </c>
      <c r="U999" s="80"/>
      <c r="V999" s="80"/>
      <c r="W999" s="80"/>
      <c r="X999" s="80"/>
      <c r="Y999" s="9">
        <f>S999+U999+V999+W999+X999</f>
        <v>1697</v>
      </c>
      <c r="Z999" s="9">
        <f>T999+X999</f>
        <v>0</v>
      </c>
      <c r="AA999" s="80"/>
      <c r="AB999" s="80"/>
      <c r="AC999" s="80"/>
      <c r="AD999" s="80"/>
      <c r="AE999" s="9">
        <f>Y999+AA999+AB999+AC999+AD999</f>
        <v>1697</v>
      </c>
      <c r="AF999" s="9">
        <f>Z999+AD999</f>
        <v>0</v>
      </c>
      <c r="AG999" s="80"/>
      <c r="AH999" s="80"/>
      <c r="AI999" s="80"/>
      <c r="AJ999" s="80"/>
      <c r="AK999" s="9">
        <f>AE999+AG999+AH999+AI999+AJ999</f>
        <v>1697</v>
      </c>
      <c r="AL999" s="9">
        <f>AF999+AJ999</f>
        <v>0</v>
      </c>
      <c r="AM999" s="80"/>
      <c r="AN999" s="80"/>
      <c r="AO999" s="80"/>
      <c r="AP999" s="80"/>
      <c r="AQ999" s="9">
        <f>AK999+AM999+AN999+AO999+AP999</f>
        <v>1697</v>
      </c>
      <c r="AR999" s="9">
        <f>AL999+AP999</f>
        <v>0</v>
      </c>
      <c r="AS999" s="80"/>
      <c r="AT999" s="80"/>
      <c r="AU999" s="11">
        <v>-2</v>
      </c>
      <c r="AV999" s="80"/>
      <c r="AW999" s="9">
        <f>AQ999+AS999+AT999+AU999+AV999</f>
        <v>1695</v>
      </c>
      <c r="AX999" s="9">
        <f>AR999+AV999</f>
        <v>0</v>
      </c>
      <c r="AY999" s="11">
        <v>341</v>
      </c>
      <c r="AZ999" s="79"/>
      <c r="BA999" s="92">
        <f t="shared" si="1909"/>
        <v>20.117994100294986</v>
      </c>
      <c r="BB999" s="92"/>
    </row>
    <row r="1000" spans="1:54" ht="6" hidden="1" customHeight="1">
      <c r="A1000" s="24"/>
      <c r="B1000" s="25"/>
      <c r="C1000" s="25"/>
      <c r="D1000" s="25"/>
      <c r="E1000" s="25"/>
      <c r="F1000" s="32"/>
      <c r="G1000" s="9"/>
      <c r="H1000" s="9"/>
      <c r="I1000" s="79"/>
      <c r="J1000" s="79"/>
      <c r="K1000" s="79"/>
      <c r="L1000" s="79"/>
      <c r="M1000" s="79"/>
      <c r="N1000" s="79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79"/>
      <c r="AZ1000" s="79"/>
      <c r="BA1000" s="92"/>
      <c r="BB1000" s="92"/>
    </row>
    <row r="1001" spans="1:54" s="100" customFormat="1" ht="40.5">
      <c r="A1001" s="120" t="s">
        <v>480</v>
      </c>
      <c r="B1001" s="101" t="s">
        <v>226</v>
      </c>
      <c r="C1001" s="96"/>
      <c r="D1001" s="96"/>
      <c r="E1001" s="96"/>
      <c r="F1001" s="96"/>
      <c r="G1001" s="98">
        <f>G1003+G1051+G1075</f>
        <v>551896</v>
      </c>
      <c r="H1001" s="98">
        <f t="shared" ref="H1001:N1001" si="1938">H1003+H1051+H1075</f>
        <v>41066</v>
      </c>
      <c r="I1001" s="98">
        <f t="shared" si="1938"/>
        <v>0</v>
      </c>
      <c r="J1001" s="98">
        <f t="shared" si="1938"/>
        <v>0</v>
      </c>
      <c r="K1001" s="98">
        <f t="shared" si="1938"/>
        <v>0</v>
      </c>
      <c r="L1001" s="98">
        <f t="shared" si="1938"/>
        <v>0</v>
      </c>
      <c r="M1001" s="98">
        <f t="shared" si="1938"/>
        <v>551896</v>
      </c>
      <c r="N1001" s="98">
        <f t="shared" si="1938"/>
        <v>41066</v>
      </c>
      <c r="O1001" s="98">
        <f t="shared" ref="O1001:T1001" si="1939">O1003+O1051+O1075</f>
        <v>0</v>
      </c>
      <c r="P1001" s="98">
        <f t="shared" si="1939"/>
        <v>528</v>
      </c>
      <c r="Q1001" s="98">
        <f t="shared" si="1939"/>
        <v>0</v>
      </c>
      <c r="R1001" s="98">
        <f t="shared" si="1939"/>
        <v>6769</v>
      </c>
      <c r="S1001" s="98">
        <f t="shared" si="1939"/>
        <v>559193</v>
      </c>
      <c r="T1001" s="98">
        <f t="shared" si="1939"/>
        <v>47835</v>
      </c>
      <c r="U1001" s="98">
        <f t="shared" ref="U1001:Z1001" si="1940">U1003+U1051+U1075</f>
        <v>0</v>
      </c>
      <c r="V1001" s="98">
        <f t="shared" si="1940"/>
        <v>0</v>
      </c>
      <c r="W1001" s="98">
        <f t="shared" si="1940"/>
        <v>0</v>
      </c>
      <c r="X1001" s="98">
        <f t="shared" si="1940"/>
        <v>0</v>
      </c>
      <c r="Y1001" s="98">
        <f t="shared" si="1940"/>
        <v>559193</v>
      </c>
      <c r="Z1001" s="98">
        <f t="shared" si="1940"/>
        <v>47835</v>
      </c>
      <c r="AA1001" s="98">
        <f t="shared" ref="AA1001:AF1001" si="1941">AA1003+AA1051+AA1075</f>
        <v>0</v>
      </c>
      <c r="AB1001" s="98">
        <f t="shared" si="1941"/>
        <v>1182</v>
      </c>
      <c r="AC1001" s="98">
        <f t="shared" si="1941"/>
        <v>0</v>
      </c>
      <c r="AD1001" s="98">
        <f t="shared" si="1941"/>
        <v>0</v>
      </c>
      <c r="AE1001" s="98">
        <f t="shared" si="1941"/>
        <v>560375</v>
      </c>
      <c r="AF1001" s="98">
        <f t="shared" si="1941"/>
        <v>47835</v>
      </c>
      <c r="AG1001" s="98">
        <f t="shared" ref="AG1001:AL1001" si="1942">AG1003+AG1051+AG1075</f>
        <v>0</v>
      </c>
      <c r="AH1001" s="98">
        <f t="shared" si="1942"/>
        <v>0</v>
      </c>
      <c r="AI1001" s="98">
        <f t="shared" si="1942"/>
        <v>0</v>
      </c>
      <c r="AJ1001" s="98">
        <f t="shared" si="1942"/>
        <v>0</v>
      </c>
      <c r="AK1001" s="98">
        <f t="shared" si="1942"/>
        <v>560375</v>
      </c>
      <c r="AL1001" s="98">
        <f t="shared" si="1942"/>
        <v>47835</v>
      </c>
      <c r="AM1001" s="98">
        <f t="shared" ref="AM1001:AR1001" si="1943">AM1003+AM1051+AM1075</f>
        <v>0</v>
      </c>
      <c r="AN1001" s="98">
        <f t="shared" si="1943"/>
        <v>0</v>
      </c>
      <c r="AO1001" s="98">
        <f t="shared" si="1943"/>
        <v>0</v>
      </c>
      <c r="AP1001" s="98">
        <f t="shared" si="1943"/>
        <v>0</v>
      </c>
      <c r="AQ1001" s="98">
        <f t="shared" si="1943"/>
        <v>560375</v>
      </c>
      <c r="AR1001" s="98">
        <f t="shared" si="1943"/>
        <v>47835</v>
      </c>
      <c r="AS1001" s="98">
        <f t="shared" ref="AS1001:AX1001" si="1944">AS1003+AS1051+AS1075</f>
        <v>0</v>
      </c>
      <c r="AT1001" s="98">
        <f t="shared" si="1944"/>
        <v>871</v>
      </c>
      <c r="AU1001" s="98">
        <f t="shared" si="1944"/>
        <v>-40</v>
      </c>
      <c r="AV1001" s="98">
        <f t="shared" si="1944"/>
        <v>0</v>
      </c>
      <c r="AW1001" s="98">
        <f t="shared" si="1944"/>
        <v>561206</v>
      </c>
      <c r="AX1001" s="98">
        <f t="shared" si="1944"/>
        <v>47835</v>
      </c>
      <c r="AY1001" s="98">
        <f t="shared" ref="AY1001:AZ1001" si="1945">AY1003+AY1051+AY1075</f>
        <v>270107</v>
      </c>
      <c r="AZ1001" s="98">
        <f t="shared" si="1945"/>
        <v>17527</v>
      </c>
      <c r="BA1001" s="99">
        <f t="shared" si="1909"/>
        <v>48.129742019864366</v>
      </c>
      <c r="BB1001" s="99">
        <f t="shared" si="1914"/>
        <v>36.640535172990489</v>
      </c>
    </row>
    <row r="1002" spans="1:54" s="67" customFormat="1" hidden="1">
      <c r="A1002" s="74"/>
      <c r="B1002" s="69"/>
      <c r="C1002" s="26"/>
      <c r="D1002" s="26"/>
      <c r="E1002" s="26"/>
      <c r="F1002" s="26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92"/>
      <c r="BB1002" s="92"/>
    </row>
    <row r="1003" spans="1:54" ht="18.75">
      <c r="A1003" s="48" t="s">
        <v>431</v>
      </c>
      <c r="B1003" s="54" t="s">
        <v>226</v>
      </c>
      <c r="C1003" s="54" t="s">
        <v>7</v>
      </c>
      <c r="D1003" s="54" t="s">
        <v>79</v>
      </c>
      <c r="E1003" s="54"/>
      <c r="F1003" s="54"/>
      <c r="G1003" s="15">
        <f>G1004+G1036+G1031+G1041+G1045</f>
        <v>526430</v>
      </c>
      <c r="H1003" s="15">
        <f t="shared" ref="H1003:N1003" si="1946">H1004+H1036+H1031+H1041+H1045</f>
        <v>41066</v>
      </c>
      <c r="I1003" s="15">
        <f t="shared" si="1946"/>
        <v>0</v>
      </c>
      <c r="J1003" s="15">
        <f t="shared" si="1946"/>
        <v>0</v>
      </c>
      <c r="K1003" s="15">
        <f t="shared" si="1946"/>
        <v>0</v>
      </c>
      <c r="L1003" s="15">
        <f t="shared" si="1946"/>
        <v>0</v>
      </c>
      <c r="M1003" s="15">
        <f t="shared" si="1946"/>
        <v>526430</v>
      </c>
      <c r="N1003" s="15">
        <f t="shared" si="1946"/>
        <v>41066</v>
      </c>
      <c r="O1003" s="15">
        <f t="shared" ref="O1003:T1003" si="1947">O1004+O1036+O1031+O1041+O1045</f>
        <v>0</v>
      </c>
      <c r="P1003" s="15">
        <f t="shared" si="1947"/>
        <v>528</v>
      </c>
      <c r="Q1003" s="15">
        <f t="shared" si="1947"/>
        <v>0</v>
      </c>
      <c r="R1003" s="15">
        <f t="shared" si="1947"/>
        <v>6769</v>
      </c>
      <c r="S1003" s="15">
        <f t="shared" si="1947"/>
        <v>533727</v>
      </c>
      <c r="T1003" s="15">
        <f t="shared" si="1947"/>
        <v>47835</v>
      </c>
      <c r="U1003" s="15">
        <f t="shared" ref="U1003:Z1003" si="1948">U1004+U1036+U1031+U1041+U1045</f>
        <v>0</v>
      </c>
      <c r="V1003" s="15">
        <f t="shared" si="1948"/>
        <v>0</v>
      </c>
      <c r="W1003" s="15">
        <f t="shared" si="1948"/>
        <v>0</v>
      </c>
      <c r="X1003" s="15">
        <f t="shared" si="1948"/>
        <v>0</v>
      </c>
      <c r="Y1003" s="15">
        <f t="shared" si="1948"/>
        <v>533727</v>
      </c>
      <c r="Z1003" s="15">
        <f t="shared" si="1948"/>
        <v>47835</v>
      </c>
      <c r="AA1003" s="15">
        <f t="shared" ref="AA1003:AF1003" si="1949">AA1004+AA1036+AA1031+AA1041+AA1045</f>
        <v>0</v>
      </c>
      <c r="AB1003" s="15">
        <f t="shared" si="1949"/>
        <v>1182</v>
      </c>
      <c r="AC1003" s="15">
        <f t="shared" si="1949"/>
        <v>0</v>
      </c>
      <c r="AD1003" s="15">
        <f t="shared" si="1949"/>
        <v>0</v>
      </c>
      <c r="AE1003" s="15">
        <f t="shared" si="1949"/>
        <v>534909</v>
      </c>
      <c r="AF1003" s="15">
        <f t="shared" si="1949"/>
        <v>47835</v>
      </c>
      <c r="AG1003" s="15">
        <f t="shared" ref="AG1003:AL1003" si="1950">AG1004+AG1036+AG1031+AG1041+AG1045</f>
        <v>0</v>
      </c>
      <c r="AH1003" s="15">
        <f t="shared" si="1950"/>
        <v>0</v>
      </c>
      <c r="AI1003" s="15">
        <f t="shared" si="1950"/>
        <v>0</v>
      </c>
      <c r="AJ1003" s="15">
        <f t="shared" si="1950"/>
        <v>0</v>
      </c>
      <c r="AK1003" s="15">
        <f t="shared" si="1950"/>
        <v>534909</v>
      </c>
      <c r="AL1003" s="15">
        <f t="shared" si="1950"/>
        <v>47835</v>
      </c>
      <c r="AM1003" s="15">
        <f t="shared" ref="AM1003:AR1003" si="1951">AM1004+AM1036+AM1031+AM1041+AM1045</f>
        <v>0</v>
      </c>
      <c r="AN1003" s="15">
        <f t="shared" si="1951"/>
        <v>0</v>
      </c>
      <c r="AO1003" s="15">
        <f t="shared" si="1951"/>
        <v>0</v>
      </c>
      <c r="AP1003" s="15">
        <f t="shared" si="1951"/>
        <v>0</v>
      </c>
      <c r="AQ1003" s="15">
        <f t="shared" si="1951"/>
        <v>534909</v>
      </c>
      <c r="AR1003" s="15">
        <f t="shared" si="1951"/>
        <v>47835</v>
      </c>
      <c r="AS1003" s="15">
        <f t="shared" ref="AS1003:AX1003" si="1952">AS1004+AS1036+AS1031+AS1041+AS1045</f>
        <v>0</v>
      </c>
      <c r="AT1003" s="15">
        <f t="shared" si="1952"/>
        <v>871</v>
      </c>
      <c r="AU1003" s="15">
        <f t="shared" si="1952"/>
        <v>0</v>
      </c>
      <c r="AV1003" s="15">
        <f t="shared" si="1952"/>
        <v>0</v>
      </c>
      <c r="AW1003" s="15">
        <f t="shared" si="1952"/>
        <v>535780</v>
      </c>
      <c r="AX1003" s="15">
        <f t="shared" si="1952"/>
        <v>47835</v>
      </c>
      <c r="AY1003" s="15">
        <f t="shared" ref="AY1003:AZ1003" si="1953">AY1004+AY1036+AY1031+AY1041+AY1045</f>
        <v>256922</v>
      </c>
      <c r="AZ1003" s="15">
        <f t="shared" si="1953"/>
        <v>17527</v>
      </c>
      <c r="BA1003" s="93">
        <f t="shared" si="1909"/>
        <v>47.952891112023593</v>
      </c>
      <c r="BB1003" s="93">
        <f t="shared" si="1914"/>
        <v>36.640535172990489</v>
      </c>
    </row>
    <row r="1004" spans="1:54" ht="33">
      <c r="A1004" s="27" t="s">
        <v>422</v>
      </c>
      <c r="B1004" s="55" t="s">
        <v>226</v>
      </c>
      <c r="C1004" s="55" t="s">
        <v>7</v>
      </c>
      <c r="D1004" s="55" t="s">
        <v>79</v>
      </c>
      <c r="E1004" s="55" t="s">
        <v>227</v>
      </c>
      <c r="F1004" s="55"/>
      <c r="G1004" s="9">
        <f>G1005+G1009+G1015+G1025+G1019+G1028</f>
        <v>526020</v>
      </c>
      <c r="H1004" s="9">
        <f t="shared" ref="H1004:N1004" si="1954">H1005+H1009+H1015+H1025+H1019+H1028</f>
        <v>41066</v>
      </c>
      <c r="I1004" s="9">
        <f t="shared" si="1954"/>
        <v>0</v>
      </c>
      <c r="J1004" s="9">
        <f t="shared" si="1954"/>
        <v>0</v>
      </c>
      <c r="K1004" s="9">
        <f t="shared" si="1954"/>
        <v>0</v>
      </c>
      <c r="L1004" s="9">
        <f t="shared" si="1954"/>
        <v>0</v>
      </c>
      <c r="M1004" s="9">
        <f t="shared" si="1954"/>
        <v>526020</v>
      </c>
      <c r="N1004" s="9">
        <f t="shared" si="1954"/>
        <v>41066</v>
      </c>
      <c r="O1004" s="9">
        <f>O1005+O1009+O1015+O1025+O1019+O1028+O1022</f>
        <v>0</v>
      </c>
      <c r="P1004" s="9">
        <f t="shared" ref="P1004:T1004" si="1955">P1005+P1009+P1015+P1025+P1019+P1028+P1022</f>
        <v>528</v>
      </c>
      <c r="Q1004" s="9">
        <f t="shared" si="1955"/>
        <v>0</v>
      </c>
      <c r="R1004" s="9">
        <f t="shared" si="1955"/>
        <v>6769</v>
      </c>
      <c r="S1004" s="9">
        <f t="shared" si="1955"/>
        <v>533317</v>
      </c>
      <c r="T1004" s="9">
        <f t="shared" si="1955"/>
        <v>47835</v>
      </c>
      <c r="U1004" s="9">
        <f>U1005+U1009+U1015+U1025+U1019+U1028+U1022</f>
        <v>0</v>
      </c>
      <c r="V1004" s="9">
        <f t="shared" ref="V1004:Z1004" si="1956">V1005+V1009+V1015+V1025+V1019+V1028+V1022</f>
        <v>0</v>
      </c>
      <c r="W1004" s="9">
        <f t="shared" si="1956"/>
        <v>0</v>
      </c>
      <c r="X1004" s="9">
        <f t="shared" si="1956"/>
        <v>0</v>
      </c>
      <c r="Y1004" s="9">
        <f t="shared" si="1956"/>
        <v>533317</v>
      </c>
      <c r="Z1004" s="9">
        <f t="shared" si="1956"/>
        <v>47835</v>
      </c>
      <c r="AA1004" s="9">
        <f>AA1005+AA1009+AA1015+AA1025+AA1019+AA1028+AA1022</f>
        <v>0</v>
      </c>
      <c r="AB1004" s="9">
        <f t="shared" ref="AB1004:AF1004" si="1957">AB1005+AB1009+AB1015+AB1025+AB1019+AB1028+AB1022</f>
        <v>1060</v>
      </c>
      <c r="AC1004" s="9">
        <f t="shared" si="1957"/>
        <v>0</v>
      </c>
      <c r="AD1004" s="9">
        <f t="shared" si="1957"/>
        <v>0</v>
      </c>
      <c r="AE1004" s="9">
        <f t="shared" si="1957"/>
        <v>534377</v>
      </c>
      <c r="AF1004" s="9">
        <f t="shared" si="1957"/>
        <v>47835</v>
      </c>
      <c r="AG1004" s="9">
        <f>AG1005+AG1009+AG1015+AG1025+AG1019+AG1028+AG1022</f>
        <v>0</v>
      </c>
      <c r="AH1004" s="9">
        <f t="shared" ref="AH1004:AL1004" si="1958">AH1005+AH1009+AH1015+AH1025+AH1019+AH1028+AH1022</f>
        <v>0</v>
      </c>
      <c r="AI1004" s="9">
        <f t="shared" si="1958"/>
        <v>0</v>
      </c>
      <c r="AJ1004" s="9">
        <f t="shared" si="1958"/>
        <v>0</v>
      </c>
      <c r="AK1004" s="9">
        <f t="shared" si="1958"/>
        <v>534377</v>
      </c>
      <c r="AL1004" s="9">
        <f t="shared" si="1958"/>
        <v>47835</v>
      </c>
      <c r="AM1004" s="9">
        <f>AM1005+AM1009+AM1015+AM1025+AM1019+AM1028+AM1022</f>
        <v>0</v>
      </c>
      <c r="AN1004" s="9">
        <f t="shared" ref="AN1004:AR1004" si="1959">AN1005+AN1009+AN1015+AN1025+AN1019+AN1028+AN1022</f>
        <v>0</v>
      </c>
      <c r="AO1004" s="9">
        <f t="shared" si="1959"/>
        <v>0</v>
      </c>
      <c r="AP1004" s="9">
        <f t="shared" si="1959"/>
        <v>0</v>
      </c>
      <c r="AQ1004" s="9">
        <f t="shared" si="1959"/>
        <v>534377</v>
      </c>
      <c r="AR1004" s="9">
        <f t="shared" si="1959"/>
        <v>47835</v>
      </c>
      <c r="AS1004" s="9">
        <f>AS1005+AS1009+AS1015+AS1025+AS1019+AS1028+AS1022</f>
        <v>0</v>
      </c>
      <c r="AT1004" s="9">
        <f t="shared" ref="AT1004:AX1004" si="1960">AT1005+AT1009+AT1015+AT1025+AT1019+AT1028+AT1022</f>
        <v>815</v>
      </c>
      <c r="AU1004" s="9">
        <f t="shared" si="1960"/>
        <v>0</v>
      </c>
      <c r="AV1004" s="9">
        <f t="shared" si="1960"/>
        <v>0</v>
      </c>
      <c r="AW1004" s="9">
        <f t="shared" si="1960"/>
        <v>535192</v>
      </c>
      <c r="AX1004" s="9">
        <f t="shared" si="1960"/>
        <v>47835</v>
      </c>
      <c r="AY1004" s="9">
        <f t="shared" ref="AY1004:AZ1004" si="1961">AY1005+AY1009+AY1015+AY1025+AY1019+AY1028+AY1022</f>
        <v>256382</v>
      </c>
      <c r="AZ1004" s="9">
        <f t="shared" si="1961"/>
        <v>17527</v>
      </c>
      <c r="BA1004" s="92">
        <f t="shared" si="1909"/>
        <v>47.904677199958144</v>
      </c>
      <c r="BB1004" s="92">
        <f t="shared" si="1914"/>
        <v>36.640535172990489</v>
      </c>
    </row>
    <row r="1005" spans="1:54" ht="33">
      <c r="A1005" s="24" t="s">
        <v>9</v>
      </c>
      <c r="B1005" s="55" t="s">
        <v>226</v>
      </c>
      <c r="C1005" s="55" t="s">
        <v>7</v>
      </c>
      <c r="D1005" s="55" t="s">
        <v>79</v>
      </c>
      <c r="E1005" s="55" t="s">
        <v>228</v>
      </c>
      <c r="F1005" s="55"/>
      <c r="G1005" s="17">
        <f t="shared" ref="G1005:V1007" si="1962">G1006</f>
        <v>478527</v>
      </c>
      <c r="H1005" s="17">
        <f t="shared" si="1962"/>
        <v>0</v>
      </c>
      <c r="I1005" s="17">
        <f t="shared" si="1962"/>
        <v>0</v>
      </c>
      <c r="J1005" s="17">
        <f t="shared" si="1962"/>
        <v>0</v>
      </c>
      <c r="K1005" s="17">
        <f t="shared" si="1962"/>
        <v>0</v>
      </c>
      <c r="L1005" s="17">
        <f t="shared" si="1962"/>
        <v>0</v>
      </c>
      <c r="M1005" s="17">
        <f t="shared" si="1962"/>
        <v>478527</v>
      </c>
      <c r="N1005" s="17">
        <f t="shared" si="1962"/>
        <v>0</v>
      </c>
      <c r="O1005" s="17">
        <f t="shared" si="1962"/>
        <v>0</v>
      </c>
      <c r="P1005" s="17">
        <f t="shared" si="1962"/>
        <v>0</v>
      </c>
      <c r="Q1005" s="17">
        <f t="shared" si="1962"/>
        <v>0</v>
      </c>
      <c r="R1005" s="17">
        <f t="shared" si="1962"/>
        <v>0</v>
      </c>
      <c r="S1005" s="17">
        <f t="shared" si="1962"/>
        <v>478527</v>
      </c>
      <c r="T1005" s="17">
        <f t="shared" si="1962"/>
        <v>0</v>
      </c>
      <c r="U1005" s="17">
        <f t="shared" si="1962"/>
        <v>-2047</v>
      </c>
      <c r="V1005" s="17">
        <f t="shared" si="1962"/>
        <v>0</v>
      </c>
      <c r="W1005" s="17">
        <f t="shared" ref="U1005:AJ1007" si="1963">W1006</f>
        <v>0</v>
      </c>
      <c r="X1005" s="17">
        <f t="shared" si="1963"/>
        <v>0</v>
      </c>
      <c r="Y1005" s="17">
        <f t="shared" si="1963"/>
        <v>476480</v>
      </c>
      <c r="Z1005" s="17">
        <f t="shared" si="1963"/>
        <v>0</v>
      </c>
      <c r="AA1005" s="17">
        <f t="shared" si="1963"/>
        <v>0</v>
      </c>
      <c r="AB1005" s="17">
        <f t="shared" si="1963"/>
        <v>0</v>
      </c>
      <c r="AC1005" s="17">
        <f t="shared" si="1963"/>
        <v>0</v>
      </c>
      <c r="AD1005" s="17">
        <f t="shared" si="1963"/>
        <v>0</v>
      </c>
      <c r="AE1005" s="17">
        <f t="shared" si="1963"/>
        <v>476480</v>
      </c>
      <c r="AF1005" s="17">
        <f t="shared" si="1963"/>
        <v>0</v>
      </c>
      <c r="AG1005" s="17">
        <f t="shared" si="1963"/>
        <v>0</v>
      </c>
      <c r="AH1005" s="17">
        <f t="shared" si="1963"/>
        <v>0</v>
      </c>
      <c r="AI1005" s="17">
        <f t="shared" si="1963"/>
        <v>0</v>
      </c>
      <c r="AJ1005" s="17">
        <f t="shared" si="1963"/>
        <v>0</v>
      </c>
      <c r="AK1005" s="17">
        <f t="shared" ref="AG1005:AV1007" si="1964">AK1006</f>
        <v>476480</v>
      </c>
      <c r="AL1005" s="17">
        <f t="shared" si="1964"/>
        <v>0</v>
      </c>
      <c r="AM1005" s="17">
        <f t="shared" si="1964"/>
        <v>0</v>
      </c>
      <c r="AN1005" s="17">
        <f t="shared" si="1964"/>
        <v>0</v>
      </c>
      <c r="AO1005" s="17">
        <f t="shared" si="1964"/>
        <v>0</v>
      </c>
      <c r="AP1005" s="17">
        <f t="shared" si="1964"/>
        <v>0</v>
      </c>
      <c r="AQ1005" s="17">
        <f t="shared" si="1964"/>
        <v>476480</v>
      </c>
      <c r="AR1005" s="17">
        <f t="shared" si="1964"/>
        <v>0</v>
      </c>
      <c r="AS1005" s="17">
        <f t="shared" si="1964"/>
        <v>0</v>
      </c>
      <c r="AT1005" s="17">
        <f t="shared" si="1964"/>
        <v>0</v>
      </c>
      <c r="AU1005" s="17">
        <f t="shared" si="1964"/>
        <v>0</v>
      </c>
      <c r="AV1005" s="17">
        <f t="shared" si="1964"/>
        <v>0</v>
      </c>
      <c r="AW1005" s="17">
        <f t="shared" ref="AS1005:AZ1007" si="1965">AW1006</f>
        <v>476480</v>
      </c>
      <c r="AX1005" s="17">
        <f t="shared" si="1965"/>
        <v>0</v>
      </c>
      <c r="AY1005" s="17">
        <f t="shared" si="1965"/>
        <v>234685</v>
      </c>
      <c r="AZ1005" s="17">
        <f t="shared" si="1965"/>
        <v>0</v>
      </c>
      <c r="BA1005" s="92">
        <f t="shared" si="1909"/>
        <v>49.253903626595033</v>
      </c>
      <c r="BB1005" s="92"/>
    </row>
    <row r="1006" spans="1:54" ht="19.5" customHeight="1">
      <c r="A1006" s="36" t="s">
        <v>10</v>
      </c>
      <c r="B1006" s="55" t="s">
        <v>226</v>
      </c>
      <c r="C1006" s="55" t="s">
        <v>7</v>
      </c>
      <c r="D1006" s="55" t="s">
        <v>79</v>
      </c>
      <c r="E1006" s="55" t="s">
        <v>229</v>
      </c>
      <c r="F1006" s="55"/>
      <c r="G1006" s="17">
        <f t="shared" si="1962"/>
        <v>478527</v>
      </c>
      <c r="H1006" s="17">
        <f t="shared" si="1962"/>
        <v>0</v>
      </c>
      <c r="I1006" s="17">
        <f t="shared" si="1962"/>
        <v>0</v>
      </c>
      <c r="J1006" s="17">
        <f t="shared" si="1962"/>
        <v>0</v>
      </c>
      <c r="K1006" s="17">
        <f t="shared" si="1962"/>
        <v>0</v>
      </c>
      <c r="L1006" s="17">
        <f t="shared" si="1962"/>
        <v>0</v>
      </c>
      <c r="M1006" s="17">
        <f t="shared" si="1962"/>
        <v>478527</v>
      </c>
      <c r="N1006" s="17">
        <f t="shared" si="1962"/>
        <v>0</v>
      </c>
      <c r="O1006" s="17">
        <f t="shared" si="1962"/>
        <v>0</v>
      </c>
      <c r="P1006" s="17">
        <f t="shared" si="1962"/>
        <v>0</v>
      </c>
      <c r="Q1006" s="17">
        <f t="shared" si="1962"/>
        <v>0</v>
      </c>
      <c r="R1006" s="17">
        <f t="shared" si="1962"/>
        <v>0</v>
      </c>
      <c r="S1006" s="17">
        <f t="shared" si="1962"/>
        <v>478527</v>
      </c>
      <c r="T1006" s="17">
        <f t="shared" si="1962"/>
        <v>0</v>
      </c>
      <c r="U1006" s="17">
        <f t="shared" si="1963"/>
        <v>-2047</v>
      </c>
      <c r="V1006" s="17">
        <f t="shared" si="1963"/>
        <v>0</v>
      </c>
      <c r="W1006" s="17">
        <f t="shared" si="1963"/>
        <v>0</v>
      </c>
      <c r="X1006" s="17">
        <f t="shared" si="1963"/>
        <v>0</v>
      </c>
      <c r="Y1006" s="17">
        <f t="shared" si="1963"/>
        <v>476480</v>
      </c>
      <c r="Z1006" s="17">
        <f t="shared" si="1963"/>
        <v>0</v>
      </c>
      <c r="AA1006" s="17">
        <f t="shared" si="1963"/>
        <v>0</v>
      </c>
      <c r="AB1006" s="17">
        <f t="shared" si="1963"/>
        <v>0</v>
      </c>
      <c r="AC1006" s="17">
        <f t="shared" si="1963"/>
        <v>0</v>
      </c>
      <c r="AD1006" s="17">
        <f t="shared" si="1963"/>
        <v>0</v>
      </c>
      <c r="AE1006" s="17">
        <f t="shared" si="1963"/>
        <v>476480</v>
      </c>
      <c r="AF1006" s="17">
        <f t="shared" si="1963"/>
        <v>0</v>
      </c>
      <c r="AG1006" s="17">
        <f t="shared" si="1964"/>
        <v>0</v>
      </c>
      <c r="AH1006" s="17">
        <f t="shared" si="1964"/>
        <v>0</v>
      </c>
      <c r="AI1006" s="17">
        <f t="shared" si="1964"/>
        <v>0</v>
      </c>
      <c r="AJ1006" s="17">
        <f t="shared" si="1964"/>
        <v>0</v>
      </c>
      <c r="AK1006" s="17">
        <f t="shared" si="1964"/>
        <v>476480</v>
      </c>
      <c r="AL1006" s="17">
        <f t="shared" si="1964"/>
        <v>0</v>
      </c>
      <c r="AM1006" s="17">
        <f t="shared" si="1964"/>
        <v>0</v>
      </c>
      <c r="AN1006" s="17">
        <f t="shared" si="1964"/>
        <v>0</v>
      </c>
      <c r="AO1006" s="17">
        <f t="shared" si="1964"/>
        <v>0</v>
      </c>
      <c r="AP1006" s="17">
        <f t="shared" si="1964"/>
        <v>0</v>
      </c>
      <c r="AQ1006" s="17">
        <f t="shared" si="1964"/>
        <v>476480</v>
      </c>
      <c r="AR1006" s="17">
        <f t="shared" si="1964"/>
        <v>0</v>
      </c>
      <c r="AS1006" s="17">
        <f t="shared" si="1965"/>
        <v>0</v>
      </c>
      <c r="AT1006" s="17">
        <f t="shared" si="1965"/>
        <v>0</v>
      </c>
      <c r="AU1006" s="17">
        <f t="shared" si="1965"/>
        <v>0</v>
      </c>
      <c r="AV1006" s="17">
        <f t="shared" si="1965"/>
        <v>0</v>
      </c>
      <c r="AW1006" s="17">
        <f t="shared" si="1965"/>
        <v>476480</v>
      </c>
      <c r="AX1006" s="17">
        <f t="shared" si="1965"/>
        <v>0</v>
      </c>
      <c r="AY1006" s="17">
        <f t="shared" si="1965"/>
        <v>234685</v>
      </c>
      <c r="AZ1006" s="17">
        <f t="shared" si="1965"/>
        <v>0</v>
      </c>
      <c r="BA1006" s="92">
        <f t="shared" si="1909"/>
        <v>49.253903626595033</v>
      </c>
      <c r="BB1006" s="92"/>
    </row>
    <row r="1007" spans="1:54" ht="33">
      <c r="A1007" s="36" t="s">
        <v>11</v>
      </c>
      <c r="B1007" s="55" t="s">
        <v>226</v>
      </c>
      <c r="C1007" s="55" t="s">
        <v>7</v>
      </c>
      <c r="D1007" s="55" t="s">
        <v>79</v>
      </c>
      <c r="E1007" s="55" t="s">
        <v>229</v>
      </c>
      <c r="F1007" s="55" t="s">
        <v>12</v>
      </c>
      <c r="G1007" s="18">
        <f t="shared" si="1962"/>
        <v>478527</v>
      </c>
      <c r="H1007" s="18">
        <f t="shared" si="1962"/>
        <v>0</v>
      </c>
      <c r="I1007" s="18">
        <f t="shared" si="1962"/>
        <v>0</v>
      </c>
      <c r="J1007" s="18">
        <f t="shared" si="1962"/>
        <v>0</v>
      </c>
      <c r="K1007" s="18">
        <f t="shared" si="1962"/>
        <v>0</v>
      </c>
      <c r="L1007" s="18">
        <f t="shared" si="1962"/>
        <v>0</v>
      </c>
      <c r="M1007" s="18">
        <f t="shared" si="1962"/>
        <v>478527</v>
      </c>
      <c r="N1007" s="18">
        <f t="shared" si="1962"/>
        <v>0</v>
      </c>
      <c r="O1007" s="18">
        <f t="shared" si="1962"/>
        <v>0</v>
      </c>
      <c r="P1007" s="18">
        <f t="shared" si="1962"/>
        <v>0</v>
      </c>
      <c r="Q1007" s="18">
        <f t="shared" si="1962"/>
        <v>0</v>
      </c>
      <c r="R1007" s="18">
        <f t="shared" si="1962"/>
        <v>0</v>
      </c>
      <c r="S1007" s="18">
        <f t="shared" si="1962"/>
        <v>478527</v>
      </c>
      <c r="T1007" s="18">
        <f t="shared" si="1962"/>
        <v>0</v>
      </c>
      <c r="U1007" s="18">
        <f t="shared" si="1963"/>
        <v>-2047</v>
      </c>
      <c r="V1007" s="18">
        <f t="shared" si="1963"/>
        <v>0</v>
      </c>
      <c r="W1007" s="18">
        <f t="shared" si="1963"/>
        <v>0</v>
      </c>
      <c r="X1007" s="18">
        <f t="shared" si="1963"/>
        <v>0</v>
      </c>
      <c r="Y1007" s="18">
        <f t="shared" si="1963"/>
        <v>476480</v>
      </c>
      <c r="Z1007" s="18">
        <f t="shared" si="1963"/>
        <v>0</v>
      </c>
      <c r="AA1007" s="18">
        <f t="shared" si="1963"/>
        <v>0</v>
      </c>
      <c r="AB1007" s="18">
        <f t="shared" si="1963"/>
        <v>0</v>
      </c>
      <c r="AC1007" s="18">
        <f t="shared" si="1963"/>
        <v>0</v>
      </c>
      <c r="AD1007" s="18">
        <f t="shared" si="1963"/>
        <v>0</v>
      </c>
      <c r="AE1007" s="18">
        <f t="shared" si="1963"/>
        <v>476480</v>
      </c>
      <c r="AF1007" s="18">
        <f t="shared" si="1963"/>
        <v>0</v>
      </c>
      <c r="AG1007" s="18">
        <f t="shared" si="1964"/>
        <v>0</v>
      </c>
      <c r="AH1007" s="18">
        <f t="shared" si="1964"/>
        <v>0</v>
      </c>
      <c r="AI1007" s="18">
        <f t="shared" si="1964"/>
        <v>0</v>
      </c>
      <c r="AJ1007" s="18">
        <f t="shared" si="1964"/>
        <v>0</v>
      </c>
      <c r="AK1007" s="18">
        <f t="shared" si="1964"/>
        <v>476480</v>
      </c>
      <c r="AL1007" s="18">
        <f t="shared" si="1964"/>
        <v>0</v>
      </c>
      <c r="AM1007" s="18">
        <f t="shared" si="1964"/>
        <v>0</v>
      </c>
      <c r="AN1007" s="18">
        <f t="shared" si="1964"/>
        <v>0</v>
      </c>
      <c r="AO1007" s="18">
        <f t="shared" si="1964"/>
        <v>0</v>
      </c>
      <c r="AP1007" s="18">
        <f t="shared" si="1964"/>
        <v>0</v>
      </c>
      <c r="AQ1007" s="18">
        <f t="shared" si="1964"/>
        <v>476480</v>
      </c>
      <c r="AR1007" s="18">
        <f t="shared" si="1964"/>
        <v>0</v>
      </c>
      <c r="AS1007" s="18">
        <f t="shared" si="1965"/>
        <v>0</v>
      </c>
      <c r="AT1007" s="18">
        <f t="shared" si="1965"/>
        <v>0</v>
      </c>
      <c r="AU1007" s="18">
        <f t="shared" si="1965"/>
        <v>0</v>
      </c>
      <c r="AV1007" s="18">
        <f t="shared" si="1965"/>
        <v>0</v>
      </c>
      <c r="AW1007" s="18">
        <f t="shared" si="1965"/>
        <v>476480</v>
      </c>
      <c r="AX1007" s="18">
        <f t="shared" si="1965"/>
        <v>0</v>
      </c>
      <c r="AY1007" s="18">
        <f t="shared" si="1965"/>
        <v>234685</v>
      </c>
      <c r="AZ1007" s="18">
        <f t="shared" si="1965"/>
        <v>0</v>
      </c>
      <c r="BA1007" s="92">
        <f t="shared" si="1909"/>
        <v>49.253903626595033</v>
      </c>
      <c r="BB1007" s="92"/>
    </row>
    <row r="1008" spans="1:54" ht="20.100000000000001" customHeight="1">
      <c r="A1008" s="36" t="s">
        <v>13</v>
      </c>
      <c r="B1008" s="55" t="s">
        <v>226</v>
      </c>
      <c r="C1008" s="55" t="s">
        <v>7</v>
      </c>
      <c r="D1008" s="55" t="s">
        <v>79</v>
      </c>
      <c r="E1008" s="55" t="s">
        <v>229</v>
      </c>
      <c r="F1008" s="9">
        <v>610</v>
      </c>
      <c r="G1008" s="9">
        <f>457563+20964</f>
        <v>478527</v>
      </c>
      <c r="H1008" s="9"/>
      <c r="I1008" s="79"/>
      <c r="J1008" s="79"/>
      <c r="K1008" s="79"/>
      <c r="L1008" s="79"/>
      <c r="M1008" s="9">
        <f>G1008+I1008+J1008+K1008+L1008</f>
        <v>478527</v>
      </c>
      <c r="N1008" s="9">
        <f>H1008+L1008</f>
        <v>0</v>
      </c>
      <c r="O1008" s="80"/>
      <c r="P1008" s="80"/>
      <c r="Q1008" s="80"/>
      <c r="R1008" s="80"/>
      <c r="S1008" s="9">
        <f>M1008+O1008+P1008+Q1008+R1008</f>
        <v>478527</v>
      </c>
      <c r="T1008" s="9">
        <f>N1008+R1008</f>
        <v>0</v>
      </c>
      <c r="U1008" s="18">
        <v>-2047</v>
      </c>
      <c r="V1008" s="80"/>
      <c r="W1008" s="80"/>
      <c r="X1008" s="80"/>
      <c r="Y1008" s="9">
        <f>S1008+U1008+V1008+W1008+X1008</f>
        <v>476480</v>
      </c>
      <c r="Z1008" s="9">
        <f>T1008+X1008</f>
        <v>0</v>
      </c>
      <c r="AA1008" s="18"/>
      <c r="AB1008" s="80"/>
      <c r="AC1008" s="80"/>
      <c r="AD1008" s="80"/>
      <c r="AE1008" s="9">
        <f>Y1008+AA1008+AB1008+AC1008+AD1008</f>
        <v>476480</v>
      </c>
      <c r="AF1008" s="9">
        <f>Z1008+AD1008</f>
        <v>0</v>
      </c>
      <c r="AG1008" s="18"/>
      <c r="AH1008" s="80"/>
      <c r="AI1008" s="80"/>
      <c r="AJ1008" s="80"/>
      <c r="AK1008" s="9">
        <f>AE1008+AG1008+AH1008+AI1008+AJ1008</f>
        <v>476480</v>
      </c>
      <c r="AL1008" s="9">
        <f>AF1008+AJ1008</f>
        <v>0</v>
      </c>
      <c r="AM1008" s="18"/>
      <c r="AN1008" s="80"/>
      <c r="AO1008" s="80"/>
      <c r="AP1008" s="80"/>
      <c r="AQ1008" s="9">
        <f>AK1008+AM1008+AN1008+AO1008+AP1008</f>
        <v>476480</v>
      </c>
      <c r="AR1008" s="9">
        <f>AL1008+AP1008</f>
        <v>0</v>
      </c>
      <c r="AS1008" s="18"/>
      <c r="AT1008" s="18"/>
      <c r="AU1008" s="80"/>
      <c r="AV1008" s="80"/>
      <c r="AW1008" s="9">
        <f>AQ1008+AS1008+AT1008+AU1008+AV1008</f>
        <v>476480</v>
      </c>
      <c r="AX1008" s="9">
        <f>AR1008+AV1008</f>
        <v>0</v>
      </c>
      <c r="AY1008" s="18">
        <v>234685</v>
      </c>
      <c r="AZ1008" s="79"/>
      <c r="BA1008" s="92">
        <f t="shared" si="1909"/>
        <v>49.253903626595033</v>
      </c>
      <c r="BB1008" s="92"/>
    </row>
    <row r="1009" spans="1:54" ht="20.100000000000001" customHeight="1">
      <c r="A1009" s="36" t="s">
        <v>14</v>
      </c>
      <c r="B1009" s="55" t="s">
        <v>226</v>
      </c>
      <c r="C1009" s="55" t="s">
        <v>7</v>
      </c>
      <c r="D1009" s="55" t="s">
        <v>79</v>
      </c>
      <c r="E1009" s="55" t="s">
        <v>230</v>
      </c>
      <c r="F1009" s="55"/>
      <c r="G1009" s="17">
        <f t="shared" ref="G1009:AZ1009" si="1966">G1010</f>
        <v>6427</v>
      </c>
      <c r="H1009" s="17">
        <f t="shared" si="1966"/>
        <v>0</v>
      </c>
      <c r="I1009" s="17">
        <f t="shared" si="1966"/>
        <v>0</v>
      </c>
      <c r="J1009" s="17">
        <f t="shared" si="1966"/>
        <v>0</v>
      </c>
      <c r="K1009" s="17">
        <f t="shared" si="1966"/>
        <v>0</v>
      </c>
      <c r="L1009" s="17">
        <f t="shared" si="1966"/>
        <v>0</v>
      </c>
      <c r="M1009" s="17">
        <f t="shared" si="1966"/>
        <v>6427</v>
      </c>
      <c r="N1009" s="17">
        <f t="shared" si="1966"/>
        <v>0</v>
      </c>
      <c r="O1009" s="17">
        <f t="shared" si="1966"/>
        <v>-357</v>
      </c>
      <c r="P1009" s="17">
        <f t="shared" si="1966"/>
        <v>528</v>
      </c>
      <c r="Q1009" s="17">
        <f t="shared" si="1966"/>
        <v>0</v>
      </c>
      <c r="R1009" s="17">
        <f t="shared" si="1966"/>
        <v>0</v>
      </c>
      <c r="S1009" s="17">
        <f t="shared" si="1966"/>
        <v>6598</v>
      </c>
      <c r="T1009" s="17">
        <f t="shared" si="1966"/>
        <v>0</v>
      </c>
      <c r="U1009" s="17">
        <f t="shared" si="1966"/>
        <v>2047</v>
      </c>
      <c r="V1009" s="17">
        <f t="shared" si="1966"/>
        <v>0</v>
      </c>
      <c r="W1009" s="17">
        <f t="shared" si="1966"/>
        <v>0</v>
      </c>
      <c r="X1009" s="17">
        <f t="shared" si="1966"/>
        <v>0</v>
      </c>
      <c r="Y1009" s="17">
        <f t="shared" si="1966"/>
        <v>8645</v>
      </c>
      <c r="Z1009" s="17">
        <f t="shared" si="1966"/>
        <v>0</v>
      </c>
      <c r="AA1009" s="17">
        <f t="shared" si="1966"/>
        <v>0</v>
      </c>
      <c r="AB1009" s="17">
        <f t="shared" si="1966"/>
        <v>1060</v>
      </c>
      <c r="AC1009" s="17">
        <f t="shared" si="1966"/>
        <v>0</v>
      </c>
      <c r="AD1009" s="17">
        <f t="shared" si="1966"/>
        <v>0</v>
      </c>
      <c r="AE1009" s="17">
        <f t="shared" si="1966"/>
        <v>9705</v>
      </c>
      <c r="AF1009" s="17">
        <f t="shared" si="1966"/>
        <v>0</v>
      </c>
      <c r="AG1009" s="17">
        <f t="shared" si="1966"/>
        <v>0</v>
      </c>
      <c r="AH1009" s="17">
        <f t="shared" si="1966"/>
        <v>0</v>
      </c>
      <c r="AI1009" s="17">
        <f t="shared" si="1966"/>
        <v>0</v>
      </c>
      <c r="AJ1009" s="17">
        <f t="shared" si="1966"/>
        <v>0</v>
      </c>
      <c r="AK1009" s="17">
        <f t="shared" si="1966"/>
        <v>9705</v>
      </c>
      <c r="AL1009" s="17">
        <f t="shared" si="1966"/>
        <v>0</v>
      </c>
      <c r="AM1009" s="17">
        <f t="shared" si="1966"/>
        <v>0</v>
      </c>
      <c r="AN1009" s="17">
        <f t="shared" si="1966"/>
        <v>0</v>
      </c>
      <c r="AO1009" s="17">
        <f t="shared" si="1966"/>
        <v>0</v>
      </c>
      <c r="AP1009" s="17">
        <f t="shared" si="1966"/>
        <v>0</v>
      </c>
      <c r="AQ1009" s="17">
        <f t="shared" si="1966"/>
        <v>9705</v>
      </c>
      <c r="AR1009" s="17">
        <f t="shared" si="1966"/>
        <v>0</v>
      </c>
      <c r="AS1009" s="17">
        <f t="shared" si="1966"/>
        <v>0</v>
      </c>
      <c r="AT1009" s="17">
        <f t="shared" si="1966"/>
        <v>815</v>
      </c>
      <c r="AU1009" s="17">
        <f t="shared" si="1966"/>
        <v>0</v>
      </c>
      <c r="AV1009" s="17">
        <f t="shared" si="1966"/>
        <v>0</v>
      </c>
      <c r="AW1009" s="17">
        <f t="shared" si="1966"/>
        <v>10520</v>
      </c>
      <c r="AX1009" s="17">
        <f t="shared" si="1966"/>
        <v>0</v>
      </c>
      <c r="AY1009" s="18">
        <f t="shared" si="1966"/>
        <v>4091</v>
      </c>
      <c r="AZ1009" s="17">
        <f t="shared" si="1966"/>
        <v>0</v>
      </c>
      <c r="BA1009" s="92">
        <f t="shared" si="1909"/>
        <v>38.887832699619771</v>
      </c>
      <c r="BB1009" s="92"/>
    </row>
    <row r="1010" spans="1:54" ht="20.100000000000001" customHeight="1">
      <c r="A1010" s="36" t="s">
        <v>15</v>
      </c>
      <c r="B1010" s="55" t="s">
        <v>226</v>
      </c>
      <c r="C1010" s="55" t="s">
        <v>7</v>
      </c>
      <c r="D1010" s="55" t="s">
        <v>79</v>
      </c>
      <c r="E1010" s="55" t="s">
        <v>231</v>
      </c>
      <c r="F1010" s="55"/>
      <c r="G1010" s="17">
        <f t="shared" ref="G1010" si="1967">G1013+G1011</f>
        <v>6427</v>
      </c>
      <c r="H1010" s="17">
        <f t="shared" ref="H1010:N1010" si="1968">H1013+H1011</f>
        <v>0</v>
      </c>
      <c r="I1010" s="17">
        <f t="shared" si="1968"/>
        <v>0</v>
      </c>
      <c r="J1010" s="17">
        <f t="shared" si="1968"/>
        <v>0</v>
      </c>
      <c r="K1010" s="17">
        <f t="shared" si="1968"/>
        <v>0</v>
      </c>
      <c r="L1010" s="17">
        <f t="shared" si="1968"/>
        <v>0</v>
      </c>
      <c r="M1010" s="17">
        <f t="shared" si="1968"/>
        <v>6427</v>
      </c>
      <c r="N1010" s="17">
        <f t="shared" si="1968"/>
        <v>0</v>
      </c>
      <c r="O1010" s="17">
        <f t="shared" ref="O1010:T1010" si="1969">O1013+O1011</f>
        <v>-357</v>
      </c>
      <c r="P1010" s="17">
        <f t="shared" si="1969"/>
        <v>528</v>
      </c>
      <c r="Q1010" s="17">
        <f t="shared" si="1969"/>
        <v>0</v>
      </c>
      <c r="R1010" s="17">
        <f t="shared" si="1969"/>
        <v>0</v>
      </c>
      <c r="S1010" s="17">
        <f t="shared" si="1969"/>
        <v>6598</v>
      </c>
      <c r="T1010" s="17">
        <f t="shared" si="1969"/>
        <v>0</v>
      </c>
      <c r="U1010" s="17">
        <f t="shared" ref="U1010:Z1010" si="1970">U1013+U1011</f>
        <v>2047</v>
      </c>
      <c r="V1010" s="17">
        <f t="shared" si="1970"/>
        <v>0</v>
      </c>
      <c r="W1010" s="17">
        <f t="shared" si="1970"/>
        <v>0</v>
      </c>
      <c r="X1010" s="17">
        <f t="shared" si="1970"/>
        <v>0</v>
      </c>
      <c r="Y1010" s="17">
        <f t="shared" si="1970"/>
        <v>8645</v>
      </c>
      <c r="Z1010" s="17">
        <f t="shared" si="1970"/>
        <v>0</v>
      </c>
      <c r="AA1010" s="17">
        <f t="shared" ref="AA1010:AF1010" si="1971">AA1013+AA1011</f>
        <v>0</v>
      </c>
      <c r="AB1010" s="17">
        <f t="shared" si="1971"/>
        <v>1060</v>
      </c>
      <c r="AC1010" s="17">
        <f t="shared" si="1971"/>
        <v>0</v>
      </c>
      <c r="AD1010" s="17">
        <f t="shared" si="1971"/>
        <v>0</v>
      </c>
      <c r="AE1010" s="17">
        <f t="shared" si="1971"/>
        <v>9705</v>
      </c>
      <c r="AF1010" s="17">
        <f t="shared" si="1971"/>
        <v>0</v>
      </c>
      <c r="AG1010" s="17">
        <f t="shared" ref="AG1010:AL1010" si="1972">AG1013+AG1011</f>
        <v>0</v>
      </c>
      <c r="AH1010" s="17">
        <f t="shared" si="1972"/>
        <v>0</v>
      </c>
      <c r="AI1010" s="17">
        <f t="shared" si="1972"/>
        <v>0</v>
      </c>
      <c r="AJ1010" s="17">
        <f t="shared" si="1972"/>
        <v>0</v>
      </c>
      <c r="AK1010" s="17">
        <f t="shared" si="1972"/>
        <v>9705</v>
      </c>
      <c r="AL1010" s="17">
        <f t="shared" si="1972"/>
        <v>0</v>
      </c>
      <c r="AM1010" s="17">
        <f t="shared" ref="AM1010:AR1010" si="1973">AM1013+AM1011</f>
        <v>0</v>
      </c>
      <c r="AN1010" s="17">
        <f t="shared" si="1973"/>
        <v>0</v>
      </c>
      <c r="AO1010" s="17">
        <f t="shared" si="1973"/>
        <v>0</v>
      </c>
      <c r="AP1010" s="17">
        <f t="shared" si="1973"/>
        <v>0</v>
      </c>
      <c r="AQ1010" s="17">
        <f t="shared" si="1973"/>
        <v>9705</v>
      </c>
      <c r="AR1010" s="17">
        <f t="shared" si="1973"/>
        <v>0</v>
      </c>
      <c r="AS1010" s="17">
        <f t="shared" ref="AS1010:AW1010" si="1974">AS1013+AS1011</f>
        <v>0</v>
      </c>
      <c r="AT1010" s="17">
        <f t="shared" si="1974"/>
        <v>815</v>
      </c>
      <c r="AU1010" s="17">
        <f t="shared" si="1974"/>
        <v>0</v>
      </c>
      <c r="AV1010" s="17">
        <f t="shared" si="1974"/>
        <v>0</v>
      </c>
      <c r="AW1010" s="134">
        <f t="shared" si="1974"/>
        <v>10520</v>
      </c>
      <c r="AX1010" s="134">
        <f t="shared" ref="AX1010:AZ1010" si="1975">AX1013+AX1011</f>
        <v>0</v>
      </c>
      <c r="AY1010" s="135">
        <f t="shared" si="1975"/>
        <v>4091</v>
      </c>
      <c r="AZ1010" s="134">
        <f t="shared" si="1975"/>
        <v>0</v>
      </c>
      <c r="BA1010" s="136">
        <f t="shared" si="1909"/>
        <v>38.887832699619771</v>
      </c>
      <c r="BB1010" s="136"/>
    </row>
    <row r="1011" spans="1:54" ht="33" hidden="1">
      <c r="A1011" s="24" t="s">
        <v>179</v>
      </c>
      <c r="B1011" s="55" t="s">
        <v>226</v>
      </c>
      <c r="C1011" s="55" t="s">
        <v>7</v>
      </c>
      <c r="D1011" s="55" t="s">
        <v>79</v>
      </c>
      <c r="E1011" s="55" t="s">
        <v>231</v>
      </c>
      <c r="F1011" s="55" t="s">
        <v>180</v>
      </c>
      <c r="G1011" s="17">
        <f t="shared" ref="G1011:AZ1011" si="1976">G1012</f>
        <v>0</v>
      </c>
      <c r="H1011" s="17">
        <f t="shared" si="1976"/>
        <v>0</v>
      </c>
      <c r="I1011" s="17">
        <f t="shared" si="1976"/>
        <v>0</v>
      </c>
      <c r="J1011" s="17">
        <f t="shared" si="1976"/>
        <v>0</v>
      </c>
      <c r="K1011" s="17">
        <f t="shared" si="1976"/>
        <v>0</v>
      </c>
      <c r="L1011" s="17">
        <f t="shared" si="1976"/>
        <v>0</v>
      </c>
      <c r="M1011" s="17">
        <f t="shared" si="1976"/>
        <v>0</v>
      </c>
      <c r="N1011" s="17">
        <f t="shared" si="1976"/>
        <v>0</v>
      </c>
      <c r="O1011" s="17">
        <f t="shared" si="1976"/>
        <v>0</v>
      </c>
      <c r="P1011" s="17">
        <f t="shared" si="1976"/>
        <v>0</v>
      </c>
      <c r="Q1011" s="17">
        <f t="shared" si="1976"/>
        <v>0</v>
      </c>
      <c r="R1011" s="17">
        <f t="shared" si="1976"/>
        <v>0</v>
      </c>
      <c r="S1011" s="17">
        <f t="shared" si="1976"/>
        <v>0</v>
      </c>
      <c r="T1011" s="17">
        <f t="shared" si="1976"/>
        <v>0</v>
      </c>
      <c r="U1011" s="17">
        <f t="shared" si="1976"/>
        <v>0</v>
      </c>
      <c r="V1011" s="17">
        <f t="shared" si="1976"/>
        <v>0</v>
      </c>
      <c r="W1011" s="17">
        <f t="shared" si="1976"/>
        <v>0</v>
      </c>
      <c r="X1011" s="17">
        <f t="shared" si="1976"/>
        <v>0</v>
      </c>
      <c r="Y1011" s="17">
        <f t="shared" si="1976"/>
        <v>0</v>
      </c>
      <c r="Z1011" s="17">
        <f t="shared" si="1976"/>
        <v>0</v>
      </c>
      <c r="AA1011" s="17">
        <f t="shared" si="1976"/>
        <v>0</v>
      </c>
      <c r="AB1011" s="17">
        <f t="shared" si="1976"/>
        <v>0</v>
      </c>
      <c r="AC1011" s="17">
        <f t="shared" si="1976"/>
        <v>0</v>
      </c>
      <c r="AD1011" s="17">
        <f t="shared" si="1976"/>
        <v>0</v>
      </c>
      <c r="AE1011" s="17">
        <f t="shared" si="1976"/>
        <v>0</v>
      </c>
      <c r="AF1011" s="17">
        <f t="shared" si="1976"/>
        <v>0</v>
      </c>
      <c r="AG1011" s="17">
        <f t="shared" si="1976"/>
        <v>0</v>
      </c>
      <c r="AH1011" s="17">
        <f t="shared" si="1976"/>
        <v>0</v>
      </c>
      <c r="AI1011" s="17">
        <f t="shared" si="1976"/>
        <v>0</v>
      </c>
      <c r="AJ1011" s="17">
        <f t="shared" si="1976"/>
        <v>0</v>
      </c>
      <c r="AK1011" s="17">
        <f t="shared" si="1976"/>
        <v>0</v>
      </c>
      <c r="AL1011" s="17">
        <f t="shared" si="1976"/>
        <v>0</v>
      </c>
      <c r="AM1011" s="17">
        <f t="shared" si="1976"/>
        <v>0</v>
      </c>
      <c r="AN1011" s="17">
        <f t="shared" si="1976"/>
        <v>0</v>
      </c>
      <c r="AO1011" s="17">
        <f t="shared" si="1976"/>
        <v>0</v>
      </c>
      <c r="AP1011" s="17">
        <f t="shared" si="1976"/>
        <v>0</v>
      </c>
      <c r="AQ1011" s="17">
        <f t="shared" si="1976"/>
        <v>0</v>
      </c>
      <c r="AR1011" s="17">
        <f t="shared" si="1976"/>
        <v>0</v>
      </c>
      <c r="AS1011" s="17">
        <f t="shared" si="1976"/>
        <v>0</v>
      </c>
      <c r="AT1011" s="17">
        <f t="shared" si="1976"/>
        <v>0</v>
      </c>
      <c r="AU1011" s="17">
        <f t="shared" si="1976"/>
        <v>0</v>
      </c>
      <c r="AV1011" s="17">
        <f t="shared" si="1976"/>
        <v>0</v>
      </c>
      <c r="AW1011" s="134">
        <f t="shared" si="1976"/>
        <v>0</v>
      </c>
      <c r="AX1011" s="134">
        <f t="shared" si="1976"/>
        <v>0</v>
      </c>
      <c r="AY1011" s="135">
        <f t="shared" si="1976"/>
        <v>0</v>
      </c>
      <c r="AZ1011" s="134">
        <f t="shared" si="1976"/>
        <v>0</v>
      </c>
      <c r="BA1011" s="136" t="e">
        <f t="shared" si="1909"/>
        <v>#DIV/0!</v>
      </c>
      <c r="BB1011" s="136"/>
    </row>
    <row r="1012" spans="1:54" ht="115.5" hidden="1">
      <c r="A1012" s="83" t="s">
        <v>686</v>
      </c>
      <c r="B1012" s="55" t="s">
        <v>226</v>
      </c>
      <c r="C1012" s="55" t="s">
        <v>7</v>
      </c>
      <c r="D1012" s="55" t="s">
        <v>79</v>
      </c>
      <c r="E1012" s="55" t="s">
        <v>231</v>
      </c>
      <c r="F1012" s="55" t="s">
        <v>685</v>
      </c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137"/>
      <c r="AX1012" s="137"/>
      <c r="AY1012" s="135"/>
      <c r="AZ1012" s="137"/>
      <c r="BA1012" s="136" t="e">
        <f t="shared" si="1909"/>
        <v>#DIV/0!</v>
      </c>
      <c r="BB1012" s="136"/>
    </row>
    <row r="1013" spans="1:54" ht="33">
      <c r="A1013" s="36" t="s">
        <v>11</v>
      </c>
      <c r="B1013" s="55" t="s">
        <v>226</v>
      </c>
      <c r="C1013" s="55" t="s">
        <v>7</v>
      </c>
      <c r="D1013" s="55" t="s">
        <v>79</v>
      </c>
      <c r="E1013" s="55" t="s">
        <v>231</v>
      </c>
      <c r="F1013" s="55" t="s">
        <v>12</v>
      </c>
      <c r="G1013" s="18">
        <f t="shared" ref="G1013:AZ1013" si="1977">G1014</f>
        <v>6427</v>
      </c>
      <c r="H1013" s="18">
        <f t="shared" si="1977"/>
        <v>0</v>
      </c>
      <c r="I1013" s="18">
        <f t="shared" si="1977"/>
        <v>0</v>
      </c>
      <c r="J1013" s="18">
        <f t="shared" si="1977"/>
        <v>0</v>
      </c>
      <c r="K1013" s="18">
        <f t="shared" si="1977"/>
        <v>0</v>
      </c>
      <c r="L1013" s="18">
        <f t="shared" si="1977"/>
        <v>0</v>
      </c>
      <c r="M1013" s="18">
        <f t="shared" si="1977"/>
        <v>6427</v>
      </c>
      <c r="N1013" s="18">
        <f t="shared" si="1977"/>
        <v>0</v>
      </c>
      <c r="O1013" s="18">
        <f t="shared" si="1977"/>
        <v>-357</v>
      </c>
      <c r="P1013" s="18">
        <f t="shared" si="1977"/>
        <v>528</v>
      </c>
      <c r="Q1013" s="18">
        <f t="shared" si="1977"/>
        <v>0</v>
      </c>
      <c r="R1013" s="18">
        <f t="shared" si="1977"/>
        <v>0</v>
      </c>
      <c r="S1013" s="18">
        <f t="shared" si="1977"/>
        <v>6598</v>
      </c>
      <c r="T1013" s="18">
        <f t="shared" si="1977"/>
        <v>0</v>
      </c>
      <c r="U1013" s="18">
        <f t="shared" si="1977"/>
        <v>2047</v>
      </c>
      <c r="V1013" s="18">
        <f t="shared" si="1977"/>
        <v>0</v>
      </c>
      <c r="W1013" s="18">
        <f t="shared" si="1977"/>
        <v>0</v>
      </c>
      <c r="X1013" s="18">
        <f t="shared" si="1977"/>
        <v>0</v>
      </c>
      <c r="Y1013" s="18">
        <f t="shared" si="1977"/>
        <v>8645</v>
      </c>
      <c r="Z1013" s="18">
        <f t="shared" si="1977"/>
        <v>0</v>
      </c>
      <c r="AA1013" s="18">
        <f t="shared" si="1977"/>
        <v>0</v>
      </c>
      <c r="AB1013" s="18">
        <f t="shared" si="1977"/>
        <v>1060</v>
      </c>
      <c r="AC1013" s="18">
        <f t="shared" si="1977"/>
        <v>0</v>
      </c>
      <c r="AD1013" s="18">
        <f t="shared" si="1977"/>
        <v>0</v>
      </c>
      <c r="AE1013" s="18">
        <f t="shared" si="1977"/>
        <v>9705</v>
      </c>
      <c r="AF1013" s="18">
        <f t="shared" si="1977"/>
        <v>0</v>
      </c>
      <c r="AG1013" s="18">
        <f t="shared" si="1977"/>
        <v>0</v>
      </c>
      <c r="AH1013" s="18">
        <f t="shared" si="1977"/>
        <v>0</v>
      </c>
      <c r="AI1013" s="18">
        <f t="shared" si="1977"/>
        <v>0</v>
      </c>
      <c r="AJ1013" s="18">
        <f t="shared" si="1977"/>
        <v>0</v>
      </c>
      <c r="AK1013" s="18">
        <f t="shared" si="1977"/>
        <v>9705</v>
      </c>
      <c r="AL1013" s="18">
        <f t="shared" si="1977"/>
        <v>0</v>
      </c>
      <c r="AM1013" s="18">
        <f t="shared" si="1977"/>
        <v>0</v>
      </c>
      <c r="AN1013" s="18">
        <f t="shared" si="1977"/>
        <v>0</v>
      </c>
      <c r="AO1013" s="18">
        <f t="shared" si="1977"/>
        <v>0</v>
      </c>
      <c r="AP1013" s="18">
        <f t="shared" si="1977"/>
        <v>0</v>
      </c>
      <c r="AQ1013" s="18">
        <f t="shared" si="1977"/>
        <v>9705</v>
      </c>
      <c r="AR1013" s="18">
        <f t="shared" si="1977"/>
        <v>0</v>
      </c>
      <c r="AS1013" s="18">
        <f t="shared" si="1977"/>
        <v>0</v>
      </c>
      <c r="AT1013" s="18">
        <f t="shared" si="1977"/>
        <v>815</v>
      </c>
      <c r="AU1013" s="18">
        <f t="shared" si="1977"/>
        <v>0</v>
      </c>
      <c r="AV1013" s="18">
        <f t="shared" si="1977"/>
        <v>0</v>
      </c>
      <c r="AW1013" s="135">
        <f t="shared" si="1977"/>
        <v>10520</v>
      </c>
      <c r="AX1013" s="135">
        <f t="shared" si="1977"/>
        <v>0</v>
      </c>
      <c r="AY1013" s="135">
        <f t="shared" si="1977"/>
        <v>4091</v>
      </c>
      <c r="AZ1013" s="135">
        <f t="shared" si="1977"/>
        <v>0</v>
      </c>
      <c r="BA1013" s="136">
        <f t="shared" si="1909"/>
        <v>38.887832699619771</v>
      </c>
      <c r="BB1013" s="136"/>
    </row>
    <row r="1014" spans="1:54" ht="18" customHeight="1">
      <c r="A1014" s="36" t="s">
        <v>13</v>
      </c>
      <c r="B1014" s="55" t="s">
        <v>226</v>
      </c>
      <c r="C1014" s="55" t="s">
        <v>7</v>
      </c>
      <c r="D1014" s="55" t="s">
        <v>79</v>
      </c>
      <c r="E1014" s="55" t="s">
        <v>231</v>
      </c>
      <c r="F1014" s="9">
        <v>610</v>
      </c>
      <c r="G1014" s="9">
        <f>6070+357</f>
        <v>6427</v>
      </c>
      <c r="H1014" s="9"/>
      <c r="I1014" s="79"/>
      <c r="J1014" s="79"/>
      <c r="K1014" s="79"/>
      <c r="L1014" s="79"/>
      <c r="M1014" s="9">
        <f>G1014+I1014+J1014+K1014+L1014</f>
        <v>6427</v>
      </c>
      <c r="N1014" s="9">
        <f>H1014+L1014</f>
        <v>0</v>
      </c>
      <c r="O1014" s="18">
        <v>-357</v>
      </c>
      <c r="P1014" s="18">
        <f>390+138</f>
        <v>528</v>
      </c>
      <c r="Q1014" s="80"/>
      <c r="R1014" s="80"/>
      <c r="S1014" s="9">
        <f>M1014+O1014+P1014+Q1014+R1014</f>
        <v>6598</v>
      </c>
      <c r="T1014" s="9">
        <f>N1014+R1014</f>
        <v>0</v>
      </c>
      <c r="U1014" s="18">
        <v>2047</v>
      </c>
      <c r="V1014" s="18"/>
      <c r="W1014" s="80"/>
      <c r="X1014" s="80"/>
      <c r="Y1014" s="9">
        <f>S1014+U1014+V1014+W1014+X1014</f>
        <v>8645</v>
      </c>
      <c r="Z1014" s="9">
        <f>T1014+X1014</f>
        <v>0</v>
      </c>
      <c r="AA1014" s="18"/>
      <c r="AB1014" s="18">
        <v>1060</v>
      </c>
      <c r="AC1014" s="80"/>
      <c r="AD1014" s="80"/>
      <c r="AE1014" s="9">
        <f>Y1014+AA1014+AB1014+AC1014+AD1014</f>
        <v>9705</v>
      </c>
      <c r="AF1014" s="9">
        <f>Z1014+AD1014</f>
        <v>0</v>
      </c>
      <c r="AG1014" s="18"/>
      <c r="AH1014" s="18"/>
      <c r="AI1014" s="80"/>
      <c r="AJ1014" s="80"/>
      <c r="AK1014" s="9">
        <f>AE1014+AG1014+AH1014+AI1014+AJ1014</f>
        <v>9705</v>
      </c>
      <c r="AL1014" s="9">
        <f>AF1014+AJ1014</f>
        <v>0</v>
      </c>
      <c r="AM1014" s="18"/>
      <c r="AN1014" s="18"/>
      <c r="AO1014" s="80"/>
      <c r="AP1014" s="80"/>
      <c r="AQ1014" s="9">
        <f>AK1014+AM1014+AN1014+AO1014+AP1014</f>
        <v>9705</v>
      </c>
      <c r="AR1014" s="9">
        <f>AL1014+AP1014</f>
        <v>0</v>
      </c>
      <c r="AS1014" s="18"/>
      <c r="AT1014" s="18">
        <v>815</v>
      </c>
      <c r="AU1014" s="80"/>
      <c r="AV1014" s="80"/>
      <c r="AW1014" s="137">
        <f>AQ1014+AS1014+AT1014+AU1014+AV1014</f>
        <v>10520</v>
      </c>
      <c r="AX1014" s="137">
        <f>AR1014+AV1014</f>
        <v>0</v>
      </c>
      <c r="AY1014" s="135">
        <v>4091</v>
      </c>
      <c r="AZ1014" s="138"/>
      <c r="BA1014" s="136">
        <f t="shared" si="1909"/>
        <v>38.887832699619771</v>
      </c>
      <c r="BB1014" s="136"/>
    </row>
    <row r="1015" spans="1:54" ht="33">
      <c r="A1015" s="36" t="s">
        <v>397</v>
      </c>
      <c r="B1015" s="55" t="s">
        <v>226</v>
      </c>
      <c r="C1015" s="55" t="s">
        <v>7</v>
      </c>
      <c r="D1015" s="55" t="s">
        <v>79</v>
      </c>
      <c r="E1015" s="55" t="s">
        <v>621</v>
      </c>
      <c r="F1015" s="25"/>
      <c r="G1015" s="9">
        <f t="shared" ref="G1015:V1017" si="1978">G1016</f>
        <v>41066</v>
      </c>
      <c r="H1015" s="9">
        <f t="shared" si="1978"/>
        <v>41066</v>
      </c>
      <c r="I1015" s="9">
        <f t="shared" si="1978"/>
        <v>0</v>
      </c>
      <c r="J1015" s="9">
        <f t="shared" si="1978"/>
        <v>0</v>
      </c>
      <c r="K1015" s="9">
        <f t="shared" si="1978"/>
        <v>0</v>
      </c>
      <c r="L1015" s="9">
        <f t="shared" si="1978"/>
        <v>0</v>
      </c>
      <c r="M1015" s="9">
        <f t="shared" si="1978"/>
        <v>41066</v>
      </c>
      <c r="N1015" s="9">
        <f t="shared" si="1978"/>
        <v>41066</v>
      </c>
      <c r="O1015" s="9">
        <f t="shared" si="1978"/>
        <v>0</v>
      </c>
      <c r="P1015" s="9">
        <f t="shared" si="1978"/>
        <v>0</v>
      </c>
      <c r="Q1015" s="9">
        <f t="shared" si="1978"/>
        <v>0</v>
      </c>
      <c r="R1015" s="9">
        <f t="shared" si="1978"/>
        <v>0</v>
      </c>
      <c r="S1015" s="9">
        <f t="shared" si="1978"/>
        <v>41066</v>
      </c>
      <c r="T1015" s="9">
        <f t="shared" si="1978"/>
        <v>41066</v>
      </c>
      <c r="U1015" s="9">
        <f t="shared" si="1978"/>
        <v>0</v>
      </c>
      <c r="V1015" s="9">
        <f t="shared" si="1978"/>
        <v>0</v>
      </c>
      <c r="W1015" s="9">
        <f t="shared" ref="U1015:AJ1017" si="1979">W1016</f>
        <v>0</v>
      </c>
      <c r="X1015" s="9">
        <f t="shared" si="1979"/>
        <v>0</v>
      </c>
      <c r="Y1015" s="9">
        <f t="shared" si="1979"/>
        <v>41066</v>
      </c>
      <c r="Z1015" s="9">
        <f t="shared" si="1979"/>
        <v>41066</v>
      </c>
      <c r="AA1015" s="9">
        <f t="shared" si="1979"/>
        <v>0</v>
      </c>
      <c r="AB1015" s="9">
        <f t="shared" si="1979"/>
        <v>0</v>
      </c>
      <c r="AC1015" s="9">
        <f t="shared" si="1979"/>
        <v>0</v>
      </c>
      <c r="AD1015" s="9">
        <f t="shared" si="1979"/>
        <v>0</v>
      </c>
      <c r="AE1015" s="9">
        <f t="shared" si="1979"/>
        <v>41066</v>
      </c>
      <c r="AF1015" s="9">
        <f t="shared" si="1979"/>
        <v>41066</v>
      </c>
      <c r="AG1015" s="9">
        <f t="shared" si="1979"/>
        <v>0</v>
      </c>
      <c r="AH1015" s="9">
        <f t="shared" si="1979"/>
        <v>0</v>
      </c>
      <c r="AI1015" s="9">
        <f t="shared" si="1979"/>
        <v>0</v>
      </c>
      <c r="AJ1015" s="9">
        <f t="shared" si="1979"/>
        <v>0</v>
      </c>
      <c r="AK1015" s="9">
        <f t="shared" ref="AG1015:AV1017" si="1980">AK1016</f>
        <v>41066</v>
      </c>
      <c r="AL1015" s="9">
        <f t="shared" si="1980"/>
        <v>41066</v>
      </c>
      <c r="AM1015" s="9">
        <f t="shared" si="1980"/>
        <v>0</v>
      </c>
      <c r="AN1015" s="9">
        <f t="shared" si="1980"/>
        <v>0</v>
      </c>
      <c r="AO1015" s="9">
        <f t="shared" si="1980"/>
        <v>0</v>
      </c>
      <c r="AP1015" s="9">
        <f t="shared" si="1980"/>
        <v>0</v>
      </c>
      <c r="AQ1015" s="9">
        <f t="shared" si="1980"/>
        <v>41066</v>
      </c>
      <c r="AR1015" s="9">
        <f t="shared" si="1980"/>
        <v>41066</v>
      </c>
      <c r="AS1015" s="9">
        <f t="shared" si="1980"/>
        <v>0</v>
      </c>
      <c r="AT1015" s="9">
        <f t="shared" si="1980"/>
        <v>0</v>
      </c>
      <c r="AU1015" s="9">
        <f t="shared" si="1980"/>
        <v>0</v>
      </c>
      <c r="AV1015" s="9">
        <f t="shared" si="1980"/>
        <v>0</v>
      </c>
      <c r="AW1015" s="137">
        <f t="shared" ref="AS1015:AZ1017" si="1981">AW1016</f>
        <v>41066</v>
      </c>
      <c r="AX1015" s="137">
        <f t="shared" si="1981"/>
        <v>41066</v>
      </c>
      <c r="AY1015" s="137">
        <f t="shared" si="1981"/>
        <v>17527</v>
      </c>
      <c r="AZ1015" s="137">
        <f t="shared" si="1981"/>
        <v>17527</v>
      </c>
      <c r="BA1015" s="136">
        <f t="shared" si="1909"/>
        <v>42.680075975259342</v>
      </c>
      <c r="BB1015" s="136">
        <f t="shared" si="1914"/>
        <v>42.680075975259342</v>
      </c>
    </row>
    <row r="1016" spans="1:54" ht="33">
      <c r="A1016" s="36" t="s">
        <v>398</v>
      </c>
      <c r="B1016" s="55" t="s">
        <v>226</v>
      </c>
      <c r="C1016" s="55" t="s">
        <v>7</v>
      </c>
      <c r="D1016" s="55" t="s">
        <v>79</v>
      </c>
      <c r="E1016" s="55" t="s">
        <v>622</v>
      </c>
      <c r="F1016" s="25"/>
      <c r="G1016" s="9">
        <f t="shared" si="1978"/>
        <v>41066</v>
      </c>
      <c r="H1016" s="9">
        <f t="shared" si="1978"/>
        <v>41066</v>
      </c>
      <c r="I1016" s="9">
        <f t="shared" si="1978"/>
        <v>0</v>
      </c>
      <c r="J1016" s="9">
        <f t="shared" si="1978"/>
        <v>0</v>
      </c>
      <c r="K1016" s="9">
        <f t="shared" si="1978"/>
        <v>0</v>
      </c>
      <c r="L1016" s="9">
        <f t="shared" si="1978"/>
        <v>0</v>
      </c>
      <c r="M1016" s="9">
        <f t="shared" si="1978"/>
        <v>41066</v>
      </c>
      <c r="N1016" s="9">
        <f t="shared" si="1978"/>
        <v>41066</v>
      </c>
      <c r="O1016" s="9">
        <f t="shared" si="1978"/>
        <v>0</v>
      </c>
      <c r="P1016" s="9">
        <f t="shared" si="1978"/>
        <v>0</v>
      </c>
      <c r="Q1016" s="9">
        <f t="shared" si="1978"/>
        <v>0</v>
      </c>
      <c r="R1016" s="9">
        <f t="shared" si="1978"/>
        <v>0</v>
      </c>
      <c r="S1016" s="9">
        <f t="shared" si="1978"/>
        <v>41066</v>
      </c>
      <c r="T1016" s="9">
        <f t="shared" si="1978"/>
        <v>41066</v>
      </c>
      <c r="U1016" s="9">
        <f t="shared" si="1979"/>
        <v>0</v>
      </c>
      <c r="V1016" s="9">
        <f t="shared" si="1979"/>
        <v>0</v>
      </c>
      <c r="W1016" s="9">
        <f t="shared" si="1979"/>
        <v>0</v>
      </c>
      <c r="X1016" s="9">
        <f t="shared" si="1979"/>
        <v>0</v>
      </c>
      <c r="Y1016" s="9">
        <f t="shared" si="1979"/>
        <v>41066</v>
      </c>
      <c r="Z1016" s="9">
        <f t="shared" si="1979"/>
        <v>41066</v>
      </c>
      <c r="AA1016" s="9">
        <f t="shared" si="1979"/>
        <v>0</v>
      </c>
      <c r="AB1016" s="9">
        <f t="shared" si="1979"/>
        <v>0</v>
      </c>
      <c r="AC1016" s="9">
        <f t="shared" si="1979"/>
        <v>0</v>
      </c>
      <c r="AD1016" s="9">
        <f t="shared" si="1979"/>
        <v>0</v>
      </c>
      <c r="AE1016" s="9">
        <f t="shared" si="1979"/>
        <v>41066</v>
      </c>
      <c r="AF1016" s="9">
        <f t="shared" si="1979"/>
        <v>41066</v>
      </c>
      <c r="AG1016" s="9">
        <f t="shared" si="1980"/>
        <v>0</v>
      </c>
      <c r="AH1016" s="9">
        <f t="shared" si="1980"/>
        <v>0</v>
      </c>
      <c r="AI1016" s="9">
        <f t="shared" si="1980"/>
        <v>0</v>
      </c>
      <c r="AJ1016" s="9">
        <f t="shared" si="1980"/>
        <v>0</v>
      </c>
      <c r="AK1016" s="9">
        <f t="shared" si="1980"/>
        <v>41066</v>
      </c>
      <c r="AL1016" s="9">
        <f t="shared" si="1980"/>
        <v>41066</v>
      </c>
      <c r="AM1016" s="9">
        <f t="shared" si="1980"/>
        <v>0</v>
      </c>
      <c r="AN1016" s="9">
        <f t="shared" si="1980"/>
        <v>0</v>
      </c>
      <c r="AO1016" s="9">
        <f t="shared" si="1980"/>
        <v>0</v>
      </c>
      <c r="AP1016" s="9">
        <f t="shared" si="1980"/>
        <v>0</v>
      </c>
      <c r="AQ1016" s="9">
        <f t="shared" si="1980"/>
        <v>41066</v>
      </c>
      <c r="AR1016" s="9">
        <f t="shared" si="1980"/>
        <v>41066</v>
      </c>
      <c r="AS1016" s="9">
        <f t="shared" si="1981"/>
        <v>0</v>
      </c>
      <c r="AT1016" s="9">
        <f t="shared" si="1981"/>
        <v>0</v>
      </c>
      <c r="AU1016" s="9">
        <f t="shared" si="1981"/>
        <v>0</v>
      </c>
      <c r="AV1016" s="9">
        <f t="shared" si="1981"/>
        <v>0</v>
      </c>
      <c r="AW1016" s="137">
        <f t="shared" si="1981"/>
        <v>41066</v>
      </c>
      <c r="AX1016" s="137">
        <f t="shared" si="1981"/>
        <v>41066</v>
      </c>
      <c r="AY1016" s="137">
        <f t="shared" si="1981"/>
        <v>17527</v>
      </c>
      <c r="AZ1016" s="137">
        <f t="shared" si="1981"/>
        <v>17527</v>
      </c>
      <c r="BA1016" s="136">
        <f t="shared" si="1909"/>
        <v>42.680075975259342</v>
      </c>
      <c r="BB1016" s="136">
        <f t="shared" si="1914"/>
        <v>42.680075975259342</v>
      </c>
    </row>
    <row r="1017" spans="1:54" ht="33">
      <c r="A1017" s="36" t="s">
        <v>11</v>
      </c>
      <c r="B1017" s="55" t="s">
        <v>226</v>
      </c>
      <c r="C1017" s="55" t="s">
        <v>7</v>
      </c>
      <c r="D1017" s="55" t="s">
        <v>79</v>
      </c>
      <c r="E1017" s="55" t="s">
        <v>622</v>
      </c>
      <c r="F1017" s="55" t="s">
        <v>12</v>
      </c>
      <c r="G1017" s="9">
        <f t="shared" si="1978"/>
        <v>41066</v>
      </c>
      <c r="H1017" s="9">
        <f t="shared" si="1978"/>
        <v>41066</v>
      </c>
      <c r="I1017" s="9">
        <f t="shared" si="1978"/>
        <v>0</v>
      </c>
      <c r="J1017" s="9">
        <f t="shared" si="1978"/>
        <v>0</v>
      </c>
      <c r="K1017" s="9">
        <f t="shared" si="1978"/>
        <v>0</v>
      </c>
      <c r="L1017" s="9">
        <f t="shared" si="1978"/>
        <v>0</v>
      </c>
      <c r="M1017" s="9">
        <f t="shared" si="1978"/>
        <v>41066</v>
      </c>
      <c r="N1017" s="9">
        <f t="shared" si="1978"/>
        <v>41066</v>
      </c>
      <c r="O1017" s="9">
        <f t="shared" si="1978"/>
        <v>0</v>
      </c>
      <c r="P1017" s="9">
        <f t="shared" si="1978"/>
        <v>0</v>
      </c>
      <c r="Q1017" s="9">
        <f t="shared" si="1978"/>
        <v>0</v>
      </c>
      <c r="R1017" s="9">
        <f t="shared" si="1978"/>
        <v>0</v>
      </c>
      <c r="S1017" s="9">
        <f t="shared" si="1978"/>
        <v>41066</v>
      </c>
      <c r="T1017" s="9">
        <f t="shared" si="1978"/>
        <v>41066</v>
      </c>
      <c r="U1017" s="9">
        <f t="shared" si="1979"/>
        <v>0</v>
      </c>
      <c r="V1017" s="9">
        <f t="shared" si="1979"/>
        <v>0</v>
      </c>
      <c r="W1017" s="9">
        <f t="shared" si="1979"/>
        <v>0</v>
      </c>
      <c r="X1017" s="9">
        <f t="shared" si="1979"/>
        <v>0</v>
      </c>
      <c r="Y1017" s="9">
        <f t="shared" si="1979"/>
        <v>41066</v>
      </c>
      <c r="Z1017" s="9">
        <f t="shared" si="1979"/>
        <v>41066</v>
      </c>
      <c r="AA1017" s="9">
        <f t="shared" si="1979"/>
        <v>0</v>
      </c>
      <c r="AB1017" s="9">
        <f t="shared" si="1979"/>
        <v>0</v>
      </c>
      <c r="AC1017" s="9">
        <f t="shared" si="1979"/>
        <v>0</v>
      </c>
      <c r="AD1017" s="9">
        <f t="shared" si="1979"/>
        <v>0</v>
      </c>
      <c r="AE1017" s="9">
        <f t="shared" si="1979"/>
        <v>41066</v>
      </c>
      <c r="AF1017" s="9">
        <f t="shared" si="1979"/>
        <v>41066</v>
      </c>
      <c r="AG1017" s="9">
        <f t="shared" si="1980"/>
        <v>0</v>
      </c>
      <c r="AH1017" s="9">
        <f t="shared" si="1980"/>
        <v>0</v>
      </c>
      <c r="AI1017" s="9">
        <f t="shared" si="1980"/>
        <v>0</v>
      </c>
      <c r="AJ1017" s="9">
        <f t="shared" si="1980"/>
        <v>0</v>
      </c>
      <c r="AK1017" s="9">
        <f t="shared" si="1980"/>
        <v>41066</v>
      </c>
      <c r="AL1017" s="9">
        <f t="shared" si="1980"/>
        <v>41066</v>
      </c>
      <c r="AM1017" s="9">
        <f t="shared" si="1980"/>
        <v>0</v>
      </c>
      <c r="AN1017" s="9">
        <f t="shared" si="1980"/>
        <v>0</v>
      </c>
      <c r="AO1017" s="9">
        <f t="shared" si="1980"/>
        <v>0</v>
      </c>
      <c r="AP1017" s="9">
        <f t="shared" si="1980"/>
        <v>0</v>
      </c>
      <c r="AQ1017" s="9">
        <f t="shared" si="1980"/>
        <v>41066</v>
      </c>
      <c r="AR1017" s="9">
        <f t="shared" si="1980"/>
        <v>41066</v>
      </c>
      <c r="AS1017" s="9">
        <f t="shared" si="1981"/>
        <v>0</v>
      </c>
      <c r="AT1017" s="9">
        <f t="shared" si="1981"/>
        <v>0</v>
      </c>
      <c r="AU1017" s="9">
        <f t="shared" si="1981"/>
        <v>0</v>
      </c>
      <c r="AV1017" s="9">
        <f t="shared" si="1981"/>
        <v>0</v>
      </c>
      <c r="AW1017" s="137">
        <f t="shared" si="1981"/>
        <v>41066</v>
      </c>
      <c r="AX1017" s="137">
        <f t="shared" si="1981"/>
        <v>41066</v>
      </c>
      <c r="AY1017" s="137">
        <f t="shared" si="1981"/>
        <v>17527</v>
      </c>
      <c r="AZ1017" s="137">
        <f t="shared" si="1981"/>
        <v>17527</v>
      </c>
      <c r="BA1017" s="136">
        <f t="shared" si="1909"/>
        <v>42.680075975259342</v>
      </c>
      <c r="BB1017" s="136">
        <f t="shared" si="1914"/>
        <v>42.680075975259342</v>
      </c>
    </row>
    <row r="1018" spans="1:54">
      <c r="A1018" s="63" t="s">
        <v>13</v>
      </c>
      <c r="B1018" s="55" t="s">
        <v>226</v>
      </c>
      <c r="C1018" s="55" t="s">
        <v>7</v>
      </c>
      <c r="D1018" s="55" t="s">
        <v>79</v>
      </c>
      <c r="E1018" s="55" t="s">
        <v>622</v>
      </c>
      <c r="F1018" s="25" t="s">
        <v>34</v>
      </c>
      <c r="G1018" s="9">
        <v>41066</v>
      </c>
      <c r="H1018" s="9">
        <v>41066</v>
      </c>
      <c r="I1018" s="79"/>
      <c r="J1018" s="79"/>
      <c r="K1018" s="79"/>
      <c r="L1018" s="79"/>
      <c r="M1018" s="9">
        <f>G1018+I1018+J1018+K1018+L1018</f>
        <v>41066</v>
      </c>
      <c r="N1018" s="9">
        <f>H1018+L1018</f>
        <v>41066</v>
      </c>
      <c r="O1018" s="80"/>
      <c r="P1018" s="80"/>
      <c r="Q1018" s="80"/>
      <c r="R1018" s="80"/>
      <c r="S1018" s="9">
        <f>M1018+O1018+P1018+Q1018+R1018</f>
        <v>41066</v>
      </c>
      <c r="T1018" s="9">
        <f>N1018+R1018</f>
        <v>41066</v>
      </c>
      <c r="U1018" s="80"/>
      <c r="V1018" s="80"/>
      <c r="W1018" s="80"/>
      <c r="X1018" s="80"/>
      <c r="Y1018" s="9">
        <f>S1018+U1018+V1018+W1018+X1018</f>
        <v>41066</v>
      </c>
      <c r="Z1018" s="9">
        <f>T1018+X1018</f>
        <v>41066</v>
      </c>
      <c r="AA1018" s="80"/>
      <c r="AB1018" s="80"/>
      <c r="AC1018" s="80"/>
      <c r="AD1018" s="80"/>
      <c r="AE1018" s="9">
        <f>Y1018+AA1018+AB1018+AC1018+AD1018</f>
        <v>41066</v>
      </c>
      <c r="AF1018" s="9">
        <f>Z1018+AD1018</f>
        <v>41066</v>
      </c>
      <c r="AG1018" s="80"/>
      <c r="AH1018" s="80"/>
      <c r="AI1018" s="80"/>
      <c r="AJ1018" s="80"/>
      <c r="AK1018" s="9">
        <f>AE1018+AG1018+AH1018+AI1018+AJ1018</f>
        <v>41066</v>
      </c>
      <c r="AL1018" s="9">
        <f>AF1018+AJ1018</f>
        <v>41066</v>
      </c>
      <c r="AM1018" s="80"/>
      <c r="AN1018" s="80"/>
      <c r="AO1018" s="80"/>
      <c r="AP1018" s="80"/>
      <c r="AQ1018" s="9">
        <f>AK1018+AM1018+AN1018+AO1018+AP1018</f>
        <v>41066</v>
      </c>
      <c r="AR1018" s="9">
        <f>AL1018+AP1018</f>
        <v>41066</v>
      </c>
      <c r="AS1018" s="80"/>
      <c r="AT1018" s="80"/>
      <c r="AU1018" s="80"/>
      <c r="AV1018" s="80"/>
      <c r="AW1018" s="137">
        <f>AQ1018+AS1018+AT1018+AU1018+AV1018</f>
        <v>41066</v>
      </c>
      <c r="AX1018" s="137">
        <f>AR1018+AV1018</f>
        <v>41066</v>
      </c>
      <c r="AY1018" s="137">
        <v>17527</v>
      </c>
      <c r="AZ1018" s="137">
        <v>17527</v>
      </c>
      <c r="BA1018" s="136">
        <f t="shared" si="1909"/>
        <v>42.680075975259342</v>
      </c>
      <c r="BB1018" s="136">
        <f t="shared" si="1914"/>
        <v>42.680075975259342</v>
      </c>
    </row>
    <row r="1019" spans="1:54" ht="51">
      <c r="A1019" s="63" t="s">
        <v>736</v>
      </c>
      <c r="B1019" s="55" t="s">
        <v>226</v>
      </c>
      <c r="C1019" s="55" t="s">
        <v>7</v>
      </c>
      <c r="D1019" s="55" t="s">
        <v>79</v>
      </c>
      <c r="E1019" s="55" t="s">
        <v>645</v>
      </c>
      <c r="F1019" s="25"/>
      <c r="G1019" s="9">
        <f t="shared" ref="G1019:H1020" si="1982">G1020</f>
        <v>0</v>
      </c>
      <c r="H1019" s="9">
        <f t="shared" si="1982"/>
        <v>0</v>
      </c>
      <c r="I1019" s="79"/>
      <c r="J1019" s="79"/>
      <c r="K1019" s="79"/>
      <c r="L1019" s="79"/>
      <c r="M1019" s="79"/>
      <c r="N1019" s="79"/>
      <c r="O1019" s="9">
        <f>O1020</f>
        <v>117</v>
      </c>
      <c r="P1019" s="9">
        <f t="shared" ref="P1019:AE1020" si="1983">P1020</f>
        <v>0</v>
      </c>
      <c r="Q1019" s="9">
        <f t="shared" si="1983"/>
        <v>0</v>
      </c>
      <c r="R1019" s="9">
        <f t="shared" si="1983"/>
        <v>2209</v>
      </c>
      <c r="S1019" s="9">
        <f t="shared" si="1983"/>
        <v>2326</v>
      </c>
      <c r="T1019" s="9">
        <f t="shared" si="1983"/>
        <v>2209</v>
      </c>
      <c r="U1019" s="9">
        <f>U1020</f>
        <v>0</v>
      </c>
      <c r="V1019" s="9">
        <f t="shared" si="1983"/>
        <v>0</v>
      </c>
      <c r="W1019" s="9">
        <f t="shared" si="1983"/>
        <v>0</v>
      </c>
      <c r="X1019" s="9">
        <f t="shared" si="1983"/>
        <v>0</v>
      </c>
      <c r="Y1019" s="9">
        <f t="shared" si="1983"/>
        <v>2326</v>
      </c>
      <c r="Z1019" s="9">
        <f t="shared" si="1983"/>
        <v>2209</v>
      </c>
      <c r="AA1019" s="9">
        <f>AA1020</f>
        <v>0</v>
      </c>
      <c r="AB1019" s="9">
        <f t="shared" si="1983"/>
        <v>0</v>
      </c>
      <c r="AC1019" s="9">
        <f t="shared" si="1983"/>
        <v>0</v>
      </c>
      <c r="AD1019" s="9">
        <f t="shared" si="1983"/>
        <v>0</v>
      </c>
      <c r="AE1019" s="9">
        <f t="shared" si="1983"/>
        <v>2326</v>
      </c>
      <c r="AF1019" s="9">
        <f t="shared" ref="AB1019:AF1020" si="1984">AF1020</f>
        <v>2209</v>
      </c>
      <c r="AG1019" s="9">
        <f>AG1020</f>
        <v>0</v>
      </c>
      <c r="AH1019" s="9">
        <f t="shared" ref="AH1019:AW1020" si="1985">AH1020</f>
        <v>0</v>
      </c>
      <c r="AI1019" s="9">
        <f t="shared" si="1985"/>
        <v>0</v>
      </c>
      <c r="AJ1019" s="9">
        <f t="shared" si="1985"/>
        <v>0</v>
      </c>
      <c r="AK1019" s="9">
        <f t="shared" si="1985"/>
        <v>2326</v>
      </c>
      <c r="AL1019" s="9">
        <f t="shared" si="1985"/>
        <v>2209</v>
      </c>
      <c r="AM1019" s="9">
        <f>AM1020</f>
        <v>0</v>
      </c>
      <c r="AN1019" s="9">
        <f t="shared" si="1985"/>
        <v>0</v>
      </c>
      <c r="AO1019" s="9">
        <f t="shared" si="1985"/>
        <v>0</v>
      </c>
      <c r="AP1019" s="9">
        <f t="shared" si="1985"/>
        <v>0</v>
      </c>
      <c r="AQ1019" s="9">
        <f t="shared" si="1985"/>
        <v>2326</v>
      </c>
      <c r="AR1019" s="9">
        <f t="shared" si="1985"/>
        <v>2209</v>
      </c>
      <c r="AS1019" s="9">
        <f>AS1020</f>
        <v>0</v>
      </c>
      <c r="AT1019" s="9">
        <f t="shared" si="1985"/>
        <v>0</v>
      </c>
      <c r="AU1019" s="9">
        <f t="shared" si="1985"/>
        <v>0</v>
      </c>
      <c r="AV1019" s="9">
        <f t="shared" si="1985"/>
        <v>0</v>
      </c>
      <c r="AW1019" s="137">
        <f t="shared" si="1985"/>
        <v>2326</v>
      </c>
      <c r="AX1019" s="137">
        <f t="shared" ref="AT1019:AZ1020" si="1986">AX1020</f>
        <v>2209</v>
      </c>
      <c r="AY1019" s="137">
        <f t="shared" si="1986"/>
        <v>0</v>
      </c>
      <c r="AZ1019" s="137">
        <f t="shared" si="1986"/>
        <v>0</v>
      </c>
      <c r="BA1019" s="136">
        <f t="shared" si="1909"/>
        <v>0</v>
      </c>
      <c r="BB1019" s="136">
        <f t="shared" si="1914"/>
        <v>0</v>
      </c>
    </row>
    <row r="1020" spans="1:54" ht="33">
      <c r="A1020" s="36" t="s">
        <v>11</v>
      </c>
      <c r="B1020" s="55" t="s">
        <v>226</v>
      </c>
      <c r="C1020" s="55" t="s">
        <v>7</v>
      </c>
      <c r="D1020" s="55" t="s">
        <v>79</v>
      </c>
      <c r="E1020" s="55" t="s">
        <v>645</v>
      </c>
      <c r="F1020" s="55" t="s">
        <v>12</v>
      </c>
      <c r="G1020" s="9">
        <f t="shared" si="1982"/>
        <v>0</v>
      </c>
      <c r="H1020" s="9">
        <f t="shared" si="1982"/>
        <v>0</v>
      </c>
      <c r="I1020" s="79"/>
      <c r="J1020" s="79"/>
      <c r="K1020" s="79"/>
      <c r="L1020" s="79"/>
      <c r="M1020" s="79"/>
      <c r="N1020" s="79"/>
      <c r="O1020" s="9">
        <f>O1021</f>
        <v>117</v>
      </c>
      <c r="P1020" s="9">
        <f t="shared" si="1983"/>
        <v>0</v>
      </c>
      <c r="Q1020" s="9">
        <f t="shared" si="1983"/>
        <v>0</v>
      </c>
      <c r="R1020" s="9">
        <f t="shared" si="1983"/>
        <v>2209</v>
      </c>
      <c r="S1020" s="9">
        <f t="shared" si="1983"/>
        <v>2326</v>
      </c>
      <c r="T1020" s="9">
        <f t="shared" si="1983"/>
        <v>2209</v>
      </c>
      <c r="U1020" s="9">
        <f>U1021</f>
        <v>0</v>
      </c>
      <c r="V1020" s="9">
        <f t="shared" si="1983"/>
        <v>0</v>
      </c>
      <c r="W1020" s="9">
        <f t="shared" si="1983"/>
        <v>0</v>
      </c>
      <c r="X1020" s="9">
        <f t="shared" si="1983"/>
        <v>0</v>
      </c>
      <c r="Y1020" s="9">
        <f t="shared" si="1983"/>
        <v>2326</v>
      </c>
      <c r="Z1020" s="9">
        <f t="shared" si="1983"/>
        <v>2209</v>
      </c>
      <c r="AA1020" s="9">
        <f>AA1021</f>
        <v>0</v>
      </c>
      <c r="AB1020" s="9">
        <f t="shared" si="1984"/>
        <v>0</v>
      </c>
      <c r="AC1020" s="9">
        <f t="shared" si="1984"/>
        <v>0</v>
      </c>
      <c r="AD1020" s="9">
        <f t="shared" si="1984"/>
        <v>0</v>
      </c>
      <c r="AE1020" s="9">
        <f t="shared" si="1984"/>
        <v>2326</v>
      </c>
      <c r="AF1020" s="9">
        <f t="shared" si="1984"/>
        <v>2209</v>
      </c>
      <c r="AG1020" s="9">
        <f>AG1021</f>
        <v>0</v>
      </c>
      <c r="AH1020" s="9">
        <f t="shared" si="1985"/>
        <v>0</v>
      </c>
      <c r="AI1020" s="9">
        <f t="shared" si="1985"/>
        <v>0</v>
      </c>
      <c r="AJ1020" s="9">
        <f t="shared" si="1985"/>
        <v>0</v>
      </c>
      <c r="AK1020" s="9">
        <f t="shared" si="1985"/>
        <v>2326</v>
      </c>
      <c r="AL1020" s="9">
        <f t="shared" si="1985"/>
        <v>2209</v>
      </c>
      <c r="AM1020" s="9">
        <f>AM1021</f>
        <v>0</v>
      </c>
      <c r="AN1020" s="9">
        <f t="shared" si="1985"/>
        <v>0</v>
      </c>
      <c r="AO1020" s="9">
        <f t="shared" si="1985"/>
        <v>0</v>
      </c>
      <c r="AP1020" s="9">
        <f t="shared" si="1985"/>
        <v>0</v>
      </c>
      <c r="AQ1020" s="9">
        <f t="shared" si="1985"/>
        <v>2326</v>
      </c>
      <c r="AR1020" s="9">
        <f t="shared" si="1985"/>
        <v>2209</v>
      </c>
      <c r="AS1020" s="9">
        <f>AS1021</f>
        <v>0</v>
      </c>
      <c r="AT1020" s="9">
        <f t="shared" si="1986"/>
        <v>0</v>
      </c>
      <c r="AU1020" s="9">
        <f t="shared" si="1986"/>
        <v>0</v>
      </c>
      <c r="AV1020" s="9">
        <f t="shared" si="1986"/>
        <v>0</v>
      </c>
      <c r="AW1020" s="137">
        <f t="shared" si="1986"/>
        <v>2326</v>
      </c>
      <c r="AX1020" s="137">
        <f t="shared" si="1986"/>
        <v>2209</v>
      </c>
      <c r="AY1020" s="137">
        <f t="shared" si="1986"/>
        <v>0</v>
      </c>
      <c r="AZ1020" s="137">
        <f t="shared" si="1986"/>
        <v>0</v>
      </c>
      <c r="BA1020" s="136">
        <f t="shared" si="1909"/>
        <v>0</v>
      </c>
      <c r="BB1020" s="136">
        <f t="shared" si="1914"/>
        <v>0</v>
      </c>
    </row>
    <row r="1021" spans="1:54" ht="17.25" customHeight="1">
      <c r="A1021" s="63" t="s">
        <v>13</v>
      </c>
      <c r="B1021" s="55" t="s">
        <v>226</v>
      </c>
      <c r="C1021" s="55" t="s">
        <v>7</v>
      </c>
      <c r="D1021" s="55" t="s">
        <v>79</v>
      </c>
      <c r="E1021" s="55" t="s">
        <v>645</v>
      </c>
      <c r="F1021" s="25" t="s">
        <v>34</v>
      </c>
      <c r="G1021" s="9"/>
      <c r="H1021" s="9"/>
      <c r="I1021" s="79"/>
      <c r="J1021" s="79"/>
      <c r="K1021" s="79"/>
      <c r="L1021" s="79"/>
      <c r="M1021" s="79"/>
      <c r="N1021" s="79"/>
      <c r="O1021" s="9">
        <v>117</v>
      </c>
      <c r="P1021" s="9"/>
      <c r="Q1021" s="9"/>
      <c r="R1021" s="9">
        <v>2209</v>
      </c>
      <c r="S1021" s="9">
        <f>M1021+O1021+P1021+Q1021+R1021</f>
        <v>2326</v>
      </c>
      <c r="T1021" s="9">
        <f>N1021+R1021</f>
        <v>2209</v>
      </c>
      <c r="U1021" s="9"/>
      <c r="V1021" s="9"/>
      <c r="W1021" s="9"/>
      <c r="X1021" s="9"/>
      <c r="Y1021" s="9">
        <f>S1021+U1021+V1021+W1021+X1021</f>
        <v>2326</v>
      </c>
      <c r="Z1021" s="9">
        <f>T1021+X1021</f>
        <v>2209</v>
      </c>
      <c r="AA1021" s="9"/>
      <c r="AB1021" s="9"/>
      <c r="AC1021" s="9"/>
      <c r="AD1021" s="9"/>
      <c r="AE1021" s="9">
        <f>Y1021+AA1021+AB1021+AC1021+AD1021</f>
        <v>2326</v>
      </c>
      <c r="AF1021" s="9">
        <f>Z1021+AD1021</f>
        <v>2209</v>
      </c>
      <c r="AG1021" s="9"/>
      <c r="AH1021" s="9"/>
      <c r="AI1021" s="9"/>
      <c r="AJ1021" s="9"/>
      <c r="AK1021" s="9">
        <f>AE1021+AG1021+AH1021+AI1021+AJ1021</f>
        <v>2326</v>
      </c>
      <c r="AL1021" s="9">
        <f>AF1021+AJ1021</f>
        <v>2209</v>
      </c>
      <c r="AM1021" s="9"/>
      <c r="AN1021" s="9"/>
      <c r="AO1021" s="9"/>
      <c r="AP1021" s="9"/>
      <c r="AQ1021" s="9">
        <f>AK1021+AM1021+AN1021+AO1021+AP1021</f>
        <v>2326</v>
      </c>
      <c r="AR1021" s="9">
        <f>AL1021+AP1021</f>
        <v>2209</v>
      </c>
      <c r="AS1021" s="9"/>
      <c r="AT1021" s="9"/>
      <c r="AU1021" s="9"/>
      <c r="AV1021" s="9"/>
      <c r="AW1021" s="137">
        <f>AQ1021+AS1021+AT1021+AU1021+AV1021</f>
        <v>2326</v>
      </c>
      <c r="AX1021" s="137">
        <f>AR1021+AV1021</f>
        <v>2209</v>
      </c>
      <c r="AY1021" s="137"/>
      <c r="AZ1021" s="138"/>
      <c r="BA1021" s="136">
        <f t="shared" si="1909"/>
        <v>0</v>
      </c>
      <c r="BB1021" s="136">
        <f t="shared" si="1914"/>
        <v>0</v>
      </c>
    </row>
    <row r="1022" spans="1:54" ht="51">
      <c r="A1022" s="63" t="s">
        <v>736</v>
      </c>
      <c r="B1022" s="55" t="s">
        <v>226</v>
      </c>
      <c r="C1022" s="55" t="s">
        <v>7</v>
      </c>
      <c r="D1022" s="55" t="s">
        <v>79</v>
      </c>
      <c r="E1022" s="55" t="s">
        <v>735</v>
      </c>
      <c r="F1022" s="25"/>
      <c r="G1022" s="9"/>
      <c r="H1022" s="9"/>
      <c r="I1022" s="79"/>
      <c r="J1022" s="79"/>
      <c r="K1022" s="79"/>
      <c r="L1022" s="79"/>
      <c r="M1022" s="79"/>
      <c r="N1022" s="79"/>
      <c r="O1022" s="9">
        <f>O1023</f>
        <v>240</v>
      </c>
      <c r="P1022" s="9">
        <f t="shared" ref="P1022:AE1023" si="1987">P1023</f>
        <v>0</v>
      </c>
      <c r="Q1022" s="9">
        <f t="shared" si="1987"/>
        <v>0</v>
      </c>
      <c r="R1022" s="9">
        <f t="shared" si="1987"/>
        <v>4560</v>
      </c>
      <c r="S1022" s="9">
        <f t="shared" si="1987"/>
        <v>4800</v>
      </c>
      <c r="T1022" s="9">
        <f t="shared" si="1987"/>
        <v>4560</v>
      </c>
      <c r="U1022" s="9">
        <f>U1023</f>
        <v>0</v>
      </c>
      <c r="V1022" s="9">
        <f t="shared" si="1987"/>
        <v>0</v>
      </c>
      <c r="W1022" s="9">
        <f t="shared" si="1987"/>
        <v>0</v>
      </c>
      <c r="X1022" s="9">
        <f t="shared" si="1987"/>
        <v>0</v>
      </c>
      <c r="Y1022" s="9">
        <f t="shared" si="1987"/>
        <v>4800</v>
      </c>
      <c r="Z1022" s="9">
        <f t="shared" si="1987"/>
        <v>4560</v>
      </c>
      <c r="AA1022" s="9">
        <f>AA1023</f>
        <v>0</v>
      </c>
      <c r="AB1022" s="9">
        <f t="shared" si="1987"/>
        <v>0</v>
      </c>
      <c r="AC1022" s="9">
        <f t="shared" si="1987"/>
        <v>0</v>
      </c>
      <c r="AD1022" s="9">
        <f t="shared" si="1987"/>
        <v>0</v>
      </c>
      <c r="AE1022" s="9">
        <f t="shared" si="1987"/>
        <v>4800</v>
      </c>
      <c r="AF1022" s="9">
        <f t="shared" ref="AB1022:AF1023" si="1988">AF1023</f>
        <v>4560</v>
      </c>
      <c r="AG1022" s="9">
        <f>AG1023</f>
        <v>0</v>
      </c>
      <c r="AH1022" s="9">
        <f t="shared" ref="AH1022:AW1023" si="1989">AH1023</f>
        <v>0</v>
      </c>
      <c r="AI1022" s="9">
        <f t="shared" si="1989"/>
        <v>0</v>
      </c>
      <c r="AJ1022" s="9">
        <f t="shared" si="1989"/>
        <v>0</v>
      </c>
      <c r="AK1022" s="9">
        <f t="shared" si="1989"/>
        <v>4800</v>
      </c>
      <c r="AL1022" s="9">
        <f t="shared" si="1989"/>
        <v>4560</v>
      </c>
      <c r="AM1022" s="9">
        <f>AM1023</f>
        <v>0</v>
      </c>
      <c r="AN1022" s="9">
        <f t="shared" si="1989"/>
        <v>0</v>
      </c>
      <c r="AO1022" s="9">
        <f t="shared" si="1989"/>
        <v>0</v>
      </c>
      <c r="AP1022" s="9">
        <f t="shared" si="1989"/>
        <v>0</v>
      </c>
      <c r="AQ1022" s="9">
        <f t="shared" si="1989"/>
        <v>4800</v>
      </c>
      <c r="AR1022" s="9">
        <f t="shared" si="1989"/>
        <v>4560</v>
      </c>
      <c r="AS1022" s="9">
        <f>AS1023</f>
        <v>0</v>
      </c>
      <c r="AT1022" s="9">
        <f t="shared" si="1989"/>
        <v>0</v>
      </c>
      <c r="AU1022" s="9">
        <f t="shared" si="1989"/>
        <v>0</v>
      </c>
      <c r="AV1022" s="9">
        <f t="shared" si="1989"/>
        <v>0</v>
      </c>
      <c r="AW1022" s="137">
        <f t="shared" si="1989"/>
        <v>4800</v>
      </c>
      <c r="AX1022" s="137">
        <f t="shared" ref="AT1022:AZ1023" si="1990">AX1023</f>
        <v>4560</v>
      </c>
      <c r="AY1022" s="137">
        <f t="shared" si="1990"/>
        <v>79</v>
      </c>
      <c r="AZ1022" s="137">
        <f t="shared" si="1990"/>
        <v>0</v>
      </c>
      <c r="BA1022" s="136">
        <f t="shared" si="1909"/>
        <v>1.6458333333333333</v>
      </c>
      <c r="BB1022" s="136">
        <f t="shared" si="1914"/>
        <v>0</v>
      </c>
    </row>
    <row r="1023" spans="1:54" ht="33">
      <c r="A1023" s="36" t="s">
        <v>11</v>
      </c>
      <c r="B1023" s="55" t="s">
        <v>226</v>
      </c>
      <c r="C1023" s="55" t="s">
        <v>7</v>
      </c>
      <c r="D1023" s="55" t="s">
        <v>79</v>
      </c>
      <c r="E1023" s="55" t="s">
        <v>735</v>
      </c>
      <c r="F1023" s="55" t="s">
        <v>12</v>
      </c>
      <c r="G1023" s="9"/>
      <c r="H1023" s="9"/>
      <c r="I1023" s="79"/>
      <c r="J1023" s="79"/>
      <c r="K1023" s="79"/>
      <c r="L1023" s="79"/>
      <c r="M1023" s="79"/>
      <c r="N1023" s="79"/>
      <c r="O1023" s="9">
        <f>O1024</f>
        <v>240</v>
      </c>
      <c r="P1023" s="9">
        <f t="shared" si="1987"/>
        <v>0</v>
      </c>
      <c r="Q1023" s="9">
        <f t="shared" si="1987"/>
        <v>0</v>
      </c>
      <c r="R1023" s="9">
        <f t="shared" si="1987"/>
        <v>4560</v>
      </c>
      <c r="S1023" s="9">
        <f t="shared" si="1987"/>
        <v>4800</v>
      </c>
      <c r="T1023" s="9">
        <f t="shared" si="1987"/>
        <v>4560</v>
      </c>
      <c r="U1023" s="9">
        <f>U1024</f>
        <v>0</v>
      </c>
      <c r="V1023" s="9">
        <f t="shared" si="1987"/>
        <v>0</v>
      </c>
      <c r="W1023" s="9">
        <f t="shared" si="1987"/>
        <v>0</v>
      </c>
      <c r="X1023" s="9">
        <f t="shared" si="1987"/>
        <v>0</v>
      </c>
      <c r="Y1023" s="9">
        <f t="shared" si="1987"/>
        <v>4800</v>
      </c>
      <c r="Z1023" s="9">
        <f t="shared" si="1987"/>
        <v>4560</v>
      </c>
      <c r="AA1023" s="9">
        <f>AA1024</f>
        <v>0</v>
      </c>
      <c r="AB1023" s="9">
        <f t="shared" si="1988"/>
        <v>0</v>
      </c>
      <c r="AC1023" s="9">
        <f t="shared" si="1988"/>
        <v>0</v>
      </c>
      <c r="AD1023" s="9">
        <f t="shared" si="1988"/>
        <v>0</v>
      </c>
      <c r="AE1023" s="9">
        <f t="shared" si="1988"/>
        <v>4800</v>
      </c>
      <c r="AF1023" s="9">
        <f t="shared" si="1988"/>
        <v>4560</v>
      </c>
      <c r="AG1023" s="9">
        <f>AG1024</f>
        <v>0</v>
      </c>
      <c r="AH1023" s="9">
        <f t="shared" si="1989"/>
        <v>0</v>
      </c>
      <c r="AI1023" s="9">
        <f t="shared" si="1989"/>
        <v>0</v>
      </c>
      <c r="AJ1023" s="9">
        <f t="shared" si="1989"/>
        <v>0</v>
      </c>
      <c r="AK1023" s="9">
        <f t="shared" si="1989"/>
        <v>4800</v>
      </c>
      <c r="AL1023" s="9">
        <f t="shared" si="1989"/>
        <v>4560</v>
      </c>
      <c r="AM1023" s="9">
        <f>AM1024</f>
        <v>0</v>
      </c>
      <c r="AN1023" s="9">
        <f t="shared" si="1989"/>
        <v>0</v>
      </c>
      <c r="AO1023" s="9">
        <f t="shared" si="1989"/>
        <v>0</v>
      </c>
      <c r="AP1023" s="9">
        <f t="shared" si="1989"/>
        <v>0</v>
      </c>
      <c r="AQ1023" s="9">
        <f t="shared" si="1989"/>
        <v>4800</v>
      </c>
      <c r="AR1023" s="9">
        <f t="shared" si="1989"/>
        <v>4560</v>
      </c>
      <c r="AS1023" s="9">
        <f>AS1024</f>
        <v>0</v>
      </c>
      <c r="AT1023" s="9">
        <f t="shared" si="1990"/>
        <v>0</v>
      </c>
      <c r="AU1023" s="9">
        <f t="shared" si="1990"/>
        <v>0</v>
      </c>
      <c r="AV1023" s="9">
        <f t="shared" si="1990"/>
        <v>0</v>
      </c>
      <c r="AW1023" s="137">
        <f t="shared" si="1990"/>
        <v>4800</v>
      </c>
      <c r="AX1023" s="137">
        <f t="shared" si="1990"/>
        <v>4560</v>
      </c>
      <c r="AY1023" s="137">
        <f t="shared" si="1990"/>
        <v>79</v>
      </c>
      <c r="AZ1023" s="137">
        <f t="shared" si="1990"/>
        <v>0</v>
      </c>
      <c r="BA1023" s="136">
        <f t="shared" si="1909"/>
        <v>1.6458333333333333</v>
      </c>
      <c r="BB1023" s="136">
        <f t="shared" si="1914"/>
        <v>0</v>
      </c>
    </row>
    <row r="1024" spans="1:54" ht="17.25" customHeight="1">
      <c r="A1024" s="63" t="s">
        <v>13</v>
      </c>
      <c r="B1024" s="55" t="s">
        <v>226</v>
      </c>
      <c r="C1024" s="55" t="s">
        <v>7</v>
      </c>
      <c r="D1024" s="55" t="s">
        <v>79</v>
      </c>
      <c r="E1024" s="55" t="s">
        <v>735</v>
      </c>
      <c r="F1024" s="25" t="s">
        <v>34</v>
      </c>
      <c r="G1024" s="9"/>
      <c r="H1024" s="9"/>
      <c r="I1024" s="79"/>
      <c r="J1024" s="79"/>
      <c r="K1024" s="79"/>
      <c r="L1024" s="79"/>
      <c r="M1024" s="79"/>
      <c r="N1024" s="79"/>
      <c r="O1024" s="9">
        <v>240</v>
      </c>
      <c r="P1024" s="9"/>
      <c r="Q1024" s="9"/>
      <c r="R1024" s="9">
        <v>4560</v>
      </c>
      <c r="S1024" s="9">
        <f>M1024+O1024+P1024+Q1024+R1024</f>
        <v>4800</v>
      </c>
      <c r="T1024" s="9">
        <f>N1024+R1024</f>
        <v>4560</v>
      </c>
      <c r="U1024" s="9"/>
      <c r="V1024" s="9"/>
      <c r="W1024" s="9"/>
      <c r="X1024" s="9"/>
      <c r="Y1024" s="9">
        <f>S1024+U1024+V1024+W1024+X1024</f>
        <v>4800</v>
      </c>
      <c r="Z1024" s="9">
        <f>T1024+X1024</f>
        <v>4560</v>
      </c>
      <c r="AA1024" s="9"/>
      <c r="AB1024" s="9"/>
      <c r="AC1024" s="9"/>
      <c r="AD1024" s="9"/>
      <c r="AE1024" s="9">
        <f>Y1024+AA1024+AB1024+AC1024+AD1024</f>
        <v>4800</v>
      </c>
      <c r="AF1024" s="9">
        <f>Z1024+AD1024</f>
        <v>4560</v>
      </c>
      <c r="AG1024" s="9"/>
      <c r="AH1024" s="9"/>
      <c r="AI1024" s="9"/>
      <c r="AJ1024" s="9"/>
      <c r="AK1024" s="9">
        <f>AE1024+AG1024+AH1024+AI1024+AJ1024</f>
        <v>4800</v>
      </c>
      <c r="AL1024" s="9">
        <f>AF1024+AJ1024</f>
        <v>4560</v>
      </c>
      <c r="AM1024" s="9"/>
      <c r="AN1024" s="9"/>
      <c r="AO1024" s="9"/>
      <c r="AP1024" s="9"/>
      <c r="AQ1024" s="9">
        <f>AK1024+AM1024+AN1024+AO1024+AP1024</f>
        <v>4800</v>
      </c>
      <c r="AR1024" s="9">
        <f>AL1024+AP1024</f>
        <v>4560</v>
      </c>
      <c r="AS1024" s="9"/>
      <c r="AT1024" s="9"/>
      <c r="AU1024" s="9"/>
      <c r="AV1024" s="9"/>
      <c r="AW1024" s="137">
        <f>AQ1024+AS1024+AT1024+AU1024+AV1024</f>
        <v>4800</v>
      </c>
      <c r="AX1024" s="137">
        <f>AR1024+AV1024</f>
        <v>4560</v>
      </c>
      <c r="AY1024" s="137">
        <f>78+1</f>
        <v>79</v>
      </c>
      <c r="AZ1024" s="138"/>
      <c r="BA1024" s="136">
        <f t="shared" si="1909"/>
        <v>1.6458333333333333</v>
      </c>
      <c r="BB1024" s="136">
        <f t="shared" si="1914"/>
        <v>0</v>
      </c>
    </row>
    <row r="1025" spans="1:54" ht="49.5" hidden="1">
      <c r="A1025" s="63" t="s">
        <v>641</v>
      </c>
      <c r="B1025" s="55" t="s">
        <v>226</v>
      </c>
      <c r="C1025" s="55" t="s">
        <v>7</v>
      </c>
      <c r="D1025" s="55" t="s">
        <v>79</v>
      </c>
      <c r="E1025" s="55" t="s">
        <v>640</v>
      </c>
      <c r="F1025" s="25"/>
      <c r="G1025" s="9">
        <f t="shared" ref="G1025:H1025" si="1991">G1026</f>
        <v>0</v>
      </c>
      <c r="H1025" s="9">
        <f t="shared" si="1991"/>
        <v>0</v>
      </c>
      <c r="I1025" s="79"/>
      <c r="J1025" s="79"/>
      <c r="K1025" s="79"/>
      <c r="L1025" s="79"/>
      <c r="M1025" s="79"/>
      <c r="N1025" s="79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139"/>
      <c r="AX1025" s="139"/>
      <c r="AY1025" s="138"/>
      <c r="AZ1025" s="138"/>
      <c r="BA1025" s="136" t="e">
        <f t="shared" si="1909"/>
        <v>#DIV/0!</v>
      </c>
      <c r="BB1025" s="136" t="e">
        <f t="shared" si="1914"/>
        <v>#DIV/0!</v>
      </c>
    </row>
    <row r="1026" spans="1:54" ht="33" hidden="1">
      <c r="A1026" s="36" t="s">
        <v>11</v>
      </c>
      <c r="B1026" s="55" t="s">
        <v>226</v>
      </c>
      <c r="C1026" s="55" t="s">
        <v>7</v>
      </c>
      <c r="D1026" s="55" t="s">
        <v>79</v>
      </c>
      <c r="E1026" s="55" t="s">
        <v>640</v>
      </c>
      <c r="F1026" s="55" t="s">
        <v>12</v>
      </c>
      <c r="G1026" s="9">
        <f t="shared" ref="G1026:H1026" si="1992">G1027</f>
        <v>0</v>
      </c>
      <c r="H1026" s="9">
        <f t="shared" si="1992"/>
        <v>0</v>
      </c>
      <c r="I1026" s="79"/>
      <c r="J1026" s="79"/>
      <c r="K1026" s="79"/>
      <c r="L1026" s="79"/>
      <c r="M1026" s="79"/>
      <c r="N1026" s="79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139"/>
      <c r="AX1026" s="139"/>
      <c r="AY1026" s="138"/>
      <c r="AZ1026" s="138"/>
      <c r="BA1026" s="136" t="e">
        <f t="shared" si="1909"/>
        <v>#DIV/0!</v>
      </c>
      <c r="BB1026" s="136" t="e">
        <f t="shared" si="1914"/>
        <v>#DIV/0!</v>
      </c>
    </row>
    <row r="1027" spans="1:54" ht="20.100000000000001" hidden="1" customHeight="1">
      <c r="A1027" s="63" t="s">
        <v>13</v>
      </c>
      <c r="B1027" s="55" t="s">
        <v>226</v>
      </c>
      <c r="C1027" s="55" t="s">
        <v>7</v>
      </c>
      <c r="D1027" s="55" t="s">
        <v>79</v>
      </c>
      <c r="E1027" s="55" t="s">
        <v>640</v>
      </c>
      <c r="F1027" s="25" t="s">
        <v>34</v>
      </c>
      <c r="G1027" s="9"/>
      <c r="H1027" s="9"/>
      <c r="I1027" s="79"/>
      <c r="J1027" s="79"/>
      <c r="K1027" s="79"/>
      <c r="L1027" s="79"/>
      <c r="M1027" s="79"/>
      <c r="N1027" s="79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139"/>
      <c r="AX1027" s="139"/>
      <c r="AY1027" s="138"/>
      <c r="AZ1027" s="138"/>
      <c r="BA1027" s="136" t="e">
        <f t="shared" si="1909"/>
        <v>#DIV/0!</v>
      </c>
      <c r="BB1027" s="136" t="e">
        <f t="shared" si="1914"/>
        <v>#DIV/0!</v>
      </c>
    </row>
    <row r="1028" spans="1:54" ht="20.100000000000001" hidden="1" customHeight="1">
      <c r="A1028" s="63" t="s">
        <v>693</v>
      </c>
      <c r="B1028" s="55" t="s">
        <v>226</v>
      </c>
      <c r="C1028" s="55" t="s">
        <v>7</v>
      </c>
      <c r="D1028" s="55" t="s">
        <v>79</v>
      </c>
      <c r="E1028" s="55" t="s">
        <v>687</v>
      </c>
      <c r="F1028" s="25"/>
      <c r="G1028" s="9">
        <f t="shared" ref="G1028:H1029" si="1993">G1029</f>
        <v>0</v>
      </c>
      <c r="H1028" s="9">
        <f t="shared" si="1993"/>
        <v>0</v>
      </c>
      <c r="I1028" s="79"/>
      <c r="J1028" s="79"/>
      <c r="K1028" s="79"/>
      <c r="L1028" s="79"/>
      <c r="M1028" s="79"/>
      <c r="N1028" s="79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139"/>
      <c r="AX1028" s="139"/>
      <c r="AY1028" s="138"/>
      <c r="AZ1028" s="138"/>
      <c r="BA1028" s="136" t="e">
        <f t="shared" si="1909"/>
        <v>#DIV/0!</v>
      </c>
      <c r="BB1028" s="136" t="e">
        <f t="shared" si="1914"/>
        <v>#DIV/0!</v>
      </c>
    </row>
    <row r="1029" spans="1:54" ht="33" hidden="1">
      <c r="A1029" s="36" t="s">
        <v>11</v>
      </c>
      <c r="B1029" s="55" t="s">
        <v>226</v>
      </c>
      <c r="C1029" s="55" t="s">
        <v>7</v>
      </c>
      <c r="D1029" s="55" t="s">
        <v>79</v>
      </c>
      <c r="E1029" s="55" t="s">
        <v>687</v>
      </c>
      <c r="F1029" s="55" t="s">
        <v>12</v>
      </c>
      <c r="G1029" s="9">
        <f t="shared" si="1993"/>
        <v>0</v>
      </c>
      <c r="H1029" s="9">
        <f t="shared" si="1993"/>
        <v>0</v>
      </c>
      <c r="I1029" s="79"/>
      <c r="J1029" s="79"/>
      <c r="K1029" s="79"/>
      <c r="L1029" s="79"/>
      <c r="M1029" s="79"/>
      <c r="N1029" s="79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139"/>
      <c r="AX1029" s="139"/>
      <c r="AY1029" s="138"/>
      <c r="AZ1029" s="138"/>
      <c r="BA1029" s="136" t="e">
        <f t="shared" si="1909"/>
        <v>#DIV/0!</v>
      </c>
      <c r="BB1029" s="136" t="e">
        <f t="shared" si="1914"/>
        <v>#DIV/0!</v>
      </c>
    </row>
    <row r="1030" spans="1:54" ht="16.5" hidden="1" customHeight="1">
      <c r="A1030" s="63" t="s">
        <v>13</v>
      </c>
      <c r="B1030" s="55" t="s">
        <v>226</v>
      </c>
      <c r="C1030" s="55" t="s">
        <v>7</v>
      </c>
      <c r="D1030" s="55" t="s">
        <v>79</v>
      </c>
      <c r="E1030" s="55" t="s">
        <v>687</v>
      </c>
      <c r="F1030" s="25" t="s">
        <v>34</v>
      </c>
      <c r="G1030" s="9"/>
      <c r="H1030" s="9"/>
      <c r="I1030" s="79"/>
      <c r="J1030" s="79"/>
      <c r="K1030" s="79"/>
      <c r="L1030" s="79"/>
      <c r="M1030" s="79"/>
      <c r="N1030" s="79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139"/>
      <c r="AX1030" s="139"/>
      <c r="AY1030" s="138"/>
      <c r="AZ1030" s="138"/>
      <c r="BA1030" s="136" t="e">
        <f t="shared" si="1909"/>
        <v>#DIV/0!</v>
      </c>
      <c r="BB1030" s="136" t="e">
        <f t="shared" si="1914"/>
        <v>#DIV/0!</v>
      </c>
    </row>
    <row r="1031" spans="1:54" ht="82.5" hidden="1">
      <c r="A1031" s="36" t="s">
        <v>33</v>
      </c>
      <c r="B1031" s="55">
        <v>917</v>
      </c>
      <c r="C1031" s="55" t="s">
        <v>7</v>
      </c>
      <c r="D1031" s="55" t="s">
        <v>79</v>
      </c>
      <c r="E1031" s="55" t="s">
        <v>54</v>
      </c>
      <c r="F1031" s="55"/>
      <c r="G1031" s="17">
        <f t="shared" ref="G1031:H1034" si="1994">G1032</f>
        <v>0</v>
      </c>
      <c r="H1031" s="17">
        <f t="shared" si="1994"/>
        <v>0</v>
      </c>
      <c r="I1031" s="79"/>
      <c r="J1031" s="79"/>
      <c r="K1031" s="79"/>
      <c r="L1031" s="79"/>
      <c r="M1031" s="79"/>
      <c r="N1031" s="79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139"/>
      <c r="AX1031" s="139"/>
      <c r="AY1031" s="138"/>
      <c r="AZ1031" s="138"/>
      <c r="BA1031" s="136" t="e">
        <f t="shared" si="1909"/>
        <v>#DIV/0!</v>
      </c>
      <c r="BB1031" s="136" t="e">
        <f t="shared" si="1914"/>
        <v>#DIV/0!</v>
      </c>
    </row>
    <row r="1032" spans="1:54" ht="20.100000000000001" hidden="1" customHeight="1">
      <c r="A1032" s="36" t="s">
        <v>14</v>
      </c>
      <c r="B1032" s="55" t="s">
        <v>226</v>
      </c>
      <c r="C1032" s="55" t="s">
        <v>7</v>
      </c>
      <c r="D1032" s="55" t="s">
        <v>79</v>
      </c>
      <c r="E1032" s="55" t="s">
        <v>55</v>
      </c>
      <c r="F1032" s="55"/>
      <c r="G1032" s="17">
        <f t="shared" si="1994"/>
        <v>0</v>
      </c>
      <c r="H1032" s="17">
        <f t="shared" si="1994"/>
        <v>0</v>
      </c>
      <c r="I1032" s="79"/>
      <c r="J1032" s="79"/>
      <c r="K1032" s="79"/>
      <c r="L1032" s="79"/>
      <c r="M1032" s="79"/>
      <c r="N1032" s="79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139"/>
      <c r="AX1032" s="139"/>
      <c r="AY1032" s="138"/>
      <c r="AZ1032" s="138"/>
      <c r="BA1032" s="136" t="e">
        <f t="shared" si="1909"/>
        <v>#DIV/0!</v>
      </c>
      <c r="BB1032" s="136" t="e">
        <f t="shared" si="1914"/>
        <v>#DIV/0!</v>
      </c>
    </row>
    <row r="1033" spans="1:54" ht="20.100000000000001" hidden="1" customHeight="1">
      <c r="A1033" s="36" t="s">
        <v>15</v>
      </c>
      <c r="B1033" s="55" t="s">
        <v>226</v>
      </c>
      <c r="C1033" s="55" t="s">
        <v>7</v>
      </c>
      <c r="D1033" s="55" t="s">
        <v>79</v>
      </c>
      <c r="E1033" s="55" t="s">
        <v>56</v>
      </c>
      <c r="F1033" s="55"/>
      <c r="G1033" s="17">
        <f t="shared" si="1994"/>
        <v>0</v>
      </c>
      <c r="H1033" s="17">
        <f t="shared" si="1994"/>
        <v>0</v>
      </c>
      <c r="I1033" s="79"/>
      <c r="J1033" s="79"/>
      <c r="K1033" s="79"/>
      <c r="L1033" s="79"/>
      <c r="M1033" s="79"/>
      <c r="N1033" s="79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139"/>
      <c r="AX1033" s="139"/>
      <c r="AY1033" s="138"/>
      <c r="AZ1033" s="138"/>
      <c r="BA1033" s="136" t="e">
        <f t="shared" si="1909"/>
        <v>#DIV/0!</v>
      </c>
      <c r="BB1033" s="136" t="e">
        <f t="shared" si="1914"/>
        <v>#DIV/0!</v>
      </c>
    </row>
    <row r="1034" spans="1:54" ht="33" hidden="1">
      <c r="A1034" s="36" t="s">
        <v>11</v>
      </c>
      <c r="B1034" s="55" t="s">
        <v>226</v>
      </c>
      <c r="C1034" s="55" t="s">
        <v>7</v>
      </c>
      <c r="D1034" s="55" t="s">
        <v>79</v>
      </c>
      <c r="E1034" s="55" t="s">
        <v>56</v>
      </c>
      <c r="F1034" s="55" t="s">
        <v>12</v>
      </c>
      <c r="G1034" s="18">
        <f t="shared" si="1994"/>
        <v>0</v>
      </c>
      <c r="H1034" s="18">
        <f t="shared" si="1994"/>
        <v>0</v>
      </c>
      <c r="I1034" s="79"/>
      <c r="J1034" s="79"/>
      <c r="K1034" s="79"/>
      <c r="L1034" s="79"/>
      <c r="M1034" s="79"/>
      <c r="N1034" s="79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139"/>
      <c r="AX1034" s="139"/>
      <c r="AY1034" s="138"/>
      <c r="AZ1034" s="138"/>
      <c r="BA1034" s="136" t="e">
        <f t="shared" si="1909"/>
        <v>#DIV/0!</v>
      </c>
      <c r="BB1034" s="136" t="e">
        <f t="shared" si="1914"/>
        <v>#DIV/0!</v>
      </c>
    </row>
    <row r="1035" spans="1:54" ht="18.75" hidden="1" customHeight="1">
      <c r="A1035" s="36" t="s">
        <v>13</v>
      </c>
      <c r="B1035" s="55" t="s">
        <v>226</v>
      </c>
      <c r="C1035" s="55" t="s">
        <v>7</v>
      </c>
      <c r="D1035" s="55" t="s">
        <v>79</v>
      </c>
      <c r="E1035" s="55" t="s">
        <v>56</v>
      </c>
      <c r="F1035" s="9">
        <v>610</v>
      </c>
      <c r="G1035" s="9"/>
      <c r="H1035" s="9"/>
      <c r="I1035" s="79"/>
      <c r="J1035" s="79"/>
      <c r="K1035" s="79"/>
      <c r="L1035" s="79"/>
      <c r="M1035" s="79"/>
      <c r="N1035" s="79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139"/>
      <c r="AX1035" s="139"/>
      <c r="AY1035" s="138"/>
      <c r="AZ1035" s="138"/>
      <c r="BA1035" s="136" t="e">
        <f t="shared" si="1909"/>
        <v>#DIV/0!</v>
      </c>
      <c r="BB1035" s="136" t="e">
        <f t="shared" si="1914"/>
        <v>#DIV/0!</v>
      </c>
    </row>
    <row r="1036" spans="1:54" ht="82.5">
      <c r="A1036" s="24" t="s">
        <v>118</v>
      </c>
      <c r="B1036" s="55" t="s">
        <v>226</v>
      </c>
      <c r="C1036" s="55" t="s">
        <v>7</v>
      </c>
      <c r="D1036" s="55" t="s">
        <v>79</v>
      </c>
      <c r="E1036" s="55" t="s">
        <v>119</v>
      </c>
      <c r="F1036" s="55"/>
      <c r="G1036" s="9">
        <f t="shared" ref="G1036:V1039" si="1995">G1037</f>
        <v>410</v>
      </c>
      <c r="H1036" s="9">
        <f t="shared" si="1995"/>
        <v>0</v>
      </c>
      <c r="I1036" s="9">
        <f t="shared" si="1995"/>
        <v>0</v>
      </c>
      <c r="J1036" s="9">
        <f t="shared" si="1995"/>
        <v>0</v>
      </c>
      <c r="K1036" s="9">
        <f t="shared" si="1995"/>
        <v>0</v>
      </c>
      <c r="L1036" s="9">
        <f t="shared" si="1995"/>
        <v>0</v>
      </c>
      <c r="M1036" s="9">
        <f t="shared" si="1995"/>
        <v>410</v>
      </c>
      <c r="N1036" s="9">
        <f t="shared" si="1995"/>
        <v>0</v>
      </c>
      <c r="O1036" s="9">
        <f t="shared" si="1995"/>
        <v>0</v>
      </c>
      <c r="P1036" s="9">
        <f t="shared" si="1995"/>
        <v>0</v>
      </c>
      <c r="Q1036" s="9">
        <f t="shared" si="1995"/>
        <v>0</v>
      </c>
      <c r="R1036" s="9">
        <f t="shared" si="1995"/>
        <v>0</v>
      </c>
      <c r="S1036" s="9">
        <f t="shared" si="1995"/>
        <v>410</v>
      </c>
      <c r="T1036" s="9">
        <f t="shared" si="1995"/>
        <v>0</v>
      </c>
      <c r="U1036" s="9">
        <f t="shared" si="1995"/>
        <v>0</v>
      </c>
      <c r="V1036" s="9">
        <f t="shared" si="1995"/>
        <v>0</v>
      </c>
      <c r="W1036" s="9">
        <f t="shared" ref="U1036:AJ1039" si="1996">W1037</f>
        <v>0</v>
      </c>
      <c r="X1036" s="9">
        <f t="shared" si="1996"/>
        <v>0</v>
      </c>
      <c r="Y1036" s="9">
        <f t="shared" si="1996"/>
        <v>410</v>
      </c>
      <c r="Z1036" s="9">
        <f t="shared" si="1996"/>
        <v>0</v>
      </c>
      <c r="AA1036" s="9">
        <f t="shared" si="1996"/>
        <v>0</v>
      </c>
      <c r="AB1036" s="9">
        <f t="shared" si="1996"/>
        <v>0</v>
      </c>
      <c r="AC1036" s="9">
        <f t="shared" si="1996"/>
        <v>0</v>
      </c>
      <c r="AD1036" s="9">
        <f t="shared" si="1996"/>
        <v>0</v>
      </c>
      <c r="AE1036" s="9">
        <f t="shared" si="1996"/>
        <v>410</v>
      </c>
      <c r="AF1036" s="9">
        <f t="shared" si="1996"/>
        <v>0</v>
      </c>
      <c r="AG1036" s="9">
        <f t="shared" si="1996"/>
        <v>0</v>
      </c>
      <c r="AH1036" s="9">
        <f t="shared" si="1996"/>
        <v>0</v>
      </c>
      <c r="AI1036" s="9">
        <f t="shared" si="1996"/>
        <v>0</v>
      </c>
      <c r="AJ1036" s="9">
        <f t="shared" si="1996"/>
        <v>0</v>
      </c>
      <c r="AK1036" s="9">
        <f t="shared" ref="AG1036:AV1039" si="1997">AK1037</f>
        <v>410</v>
      </c>
      <c r="AL1036" s="9">
        <f t="shared" si="1997"/>
        <v>0</v>
      </c>
      <c r="AM1036" s="9">
        <f t="shared" si="1997"/>
        <v>0</v>
      </c>
      <c r="AN1036" s="9">
        <f t="shared" si="1997"/>
        <v>0</v>
      </c>
      <c r="AO1036" s="9">
        <f t="shared" si="1997"/>
        <v>0</v>
      </c>
      <c r="AP1036" s="9">
        <f t="shared" si="1997"/>
        <v>0</v>
      </c>
      <c r="AQ1036" s="9">
        <f t="shared" si="1997"/>
        <v>410</v>
      </c>
      <c r="AR1036" s="9">
        <f t="shared" si="1997"/>
        <v>0</v>
      </c>
      <c r="AS1036" s="9">
        <f t="shared" si="1997"/>
        <v>0</v>
      </c>
      <c r="AT1036" s="9">
        <f t="shared" si="1997"/>
        <v>0</v>
      </c>
      <c r="AU1036" s="9">
        <f t="shared" si="1997"/>
        <v>0</v>
      </c>
      <c r="AV1036" s="9">
        <f t="shared" si="1997"/>
        <v>0</v>
      </c>
      <c r="AW1036" s="137">
        <f t="shared" ref="AS1036:AZ1039" si="1998">AW1037</f>
        <v>410</v>
      </c>
      <c r="AX1036" s="137">
        <f t="shared" si="1998"/>
        <v>0</v>
      </c>
      <c r="AY1036" s="137">
        <f t="shared" si="1998"/>
        <v>362</v>
      </c>
      <c r="AZ1036" s="137">
        <f t="shared" si="1998"/>
        <v>0</v>
      </c>
      <c r="BA1036" s="136">
        <f t="shared" si="1909"/>
        <v>88.292682926829272</v>
      </c>
      <c r="BB1036" s="136"/>
    </row>
    <row r="1037" spans="1:54" ht="20.100000000000001" customHeight="1">
      <c r="A1037" s="36" t="s">
        <v>14</v>
      </c>
      <c r="B1037" s="55" t="s">
        <v>226</v>
      </c>
      <c r="C1037" s="55" t="s">
        <v>7</v>
      </c>
      <c r="D1037" s="55" t="s">
        <v>79</v>
      </c>
      <c r="E1037" s="55" t="s">
        <v>149</v>
      </c>
      <c r="F1037" s="55"/>
      <c r="G1037" s="9">
        <f t="shared" si="1995"/>
        <v>410</v>
      </c>
      <c r="H1037" s="9">
        <f t="shared" si="1995"/>
        <v>0</v>
      </c>
      <c r="I1037" s="9">
        <f t="shared" si="1995"/>
        <v>0</v>
      </c>
      <c r="J1037" s="9">
        <f t="shared" si="1995"/>
        <v>0</v>
      </c>
      <c r="K1037" s="9">
        <f t="shared" si="1995"/>
        <v>0</v>
      </c>
      <c r="L1037" s="9">
        <f t="shared" si="1995"/>
        <v>0</v>
      </c>
      <c r="M1037" s="9">
        <f t="shared" si="1995"/>
        <v>410</v>
      </c>
      <c r="N1037" s="9">
        <f t="shared" si="1995"/>
        <v>0</v>
      </c>
      <c r="O1037" s="9">
        <f t="shared" si="1995"/>
        <v>0</v>
      </c>
      <c r="P1037" s="9">
        <f t="shared" si="1995"/>
        <v>0</v>
      </c>
      <c r="Q1037" s="9">
        <f t="shared" si="1995"/>
        <v>0</v>
      </c>
      <c r="R1037" s="9">
        <f t="shared" si="1995"/>
        <v>0</v>
      </c>
      <c r="S1037" s="9">
        <f t="shared" si="1995"/>
        <v>410</v>
      </c>
      <c r="T1037" s="9">
        <f t="shared" si="1995"/>
        <v>0</v>
      </c>
      <c r="U1037" s="9">
        <f t="shared" si="1996"/>
        <v>0</v>
      </c>
      <c r="V1037" s="9">
        <f t="shared" si="1996"/>
        <v>0</v>
      </c>
      <c r="W1037" s="9">
        <f t="shared" si="1996"/>
        <v>0</v>
      </c>
      <c r="X1037" s="9">
        <f t="shared" si="1996"/>
        <v>0</v>
      </c>
      <c r="Y1037" s="9">
        <f t="shared" si="1996"/>
        <v>410</v>
      </c>
      <c r="Z1037" s="9">
        <f t="shared" si="1996"/>
        <v>0</v>
      </c>
      <c r="AA1037" s="9">
        <f t="shared" si="1996"/>
        <v>0</v>
      </c>
      <c r="AB1037" s="9">
        <f t="shared" si="1996"/>
        <v>0</v>
      </c>
      <c r="AC1037" s="9">
        <f t="shared" si="1996"/>
        <v>0</v>
      </c>
      <c r="AD1037" s="9">
        <f t="shared" si="1996"/>
        <v>0</v>
      </c>
      <c r="AE1037" s="9">
        <f t="shared" si="1996"/>
        <v>410</v>
      </c>
      <c r="AF1037" s="9">
        <f t="shared" si="1996"/>
        <v>0</v>
      </c>
      <c r="AG1037" s="9">
        <f t="shared" si="1997"/>
        <v>0</v>
      </c>
      <c r="AH1037" s="9">
        <f t="shared" si="1997"/>
        <v>0</v>
      </c>
      <c r="AI1037" s="9">
        <f t="shared" si="1997"/>
        <v>0</v>
      </c>
      <c r="AJ1037" s="9">
        <f t="shared" si="1997"/>
        <v>0</v>
      </c>
      <c r="AK1037" s="9">
        <f t="shared" si="1997"/>
        <v>410</v>
      </c>
      <c r="AL1037" s="9">
        <f t="shared" si="1997"/>
        <v>0</v>
      </c>
      <c r="AM1037" s="9">
        <f t="shared" si="1997"/>
        <v>0</v>
      </c>
      <c r="AN1037" s="9">
        <f t="shared" si="1997"/>
        <v>0</v>
      </c>
      <c r="AO1037" s="9">
        <f t="shared" si="1997"/>
        <v>0</v>
      </c>
      <c r="AP1037" s="9">
        <f t="shared" si="1997"/>
        <v>0</v>
      </c>
      <c r="AQ1037" s="9">
        <f t="shared" si="1997"/>
        <v>410</v>
      </c>
      <c r="AR1037" s="9">
        <f t="shared" si="1997"/>
        <v>0</v>
      </c>
      <c r="AS1037" s="9">
        <f t="shared" si="1998"/>
        <v>0</v>
      </c>
      <c r="AT1037" s="9">
        <f t="shared" si="1998"/>
        <v>0</v>
      </c>
      <c r="AU1037" s="9">
        <f t="shared" si="1998"/>
        <v>0</v>
      </c>
      <c r="AV1037" s="9">
        <f t="shared" si="1998"/>
        <v>0</v>
      </c>
      <c r="AW1037" s="137">
        <f t="shared" si="1998"/>
        <v>410</v>
      </c>
      <c r="AX1037" s="137">
        <f t="shared" si="1998"/>
        <v>0</v>
      </c>
      <c r="AY1037" s="137">
        <f t="shared" si="1998"/>
        <v>362</v>
      </c>
      <c r="AZ1037" s="137">
        <f t="shared" si="1998"/>
        <v>0</v>
      </c>
      <c r="BA1037" s="136">
        <f t="shared" si="1909"/>
        <v>88.292682926829272</v>
      </c>
      <c r="BB1037" s="136"/>
    </row>
    <row r="1038" spans="1:54" ht="20.100000000000001" customHeight="1">
      <c r="A1038" s="36" t="s">
        <v>15</v>
      </c>
      <c r="B1038" s="55" t="s">
        <v>226</v>
      </c>
      <c r="C1038" s="55" t="s">
        <v>7</v>
      </c>
      <c r="D1038" s="55" t="s">
        <v>79</v>
      </c>
      <c r="E1038" s="55" t="s">
        <v>427</v>
      </c>
      <c r="F1038" s="55"/>
      <c r="G1038" s="9">
        <f t="shared" si="1995"/>
        <v>410</v>
      </c>
      <c r="H1038" s="9">
        <f t="shared" si="1995"/>
        <v>0</v>
      </c>
      <c r="I1038" s="9">
        <f t="shared" si="1995"/>
        <v>0</v>
      </c>
      <c r="J1038" s="9">
        <f t="shared" si="1995"/>
        <v>0</v>
      </c>
      <c r="K1038" s="9">
        <f t="shared" si="1995"/>
        <v>0</v>
      </c>
      <c r="L1038" s="9">
        <f t="shared" si="1995"/>
        <v>0</v>
      </c>
      <c r="M1038" s="9">
        <f t="shared" si="1995"/>
        <v>410</v>
      </c>
      <c r="N1038" s="9">
        <f t="shared" si="1995"/>
        <v>0</v>
      </c>
      <c r="O1038" s="9">
        <f t="shared" si="1995"/>
        <v>0</v>
      </c>
      <c r="P1038" s="9">
        <f t="shared" si="1995"/>
        <v>0</v>
      </c>
      <c r="Q1038" s="9">
        <f t="shared" si="1995"/>
        <v>0</v>
      </c>
      <c r="R1038" s="9">
        <f t="shared" si="1995"/>
        <v>0</v>
      </c>
      <c r="S1038" s="9">
        <f t="shared" si="1995"/>
        <v>410</v>
      </c>
      <c r="T1038" s="9">
        <f t="shared" si="1995"/>
        <v>0</v>
      </c>
      <c r="U1038" s="9">
        <f t="shared" si="1996"/>
        <v>0</v>
      </c>
      <c r="V1038" s="9">
        <f t="shared" si="1996"/>
        <v>0</v>
      </c>
      <c r="W1038" s="9">
        <f t="shared" si="1996"/>
        <v>0</v>
      </c>
      <c r="X1038" s="9">
        <f t="shared" si="1996"/>
        <v>0</v>
      </c>
      <c r="Y1038" s="9">
        <f t="shared" si="1996"/>
        <v>410</v>
      </c>
      <c r="Z1038" s="9">
        <f t="shared" si="1996"/>
        <v>0</v>
      </c>
      <c r="AA1038" s="9">
        <f t="shared" si="1996"/>
        <v>0</v>
      </c>
      <c r="AB1038" s="9">
        <f t="shared" si="1996"/>
        <v>0</v>
      </c>
      <c r="AC1038" s="9">
        <f t="shared" si="1996"/>
        <v>0</v>
      </c>
      <c r="AD1038" s="9">
        <f t="shared" si="1996"/>
        <v>0</v>
      </c>
      <c r="AE1038" s="9">
        <f t="shared" si="1996"/>
        <v>410</v>
      </c>
      <c r="AF1038" s="9">
        <f t="shared" si="1996"/>
        <v>0</v>
      </c>
      <c r="AG1038" s="9">
        <f t="shared" si="1997"/>
        <v>0</v>
      </c>
      <c r="AH1038" s="9">
        <f t="shared" si="1997"/>
        <v>0</v>
      </c>
      <c r="AI1038" s="9">
        <f t="shared" si="1997"/>
        <v>0</v>
      </c>
      <c r="AJ1038" s="9">
        <f t="shared" si="1997"/>
        <v>0</v>
      </c>
      <c r="AK1038" s="9">
        <f t="shared" si="1997"/>
        <v>410</v>
      </c>
      <c r="AL1038" s="9">
        <f t="shared" si="1997"/>
        <v>0</v>
      </c>
      <c r="AM1038" s="9">
        <f t="shared" si="1997"/>
        <v>0</v>
      </c>
      <c r="AN1038" s="9">
        <f t="shared" si="1997"/>
        <v>0</v>
      </c>
      <c r="AO1038" s="9">
        <f t="shared" si="1997"/>
        <v>0</v>
      </c>
      <c r="AP1038" s="9">
        <f t="shared" si="1997"/>
        <v>0</v>
      </c>
      <c r="AQ1038" s="9">
        <f t="shared" si="1997"/>
        <v>410</v>
      </c>
      <c r="AR1038" s="9">
        <f t="shared" si="1997"/>
        <v>0</v>
      </c>
      <c r="AS1038" s="9">
        <f t="shared" si="1998"/>
        <v>0</v>
      </c>
      <c r="AT1038" s="9">
        <f t="shared" si="1998"/>
        <v>0</v>
      </c>
      <c r="AU1038" s="9">
        <f t="shared" si="1998"/>
        <v>0</v>
      </c>
      <c r="AV1038" s="9">
        <f t="shared" si="1998"/>
        <v>0</v>
      </c>
      <c r="AW1038" s="137">
        <f t="shared" si="1998"/>
        <v>410</v>
      </c>
      <c r="AX1038" s="137">
        <f t="shared" si="1998"/>
        <v>0</v>
      </c>
      <c r="AY1038" s="137">
        <f t="shared" si="1998"/>
        <v>362</v>
      </c>
      <c r="AZ1038" s="137">
        <f t="shared" si="1998"/>
        <v>0</v>
      </c>
      <c r="BA1038" s="136">
        <f t="shared" si="1909"/>
        <v>88.292682926829272</v>
      </c>
      <c r="BB1038" s="136"/>
    </row>
    <row r="1039" spans="1:54" ht="33">
      <c r="A1039" s="36" t="s">
        <v>11</v>
      </c>
      <c r="B1039" s="55" t="s">
        <v>226</v>
      </c>
      <c r="C1039" s="55" t="s">
        <v>7</v>
      </c>
      <c r="D1039" s="55" t="s">
        <v>79</v>
      </c>
      <c r="E1039" s="55" t="s">
        <v>428</v>
      </c>
      <c r="F1039" s="55" t="s">
        <v>12</v>
      </c>
      <c r="G1039" s="9">
        <f t="shared" si="1995"/>
        <v>410</v>
      </c>
      <c r="H1039" s="9">
        <f t="shared" si="1995"/>
        <v>0</v>
      </c>
      <c r="I1039" s="9">
        <f t="shared" si="1995"/>
        <v>0</v>
      </c>
      <c r="J1039" s="9">
        <f t="shared" si="1995"/>
        <v>0</v>
      </c>
      <c r="K1039" s="9">
        <f t="shared" si="1995"/>
        <v>0</v>
      </c>
      <c r="L1039" s="9">
        <f t="shared" si="1995"/>
        <v>0</v>
      </c>
      <c r="M1039" s="9">
        <f t="shared" si="1995"/>
        <v>410</v>
      </c>
      <c r="N1039" s="9">
        <f t="shared" si="1995"/>
        <v>0</v>
      </c>
      <c r="O1039" s="9">
        <f t="shared" si="1995"/>
        <v>0</v>
      </c>
      <c r="P1039" s="9">
        <f t="shared" si="1995"/>
        <v>0</v>
      </c>
      <c r="Q1039" s="9">
        <f t="shared" si="1995"/>
        <v>0</v>
      </c>
      <c r="R1039" s="9">
        <f t="shared" si="1995"/>
        <v>0</v>
      </c>
      <c r="S1039" s="9">
        <f t="shared" si="1995"/>
        <v>410</v>
      </c>
      <c r="T1039" s="9">
        <f t="shared" si="1995"/>
        <v>0</v>
      </c>
      <c r="U1039" s="9">
        <f t="shared" si="1996"/>
        <v>0</v>
      </c>
      <c r="V1039" s="9">
        <f t="shared" si="1996"/>
        <v>0</v>
      </c>
      <c r="W1039" s="9">
        <f t="shared" si="1996"/>
        <v>0</v>
      </c>
      <c r="X1039" s="9">
        <f t="shared" si="1996"/>
        <v>0</v>
      </c>
      <c r="Y1039" s="9">
        <f t="shared" si="1996"/>
        <v>410</v>
      </c>
      <c r="Z1039" s="9">
        <f t="shared" si="1996"/>
        <v>0</v>
      </c>
      <c r="AA1039" s="9">
        <f t="shared" si="1996"/>
        <v>0</v>
      </c>
      <c r="AB1039" s="9">
        <f t="shared" si="1996"/>
        <v>0</v>
      </c>
      <c r="AC1039" s="9">
        <f t="shared" si="1996"/>
        <v>0</v>
      </c>
      <c r="AD1039" s="9">
        <f t="shared" si="1996"/>
        <v>0</v>
      </c>
      <c r="AE1039" s="9">
        <f t="shared" si="1996"/>
        <v>410</v>
      </c>
      <c r="AF1039" s="9">
        <f t="shared" si="1996"/>
        <v>0</v>
      </c>
      <c r="AG1039" s="9">
        <f t="shared" si="1997"/>
        <v>0</v>
      </c>
      <c r="AH1039" s="9">
        <f t="shared" si="1997"/>
        <v>0</v>
      </c>
      <c r="AI1039" s="9">
        <f t="shared" si="1997"/>
        <v>0</v>
      </c>
      <c r="AJ1039" s="9">
        <f t="shared" si="1997"/>
        <v>0</v>
      </c>
      <c r="AK1039" s="9">
        <f t="shared" si="1997"/>
        <v>410</v>
      </c>
      <c r="AL1039" s="9">
        <f t="shared" si="1997"/>
        <v>0</v>
      </c>
      <c r="AM1039" s="9">
        <f t="shared" si="1997"/>
        <v>0</v>
      </c>
      <c r="AN1039" s="9">
        <f t="shared" si="1997"/>
        <v>0</v>
      </c>
      <c r="AO1039" s="9">
        <f t="shared" si="1997"/>
        <v>0</v>
      </c>
      <c r="AP1039" s="9">
        <f t="shared" si="1997"/>
        <v>0</v>
      </c>
      <c r="AQ1039" s="9">
        <f t="shared" si="1997"/>
        <v>410</v>
      </c>
      <c r="AR1039" s="9">
        <f t="shared" si="1997"/>
        <v>0</v>
      </c>
      <c r="AS1039" s="9">
        <f t="shared" si="1998"/>
        <v>0</v>
      </c>
      <c r="AT1039" s="9">
        <f t="shared" si="1998"/>
        <v>0</v>
      </c>
      <c r="AU1039" s="9">
        <f t="shared" si="1998"/>
        <v>0</v>
      </c>
      <c r="AV1039" s="9">
        <f t="shared" si="1998"/>
        <v>0</v>
      </c>
      <c r="AW1039" s="137">
        <f t="shared" si="1998"/>
        <v>410</v>
      </c>
      <c r="AX1039" s="137">
        <f t="shared" si="1998"/>
        <v>0</v>
      </c>
      <c r="AY1039" s="137">
        <f t="shared" si="1998"/>
        <v>362</v>
      </c>
      <c r="AZ1039" s="137">
        <f t="shared" si="1998"/>
        <v>0</v>
      </c>
      <c r="BA1039" s="136">
        <f t="shared" si="1909"/>
        <v>88.292682926829272</v>
      </c>
      <c r="BB1039" s="136"/>
    </row>
    <row r="1040" spans="1:54" ht="15" customHeight="1">
      <c r="A1040" s="36" t="s">
        <v>13</v>
      </c>
      <c r="B1040" s="55" t="s">
        <v>226</v>
      </c>
      <c r="C1040" s="55" t="s">
        <v>7</v>
      </c>
      <c r="D1040" s="55" t="s">
        <v>79</v>
      </c>
      <c r="E1040" s="55" t="s">
        <v>428</v>
      </c>
      <c r="F1040" s="25" t="s">
        <v>34</v>
      </c>
      <c r="G1040" s="9">
        <v>410</v>
      </c>
      <c r="H1040" s="9"/>
      <c r="I1040" s="79"/>
      <c r="J1040" s="79"/>
      <c r="K1040" s="79"/>
      <c r="L1040" s="79"/>
      <c r="M1040" s="9">
        <f>G1040+I1040+J1040+K1040+L1040</f>
        <v>410</v>
      </c>
      <c r="N1040" s="9">
        <f>H1040+L1040</f>
        <v>0</v>
      </c>
      <c r="O1040" s="80"/>
      <c r="P1040" s="80"/>
      <c r="Q1040" s="80"/>
      <c r="R1040" s="80"/>
      <c r="S1040" s="9">
        <f>M1040+O1040+P1040+Q1040+R1040</f>
        <v>410</v>
      </c>
      <c r="T1040" s="9">
        <f>N1040+R1040</f>
        <v>0</v>
      </c>
      <c r="U1040" s="80"/>
      <c r="V1040" s="80"/>
      <c r="W1040" s="80"/>
      <c r="X1040" s="80"/>
      <c r="Y1040" s="9">
        <f>S1040+U1040+V1040+W1040+X1040</f>
        <v>410</v>
      </c>
      <c r="Z1040" s="9">
        <f>T1040+X1040</f>
        <v>0</v>
      </c>
      <c r="AA1040" s="80"/>
      <c r="AB1040" s="80"/>
      <c r="AC1040" s="80"/>
      <c r="AD1040" s="80"/>
      <c r="AE1040" s="9">
        <f>Y1040+AA1040+AB1040+AC1040+AD1040</f>
        <v>410</v>
      </c>
      <c r="AF1040" s="9">
        <f>Z1040+AD1040</f>
        <v>0</v>
      </c>
      <c r="AG1040" s="80"/>
      <c r="AH1040" s="80"/>
      <c r="AI1040" s="80"/>
      <c r="AJ1040" s="80"/>
      <c r="AK1040" s="9">
        <f>AE1040+AG1040+AH1040+AI1040+AJ1040</f>
        <v>410</v>
      </c>
      <c r="AL1040" s="9">
        <f>AF1040+AJ1040</f>
        <v>0</v>
      </c>
      <c r="AM1040" s="80"/>
      <c r="AN1040" s="80"/>
      <c r="AO1040" s="80"/>
      <c r="AP1040" s="80"/>
      <c r="AQ1040" s="9">
        <f>AK1040+AM1040+AN1040+AO1040+AP1040</f>
        <v>410</v>
      </c>
      <c r="AR1040" s="9">
        <f>AL1040+AP1040</f>
        <v>0</v>
      </c>
      <c r="AS1040" s="80"/>
      <c r="AT1040" s="80"/>
      <c r="AU1040" s="80"/>
      <c r="AV1040" s="80"/>
      <c r="AW1040" s="137">
        <f>AQ1040+AS1040+AT1040+AU1040+AV1040</f>
        <v>410</v>
      </c>
      <c r="AX1040" s="137">
        <f>AR1040+AV1040</f>
        <v>0</v>
      </c>
      <c r="AY1040" s="137">
        <f>363-1</f>
        <v>362</v>
      </c>
      <c r="AZ1040" s="138"/>
      <c r="BA1040" s="136">
        <f t="shared" si="1909"/>
        <v>88.292682926829272</v>
      </c>
      <c r="BB1040" s="136"/>
    </row>
    <row r="1041" spans="1:54" ht="33" hidden="1">
      <c r="A1041" s="24" t="s">
        <v>323</v>
      </c>
      <c r="B1041" s="55" t="s">
        <v>226</v>
      </c>
      <c r="C1041" s="55" t="s">
        <v>7</v>
      </c>
      <c r="D1041" s="55" t="s">
        <v>79</v>
      </c>
      <c r="E1041" s="55" t="s">
        <v>393</v>
      </c>
      <c r="F1041" s="25"/>
      <c r="G1041" s="9">
        <f t="shared" ref="G1041:H1043" si="1999">G1042</f>
        <v>0</v>
      </c>
      <c r="H1041" s="9">
        <f t="shared" si="1999"/>
        <v>0</v>
      </c>
      <c r="I1041" s="79"/>
      <c r="J1041" s="79"/>
      <c r="K1041" s="79"/>
      <c r="L1041" s="79"/>
      <c r="M1041" s="79"/>
      <c r="N1041" s="79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139"/>
      <c r="AX1041" s="139"/>
      <c r="AY1041" s="138"/>
      <c r="AZ1041" s="138"/>
      <c r="BA1041" s="136" t="e">
        <f t="shared" si="1909"/>
        <v>#DIV/0!</v>
      </c>
      <c r="BB1041" s="136" t="e">
        <f t="shared" si="1914"/>
        <v>#DIV/0!</v>
      </c>
    </row>
    <row r="1042" spans="1:54" ht="66" hidden="1">
      <c r="A1042" s="24" t="s">
        <v>501</v>
      </c>
      <c r="B1042" s="55" t="s">
        <v>226</v>
      </c>
      <c r="C1042" s="55" t="s">
        <v>7</v>
      </c>
      <c r="D1042" s="55" t="s">
        <v>79</v>
      </c>
      <c r="E1042" s="55" t="s">
        <v>500</v>
      </c>
      <c r="F1042" s="25"/>
      <c r="G1042" s="9">
        <f t="shared" si="1999"/>
        <v>0</v>
      </c>
      <c r="H1042" s="9">
        <f t="shared" si="1999"/>
        <v>0</v>
      </c>
      <c r="I1042" s="79"/>
      <c r="J1042" s="79"/>
      <c r="K1042" s="79"/>
      <c r="L1042" s="79"/>
      <c r="M1042" s="79"/>
      <c r="N1042" s="79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139"/>
      <c r="AX1042" s="139"/>
      <c r="AY1042" s="138"/>
      <c r="AZ1042" s="138"/>
      <c r="BA1042" s="136" t="e">
        <f t="shared" si="1909"/>
        <v>#DIV/0!</v>
      </c>
      <c r="BB1042" s="136" t="e">
        <f t="shared" si="1914"/>
        <v>#DIV/0!</v>
      </c>
    </row>
    <row r="1043" spans="1:54" ht="33" hidden="1">
      <c r="A1043" s="36" t="s">
        <v>11</v>
      </c>
      <c r="B1043" s="55" t="s">
        <v>226</v>
      </c>
      <c r="C1043" s="55" t="s">
        <v>7</v>
      </c>
      <c r="D1043" s="55" t="s">
        <v>79</v>
      </c>
      <c r="E1043" s="55" t="s">
        <v>500</v>
      </c>
      <c r="F1043" s="55" t="s">
        <v>12</v>
      </c>
      <c r="G1043" s="9">
        <f t="shared" si="1999"/>
        <v>0</v>
      </c>
      <c r="H1043" s="9">
        <f t="shared" si="1999"/>
        <v>0</v>
      </c>
      <c r="I1043" s="79"/>
      <c r="J1043" s="79"/>
      <c r="K1043" s="79"/>
      <c r="L1043" s="79"/>
      <c r="M1043" s="79"/>
      <c r="N1043" s="79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139"/>
      <c r="AX1043" s="139"/>
      <c r="AY1043" s="138"/>
      <c r="AZ1043" s="138"/>
      <c r="BA1043" s="136" t="e">
        <f t="shared" si="1909"/>
        <v>#DIV/0!</v>
      </c>
      <c r="BB1043" s="136" t="e">
        <f t="shared" si="1914"/>
        <v>#DIV/0!</v>
      </c>
    </row>
    <row r="1044" spans="1:54" ht="20.100000000000001" hidden="1" customHeight="1">
      <c r="A1044" s="36" t="s">
        <v>13</v>
      </c>
      <c r="B1044" s="55" t="s">
        <v>226</v>
      </c>
      <c r="C1044" s="55" t="s">
        <v>7</v>
      </c>
      <c r="D1044" s="55" t="s">
        <v>79</v>
      </c>
      <c r="E1044" s="55" t="s">
        <v>500</v>
      </c>
      <c r="F1044" s="55" t="s">
        <v>34</v>
      </c>
      <c r="G1044" s="9"/>
      <c r="H1044" s="9"/>
      <c r="I1044" s="79"/>
      <c r="J1044" s="79"/>
      <c r="K1044" s="79"/>
      <c r="L1044" s="79"/>
      <c r="M1044" s="79"/>
      <c r="N1044" s="79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139"/>
      <c r="AX1044" s="139"/>
      <c r="AY1044" s="138"/>
      <c r="AZ1044" s="138"/>
      <c r="BA1044" s="136" t="e">
        <f t="shared" ref="BA1044:BA1107" si="2000">AY1044/AW1044*100</f>
        <v>#DIV/0!</v>
      </c>
      <c r="BB1044" s="136" t="e">
        <f t="shared" ref="BB1044:BB1107" si="2001">AZ1044/AX1044*100</f>
        <v>#DIV/0!</v>
      </c>
    </row>
    <row r="1045" spans="1:54" ht="20.100000000000001" customHeight="1">
      <c r="A1045" s="36" t="s">
        <v>61</v>
      </c>
      <c r="B1045" s="55" t="s">
        <v>226</v>
      </c>
      <c r="C1045" s="55" t="s">
        <v>7</v>
      </c>
      <c r="D1045" s="55" t="s">
        <v>79</v>
      </c>
      <c r="E1045" s="55" t="s">
        <v>62</v>
      </c>
      <c r="F1045" s="55"/>
      <c r="G1045" s="9">
        <f>G1046</f>
        <v>0</v>
      </c>
      <c r="H1045" s="9">
        <f>H1047</f>
        <v>0</v>
      </c>
      <c r="I1045" s="79"/>
      <c r="J1045" s="79"/>
      <c r="K1045" s="79"/>
      <c r="L1045" s="79"/>
      <c r="M1045" s="79"/>
      <c r="N1045" s="79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  <c r="AA1045" s="80">
        <f>AA1046</f>
        <v>0</v>
      </c>
      <c r="AB1045" s="9">
        <f t="shared" ref="AB1045:AQ1048" si="2002">AB1046</f>
        <v>122</v>
      </c>
      <c r="AC1045" s="9">
        <f t="shared" si="2002"/>
        <v>0</v>
      </c>
      <c r="AD1045" s="9">
        <f t="shared" si="2002"/>
        <v>0</v>
      </c>
      <c r="AE1045" s="9">
        <f t="shared" si="2002"/>
        <v>122</v>
      </c>
      <c r="AF1045" s="9">
        <f t="shared" si="2002"/>
        <v>0</v>
      </c>
      <c r="AG1045" s="80">
        <f>AG1046</f>
        <v>0</v>
      </c>
      <c r="AH1045" s="9">
        <f t="shared" si="2002"/>
        <v>0</v>
      </c>
      <c r="AI1045" s="9">
        <f t="shared" si="2002"/>
        <v>0</v>
      </c>
      <c r="AJ1045" s="9">
        <f t="shared" si="2002"/>
        <v>0</v>
      </c>
      <c r="AK1045" s="9">
        <f t="shared" si="2002"/>
        <v>122</v>
      </c>
      <c r="AL1045" s="9">
        <f t="shared" si="2002"/>
        <v>0</v>
      </c>
      <c r="AM1045" s="80">
        <f>AM1046</f>
        <v>0</v>
      </c>
      <c r="AN1045" s="9">
        <f t="shared" si="2002"/>
        <v>0</v>
      </c>
      <c r="AO1045" s="9">
        <f t="shared" si="2002"/>
        <v>0</v>
      </c>
      <c r="AP1045" s="9">
        <f t="shared" si="2002"/>
        <v>0</v>
      </c>
      <c r="AQ1045" s="9">
        <f t="shared" si="2002"/>
        <v>122</v>
      </c>
      <c r="AR1045" s="9">
        <f t="shared" ref="AN1045:AR1048" si="2003">AR1046</f>
        <v>0</v>
      </c>
      <c r="AS1045" s="80">
        <f>AS1046</f>
        <v>0</v>
      </c>
      <c r="AT1045" s="9">
        <f t="shared" ref="AT1045:AZ1048" si="2004">AT1046</f>
        <v>56</v>
      </c>
      <c r="AU1045" s="9">
        <f t="shared" si="2004"/>
        <v>0</v>
      </c>
      <c r="AV1045" s="9">
        <f t="shared" si="2004"/>
        <v>0</v>
      </c>
      <c r="AW1045" s="137">
        <f t="shared" si="2004"/>
        <v>178</v>
      </c>
      <c r="AX1045" s="137">
        <f t="shared" si="2004"/>
        <v>0</v>
      </c>
      <c r="AY1045" s="137">
        <f t="shared" si="2004"/>
        <v>178</v>
      </c>
      <c r="AZ1045" s="137">
        <f t="shared" si="2004"/>
        <v>0</v>
      </c>
      <c r="BA1045" s="136">
        <f t="shared" si="2000"/>
        <v>100</v>
      </c>
      <c r="BB1045" s="136"/>
    </row>
    <row r="1046" spans="1:54" ht="20.100000000000001" customHeight="1">
      <c r="A1046" s="36" t="s">
        <v>14</v>
      </c>
      <c r="B1046" s="55" t="s">
        <v>226</v>
      </c>
      <c r="C1046" s="55" t="s">
        <v>7</v>
      </c>
      <c r="D1046" s="55" t="s">
        <v>79</v>
      </c>
      <c r="E1046" s="55" t="s">
        <v>63</v>
      </c>
      <c r="F1046" s="55"/>
      <c r="G1046" s="9">
        <f>G1047</f>
        <v>0</v>
      </c>
      <c r="H1046" s="9"/>
      <c r="I1046" s="79"/>
      <c r="J1046" s="79"/>
      <c r="K1046" s="79"/>
      <c r="L1046" s="79"/>
      <c r="M1046" s="79"/>
      <c r="N1046" s="79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  <c r="AA1046" s="80">
        <f>AA1047</f>
        <v>0</v>
      </c>
      <c r="AB1046" s="9">
        <f t="shared" si="2002"/>
        <v>122</v>
      </c>
      <c r="AC1046" s="9">
        <f t="shared" si="2002"/>
        <v>0</v>
      </c>
      <c r="AD1046" s="9">
        <f t="shared" si="2002"/>
        <v>0</v>
      </c>
      <c r="AE1046" s="9">
        <f t="shared" si="2002"/>
        <v>122</v>
      </c>
      <c r="AF1046" s="9">
        <f t="shared" si="2002"/>
        <v>0</v>
      </c>
      <c r="AG1046" s="80">
        <f>AG1047</f>
        <v>0</v>
      </c>
      <c r="AH1046" s="9">
        <f t="shared" si="2002"/>
        <v>0</v>
      </c>
      <c r="AI1046" s="9">
        <f t="shared" si="2002"/>
        <v>0</v>
      </c>
      <c r="AJ1046" s="9">
        <f t="shared" si="2002"/>
        <v>0</v>
      </c>
      <c r="AK1046" s="9">
        <f t="shared" si="2002"/>
        <v>122</v>
      </c>
      <c r="AL1046" s="9">
        <f t="shared" si="2002"/>
        <v>0</v>
      </c>
      <c r="AM1046" s="80">
        <f>AM1047</f>
        <v>0</v>
      </c>
      <c r="AN1046" s="9">
        <f t="shared" si="2003"/>
        <v>0</v>
      </c>
      <c r="AO1046" s="9">
        <f t="shared" si="2003"/>
        <v>0</v>
      </c>
      <c r="AP1046" s="9">
        <f t="shared" si="2003"/>
        <v>0</v>
      </c>
      <c r="AQ1046" s="9">
        <f t="shared" si="2003"/>
        <v>122</v>
      </c>
      <c r="AR1046" s="9">
        <f t="shared" si="2003"/>
        <v>0</v>
      </c>
      <c r="AS1046" s="80">
        <f>AS1047</f>
        <v>0</v>
      </c>
      <c r="AT1046" s="9">
        <f t="shared" si="2004"/>
        <v>56</v>
      </c>
      <c r="AU1046" s="9">
        <f t="shared" si="2004"/>
        <v>0</v>
      </c>
      <c r="AV1046" s="9">
        <f t="shared" si="2004"/>
        <v>0</v>
      </c>
      <c r="AW1046" s="137">
        <f t="shared" si="2004"/>
        <v>178</v>
      </c>
      <c r="AX1046" s="137">
        <f t="shared" si="2004"/>
        <v>0</v>
      </c>
      <c r="AY1046" s="137">
        <f t="shared" si="2004"/>
        <v>178</v>
      </c>
      <c r="AZ1046" s="137">
        <f t="shared" si="2004"/>
        <v>0</v>
      </c>
      <c r="BA1046" s="136">
        <f t="shared" si="2000"/>
        <v>100</v>
      </c>
      <c r="BB1046" s="136"/>
    </row>
    <row r="1047" spans="1:54" ht="20.100000000000001" customHeight="1">
      <c r="A1047" s="36" t="s">
        <v>15</v>
      </c>
      <c r="B1047" s="55" t="s">
        <v>226</v>
      </c>
      <c r="C1047" s="55" t="s">
        <v>7</v>
      </c>
      <c r="D1047" s="55" t="s">
        <v>79</v>
      </c>
      <c r="E1047" s="55" t="s">
        <v>675</v>
      </c>
      <c r="F1047" s="55"/>
      <c r="G1047" s="9">
        <f t="shared" ref="G1047:H1048" si="2005">G1048</f>
        <v>0</v>
      </c>
      <c r="H1047" s="9">
        <f t="shared" si="2005"/>
        <v>0</v>
      </c>
      <c r="I1047" s="79"/>
      <c r="J1047" s="79"/>
      <c r="K1047" s="79"/>
      <c r="L1047" s="79"/>
      <c r="M1047" s="79"/>
      <c r="N1047" s="79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  <c r="AA1047" s="80">
        <f>AA1048</f>
        <v>0</v>
      </c>
      <c r="AB1047" s="9">
        <f t="shared" si="2002"/>
        <v>122</v>
      </c>
      <c r="AC1047" s="9">
        <f t="shared" si="2002"/>
        <v>0</v>
      </c>
      <c r="AD1047" s="9">
        <f t="shared" si="2002"/>
        <v>0</v>
      </c>
      <c r="AE1047" s="9">
        <f t="shared" si="2002"/>
        <v>122</v>
      </c>
      <c r="AF1047" s="9">
        <f t="shared" si="2002"/>
        <v>0</v>
      </c>
      <c r="AG1047" s="80">
        <f>AG1048</f>
        <v>0</v>
      </c>
      <c r="AH1047" s="9">
        <f t="shared" si="2002"/>
        <v>0</v>
      </c>
      <c r="AI1047" s="9">
        <f t="shared" si="2002"/>
        <v>0</v>
      </c>
      <c r="AJ1047" s="9">
        <f t="shared" si="2002"/>
        <v>0</v>
      </c>
      <c r="AK1047" s="9">
        <f t="shared" si="2002"/>
        <v>122</v>
      </c>
      <c r="AL1047" s="9">
        <f t="shared" si="2002"/>
        <v>0</v>
      </c>
      <c r="AM1047" s="80">
        <f>AM1048</f>
        <v>0</v>
      </c>
      <c r="AN1047" s="9">
        <f t="shared" si="2003"/>
        <v>0</v>
      </c>
      <c r="AO1047" s="9">
        <f t="shared" si="2003"/>
        <v>0</v>
      </c>
      <c r="AP1047" s="9">
        <f t="shared" si="2003"/>
        <v>0</v>
      </c>
      <c r="AQ1047" s="9">
        <f t="shared" si="2003"/>
        <v>122</v>
      </c>
      <c r="AR1047" s="9">
        <f t="shared" si="2003"/>
        <v>0</v>
      </c>
      <c r="AS1047" s="80">
        <f>AS1048</f>
        <v>0</v>
      </c>
      <c r="AT1047" s="9">
        <f t="shared" si="2004"/>
        <v>56</v>
      </c>
      <c r="AU1047" s="9">
        <f t="shared" si="2004"/>
        <v>0</v>
      </c>
      <c r="AV1047" s="9">
        <f t="shared" si="2004"/>
        <v>0</v>
      </c>
      <c r="AW1047" s="137">
        <f t="shared" si="2004"/>
        <v>178</v>
      </c>
      <c r="AX1047" s="137">
        <f t="shared" si="2004"/>
        <v>0</v>
      </c>
      <c r="AY1047" s="137">
        <f t="shared" si="2004"/>
        <v>178</v>
      </c>
      <c r="AZ1047" s="137">
        <f t="shared" si="2004"/>
        <v>0</v>
      </c>
      <c r="BA1047" s="136">
        <f t="shared" si="2000"/>
        <v>100</v>
      </c>
      <c r="BB1047" s="136"/>
    </row>
    <row r="1048" spans="1:54" ht="33">
      <c r="A1048" s="36" t="s">
        <v>11</v>
      </c>
      <c r="B1048" s="55" t="s">
        <v>226</v>
      </c>
      <c r="C1048" s="55" t="s">
        <v>7</v>
      </c>
      <c r="D1048" s="55" t="s">
        <v>79</v>
      </c>
      <c r="E1048" s="55" t="s">
        <v>675</v>
      </c>
      <c r="F1048" s="25" t="s">
        <v>12</v>
      </c>
      <c r="G1048" s="9">
        <f t="shared" si="2005"/>
        <v>0</v>
      </c>
      <c r="H1048" s="9">
        <f t="shared" si="2005"/>
        <v>0</v>
      </c>
      <c r="I1048" s="79"/>
      <c r="J1048" s="79"/>
      <c r="K1048" s="79"/>
      <c r="L1048" s="79"/>
      <c r="M1048" s="79"/>
      <c r="N1048" s="79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>
        <f>AA1049</f>
        <v>0</v>
      </c>
      <c r="AB1048" s="9">
        <f t="shared" si="2002"/>
        <v>122</v>
      </c>
      <c r="AC1048" s="9">
        <f t="shared" si="2002"/>
        <v>0</v>
      </c>
      <c r="AD1048" s="9">
        <f t="shared" si="2002"/>
        <v>0</v>
      </c>
      <c r="AE1048" s="9">
        <f t="shared" si="2002"/>
        <v>122</v>
      </c>
      <c r="AF1048" s="9">
        <f t="shared" si="2002"/>
        <v>0</v>
      </c>
      <c r="AG1048" s="80">
        <f>AG1049</f>
        <v>0</v>
      </c>
      <c r="AH1048" s="9">
        <f t="shared" si="2002"/>
        <v>0</v>
      </c>
      <c r="AI1048" s="9">
        <f t="shared" si="2002"/>
        <v>0</v>
      </c>
      <c r="AJ1048" s="9">
        <f t="shared" si="2002"/>
        <v>0</v>
      </c>
      <c r="AK1048" s="9">
        <f t="shared" si="2002"/>
        <v>122</v>
      </c>
      <c r="AL1048" s="9">
        <f t="shared" si="2002"/>
        <v>0</v>
      </c>
      <c r="AM1048" s="80">
        <f>AM1049</f>
        <v>0</v>
      </c>
      <c r="AN1048" s="9">
        <f t="shared" si="2003"/>
        <v>0</v>
      </c>
      <c r="AO1048" s="9">
        <f t="shared" si="2003"/>
        <v>0</v>
      </c>
      <c r="AP1048" s="9">
        <f t="shared" si="2003"/>
        <v>0</v>
      </c>
      <c r="AQ1048" s="9">
        <f t="shared" si="2003"/>
        <v>122</v>
      </c>
      <c r="AR1048" s="9">
        <f t="shared" si="2003"/>
        <v>0</v>
      </c>
      <c r="AS1048" s="80">
        <f>AS1049</f>
        <v>0</v>
      </c>
      <c r="AT1048" s="9">
        <f t="shared" si="2004"/>
        <v>56</v>
      </c>
      <c r="AU1048" s="9">
        <f t="shared" si="2004"/>
        <v>0</v>
      </c>
      <c r="AV1048" s="9">
        <f t="shared" si="2004"/>
        <v>0</v>
      </c>
      <c r="AW1048" s="137">
        <f t="shared" si="2004"/>
        <v>178</v>
      </c>
      <c r="AX1048" s="137">
        <f t="shared" si="2004"/>
        <v>0</v>
      </c>
      <c r="AY1048" s="137">
        <f t="shared" si="2004"/>
        <v>178</v>
      </c>
      <c r="AZ1048" s="137">
        <f t="shared" si="2004"/>
        <v>0</v>
      </c>
      <c r="BA1048" s="136">
        <f t="shared" si="2000"/>
        <v>100</v>
      </c>
      <c r="BB1048" s="136"/>
    </row>
    <row r="1049" spans="1:54" ht="16.5" customHeight="1">
      <c r="A1049" s="36" t="s">
        <v>13</v>
      </c>
      <c r="B1049" s="55" t="s">
        <v>226</v>
      </c>
      <c r="C1049" s="55" t="s">
        <v>7</v>
      </c>
      <c r="D1049" s="55" t="s">
        <v>79</v>
      </c>
      <c r="E1049" s="55" t="s">
        <v>675</v>
      </c>
      <c r="F1049" s="25" t="s">
        <v>34</v>
      </c>
      <c r="G1049" s="9"/>
      <c r="H1049" s="9"/>
      <c r="I1049" s="79"/>
      <c r="J1049" s="79"/>
      <c r="K1049" s="79"/>
      <c r="L1049" s="79"/>
      <c r="M1049" s="79"/>
      <c r="N1049" s="79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  <c r="AA1049" s="80"/>
      <c r="AB1049" s="9">
        <v>122</v>
      </c>
      <c r="AC1049" s="9"/>
      <c r="AD1049" s="9"/>
      <c r="AE1049" s="9">
        <f>Y1049+AA1049+AB1049+AC1049+AD1049</f>
        <v>122</v>
      </c>
      <c r="AF1049" s="9">
        <f>Z1049+AD1049</f>
        <v>0</v>
      </c>
      <c r="AG1049" s="80"/>
      <c r="AH1049" s="9"/>
      <c r="AI1049" s="9"/>
      <c r="AJ1049" s="9"/>
      <c r="AK1049" s="9">
        <f>AE1049+AG1049+AH1049+AI1049+AJ1049</f>
        <v>122</v>
      </c>
      <c r="AL1049" s="9">
        <f>AF1049+AJ1049</f>
        <v>0</v>
      </c>
      <c r="AM1049" s="80"/>
      <c r="AN1049" s="9"/>
      <c r="AO1049" s="9"/>
      <c r="AP1049" s="9"/>
      <c r="AQ1049" s="9">
        <f>AK1049+AM1049+AN1049+AO1049+AP1049</f>
        <v>122</v>
      </c>
      <c r="AR1049" s="9">
        <f>AL1049+AP1049</f>
        <v>0</v>
      </c>
      <c r="AS1049" s="80"/>
      <c r="AT1049" s="9">
        <v>56</v>
      </c>
      <c r="AU1049" s="9"/>
      <c r="AV1049" s="9"/>
      <c r="AW1049" s="137">
        <f>AQ1049+AS1049+AT1049+AU1049+AV1049</f>
        <v>178</v>
      </c>
      <c r="AX1049" s="137">
        <f>AR1049+AV1049</f>
        <v>0</v>
      </c>
      <c r="AY1049" s="137">
        <v>178</v>
      </c>
      <c r="AZ1049" s="138"/>
      <c r="BA1049" s="136">
        <f t="shared" si="2000"/>
        <v>100</v>
      </c>
      <c r="BB1049" s="136"/>
    </row>
    <row r="1050" spans="1:54" hidden="1">
      <c r="A1050" s="36"/>
      <c r="B1050" s="55"/>
      <c r="C1050" s="55"/>
      <c r="D1050" s="55"/>
      <c r="E1050" s="55"/>
      <c r="F1050" s="25"/>
      <c r="G1050" s="9"/>
      <c r="H1050" s="9"/>
      <c r="I1050" s="79"/>
      <c r="J1050" s="79"/>
      <c r="K1050" s="79"/>
      <c r="L1050" s="79"/>
      <c r="M1050" s="79"/>
      <c r="N1050" s="79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139"/>
      <c r="AX1050" s="139"/>
      <c r="AY1050" s="138"/>
      <c r="AZ1050" s="138"/>
      <c r="BA1050" s="136"/>
      <c r="BB1050" s="136"/>
    </row>
    <row r="1051" spans="1:54" ht="18.75">
      <c r="A1051" s="48" t="s">
        <v>232</v>
      </c>
      <c r="B1051" s="54" t="s">
        <v>226</v>
      </c>
      <c r="C1051" s="54" t="s">
        <v>152</v>
      </c>
      <c r="D1051" s="54" t="s">
        <v>21</v>
      </c>
      <c r="E1051" s="54"/>
      <c r="F1051" s="54"/>
      <c r="G1051" s="15">
        <f>G1052+G1069+G1064</f>
        <v>18203</v>
      </c>
      <c r="H1051" s="15">
        <f t="shared" ref="H1051:N1051" si="2006">H1052+H1069+H1064</f>
        <v>0</v>
      </c>
      <c r="I1051" s="15">
        <f t="shared" si="2006"/>
        <v>0</v>
      </c>
      <c r="J1051" s="15">
        <f t="shared" si="2006"/>
        <v>0</v>
      </c>
      <c r="K1051" s="15">
        <f t="shared" si="2006"/>
        <v>0</v>
      </c>
      <c r="L1051" s="15">
        <f t="shared" si="2006"/>
        <v>0</v>
      </c>
      <c r="M1051" s="15">
        <f t="shared" si="2006"/>
        <v>18203</v>
      </c>
      <c r="N1051" s="15">
        <f t="shared" si="2006"/>
        <v>0</v>
      </c>
      <c r="O1051" s="15">
        <f t="shared" ref="O1051:T1051" si="2007">O1052+O1069+O1064</f>
        <v>0</v>
      </c>
      <c r="P1051" s="15">
        <f t="shared" si="2007"/>
        <v>0</v>
      </c>
      <c r="Q1051" s="15">
        <f t="shared" si="2007"/>
        <v>0</v>
      </c>
      <c r="R1051" s="15">
        <f t="shared" si="2007"/>
        <v>0</v>
      </c>
      <c r="S1051" s="15">
        <f t="shared" si="2007"/>
        <v>18203</v>
      </c>
      <c r="T1051" s="15">
        <f t="shared" si="2007"/>
        <v>0</v>
      </c>
      <c r="U1051" s="15">
        <f t="shared" ref="U1051:Z1051" si="2008">U1052+U1069+U1064</f>
        <v>0</v>
      </c>
      <c r="V1051" s="15">
        <f t="shared" si="2008"/>
        <v>0</v>
      </c>
      <c r="W1051" s="15">
        <f t="shared" si="2008"/>
        <v>0</v>
      </c>
      <c r="X1051" s="15">
        <f t="shared" si="2008"/>
        <v>0</v>
      </c>
      <c r="Y1051" s="15">
        <f t="shared" si="2008"/>
        <v>18203</v>
      </c>
      <c r="Z1051" s="15">
        <f t="shared" si="2008"/>
        <v>0</v>
      </c>
      <c r="AA1051" s="15">
        <f t="shared" ref="AA1051:AF1051" si="2009">AA1052+AA1069+AA1064</f>
        <v>0</v>
      </c>
      <c r="AB1051" s="15">
        <f t="shared" si="2009"/>
        <v>0</v>
      </c>
      <c r="AC1051" s="15">
        <f t="shared" si="2009"/>
        <v>0</v>
      </c>
      <c r="AD1051" s="15">
        <f t="shared" si="2009"/>
        <v>0</v>
      </c>
      <c r="AE1051" s="15">
        <f t="shared" si="2009"/>
        <v>18203</v>
      </c>
      <c r="AF1051" s="15">
        <f t="shared" si="2009"/>
        <v>0</v>
      </c>
      <c r="AG1051" s="15">
        <f t="shared" ref="AG1051:AL1051" si="2010">AG1052+AG1069+AG1064</f>
        <v>0</v>
      </c>
      <c r="AH1051" s="15">
        <f t="shared" si="2010"/>
        <v>0</v>
      </c>
      <c r="AI1051" s="15">
        <f t="shared" si="2010"/>
        <v>0</v>
      </c>
      <c r="AJ1051" s="15">
        <f t="shared" si="2010"/>
        <v>0</v>
      </c>
      <c r="AK1051" s="15">
        <f t="shared" si="2010"/>
        <v>18203</v>
      </c>
      <c r="AL1051" s="15">
        <f t="shared" si="2010"/>
        <v>0</v>
      </c>
      <c r="AM1051" s="15">
        <f t="shared" ref="AM1051:AR1051" si="2011">AM1052+AM1069+AM1064</f>
        <v>0</v>
      </c>
      <c r="AN1051" s="15">
        <f t="shared" si="2011"/>
        <v>0</v>
      </c>
      <c r="AO1051" s="15">
        <f t="shared" si="2011"/>
        <v>0</v>
      </c>
      <c r="AP1051" s="15">
        <f t="shared" si="2011"/>
        <v>0</v>
      </c>
      <c r="AQ1051" s="15">
        <f t="shared" si="2011"/>
        <v>18203</v>
      </c>
      <c r="AR1051" s="15">
        <f t="shared" si="2011"/>
        <v>0</v>
      </c>
      <c r="AS1051" s="15">
        <f t="shared" ref="AS1051:AW1051" si="2012">AS1052+AS1069+AS1064</f>
        <v>0</v>
      </c>
      <c r="AT1051" s="15">
        <f t="shared" si="2012"/>
        <v>0</v>
      </c>
      <c r="AU1051" s="15">
        <f t="shared" si="2012"/>
        <v>0</v>
      </c>
      <c r="AV1051" s="15">
        <f t="shared" si="2012"/>
        <v>0</v>
      </c>
      <c r="AW1051" s="140">
        <f t="shared" si="2012"/>
        <v>18203</v>
      </c>
      <c r="AX1051" s="140">
        <f t="shared" ref="AX1051:AZ1051" si="2013">AX1052+AX1069+AX1064</f>
        <v>0</v>
      </c>
      <c r="AY1051" s="140">
        <f t="shared" si="2013"/>
        <v>7779</v>
      </c>
      <c r="AZ1051" s="140">
        <f t="shared" si="2013"/>
        <v>0</v>
      </c>
      <c r="BA1051" s="141">
        <f t="shared" si="2000"/>
        <v>42.734714058122286</v>
      </c>
      <c r="BB1051" s="141"/>
    </row>
    <row r="1052" spans="1:54" ht="33">
      <c r="A1052" s="27" t="s">
        <v>422</v>
      </c>
      <c r="B1052" s="55" t="s">
        <v>226</v>
      </c>
      <c r="C1052" s="55" t="s">
        <v>152</v>
      </c>
      <c r="D1052" s="55" t="s">
        <v>21</v>
      </c>
      <c r="E1052" s="55" t="s">
        <v>227</v>
      </c>
      <c r="F1052" s="55"/>
      <c r="G1052" s="17">
        <f t="shared" ref="G1052" si="2014">G1053+G1057</f>
        <v>18185</v>
      </c>
      <c r="H1052" s="17">
        <f t="shared" ref="H1052:N1052" si="2015">H1053+H1057</f>
        <v>0</v>
      </c>
      <c r="I1052" s="17">
        <f t="shared" si="2015"/>
        <v>0</v>
      </c>
      <c r="J1052" s="17">
        <f t="shared" si="2015"/>
        <v>0</v>
      </c>
      <c r="K1052" s="17">
        <f t="shared" si="2015"/>
        <v>0</v>
      </c>
      <c r="L1052" s="17">
        <f t="shared" si="2015"/>
        <v>0</v>
      </c>
      <c r="M1052" s="17">
        <f t="shared" si="2015"/>
        <v>18185</v>
      </c>
      <c r="N1052" s="17">
        <f t="shared" si="2015"/>
        <v>0</v>
      </c>
      <c r="O1052" s="17">
        <f t="shared" ref="O1052:T1052" si="2016">O1053+O1057</f>
        <v>0</v>
      </c>
      <c r="P1052" s="17">
        <f t="shared" si="2016"/>
        <v>0</v>
      </c>
      <c r="Q1052" s="17">
        <f t="shared" si="2016"/>
        <v>0</v>
      </c>
      <c r="R1052" s="17">
        <f t="shared" si="2016"/>
        <v>0</v>
      </c>
      <c r="S1052" s="17">
        <f t="shared" si="2016"/>
        <v>18185</v>
      </c>
      <c r="T1052" s="17">
        <f t="shared" si="2016"/>
        <v>0</v>
      </c>
      <c r="U1052" s="17">
        <f t="shared" ref="U1052:Z1052" si="2017">U1053+U1057</f>
        <v>0</v>
      </c>
      <c r="V1052" s="17">
        <f t="shared" si="2017"/>
        <v>0</v>
      </c>
      <c r="W1052" s="17">
        <f t="shared" si="2017"/>
        <v>0</v>
      </c>
      <c r="X1052" s="17">
        <f t="shared" si="2017"/>
        <v>0</v>
      </c>
      <c r="Y1052" s="17">
        <f t="shared" si="2017"/>
        <v>18185</v>
      </c>
      <c r="Z1052" s="17">
        <f t="shared" si="2017"/>
        <v>0</v>
      </c>
      <c r="AA1052" s="17">
        <f t="shared" ref="AA1052:AF1052" si="2018">AA1053+AA1057</f>
        <v>0</v>
      </c>
      <c r="AB1052" s="17">
        <f t="shared" si="2018"/>
        <v>0</v>
      </c>
      <c r="AC1052" s="17">
        <f t="shared" si="2018"/>
        <v>0</v>
      </c>
      <c r="AD1052" s="17">
        <f t="shared" si="2018"/>
        <v>0</v>
      </c>
      <c r="AE1052" s="17">
        <f t="shared" si="2018"/>
        <v>18185</v>
      </c>
      <c r="AF1052" s="17">
        <f t="shared" si="2018"/>
        <v>0</v>
      </c>
      <c r="AG1052" s="17">
        <f t="shared" ref="AG1052:AL1052" si="2019">AG1053+AG1057</f>
        <v>0</v>
      </c>
      <c r="AH1052" s="17">
        <f t="shared" si="2019"/>
        <v>0</v>
      </c>
      <c r="AI1052" s="17">
        <f t="shared" si="2019"/>
        <v>0</v>
      </c>
      <c r="AJ1052" s="17">
        <f t="shared" si="2019"/>
        <v>0</v>
      </c>
      <c r="AK1052" s="17">
        <f t="shared" si="2019"/>
        <v>18185</v>
      </c>
      <c r="AL1052" s="17">
        <f t="shared" si="2019"/>
        <v>0</v>
      </c>
      <c r="AM1052" s="17">
        <f t="shared" ref="AM1052:AR1052" si="2020">AM1053+AM1057</f>
        <v>0</v>
      </c>
      <c r="AN1052" s="17">
        <f t="shared" si="2020"/>
        <v>0</v>
      </c>
      <c r="AO1052" s="17">
        <f t="shared" si="2020"/>
        <v>0</v>
      </c>
      <c r="AP1052" s="17">
        <f t="shared" si="2020"/>
        <v>0</v>
      </c>
      <c r="AQ1052" s="17">
        <f t="shared" si="2020"/>
        <v>18185</v>
      </c>
      <c r="AR1052" s="17">
        <f t="shared" si="2020"/>
        <v>0</v>
      </c>
      <c r="AS1052" s="17">
        <f t="shared" ref="AS1052:AW1052" si="2021">AS1053+AS1057</f>
        <v>0</v>
      </c>
      <c r="AT1052" s="17">
        <f t="shared" si="2021"/>
        <v>0</v>
      </c>
      <c r="AU1052" s="17">
        <f t="shared" si="2021"/>
        <v>0</v>
      </c>
      <c r="AV1052" s="17">
        <f t="shared" si="2021"/>
        <v>0</v>
      </c>
      <c r="AW1052" s="134">
        <f t="shared" si="2021"/>
        <v>18185</v>
      </c>
      <c r="AX1052" s="134">
        <f t="shared" ref="AX1052:AZ1052" si="2022">AX1053+AX1057</f>
        <v>0</v>
      </c>
      <c r="AY1052" s="134">
        <f t="shared" si="2022"/>
        <v>7779</v>
      </c>
      <c r="AZ1052" s="134">
        <f t="shared" si="2022"/>
        <v>0</v>
      </c>
      <c r="BA1052" s="136">
        <f t="shared" si="2000"/>
        <v>42.777014022546055</v>
      </c>
      <c r="BB1052" s="136"/>
    </row>
    <row r="1053" spans="1:54" ht="33">
      <c r="A1053" s="24" t="s">
        <v>9</v>
      </c>
      <c r="B1053" s="55" t="s">
        <v>226</v>
      </c>
      <c r="C1053" s="55" t="s">
        <v>152</v>
      </c>
      <c r="D1053" s="55" t="s">
        <v>21</v>
      </c>
      <c r="E1053" s="55" t="s">
        <v>228</v>
      </c>
      <c r="F1053" s="55"/>
      <c r="G1053" s="17">
        <f t="shared" ref="G1053:V1055" si="2023">G1054</f>
        <v>18058</v>
      </c>
      <c r="H1053" s="17">
        <f t="shared" si="2023"/>
        <v>0</v>
      </c>
      <c r="I1053" s="17">
        <f t="shared" si="2023"/>
        <v>0</v>
      </c>
      <c r="J1053" s="17">
        <f t="shared" si="2023"/>
        <v>0</v>
      </c>
      <c r="K1053" s="17">
        <f t="shared" si="2023"/>
        <v>0</v>
      </c>
      <c r="L1053" s="17">
        <f t="shared" si="2023"/>
        <v>0</v>
      </c>
      <c r="M1053" s="17">
        <f t="shared" si="2023"/>
        <v>18058</v>
      </c>
      <c r="N1053" s="17">
        <f t="shared" si="2023"/>
        <v>0</v>
      </c>
      <c r="O1053" s="17">
        <f t="shared" si="2023"/>
        <v>0</v>
      </c>
      <c r="P1053" s="17">
        <f t="shared" si="2023"/>
        <v>0</v>
      </c>
      <c r="Q1053" s="17">
        <f t="shared" si="2023"/>
        <v>0</v>
      </c>
      <c r="R1053" s="17">
        <f t="shared" si="2023"/>
        <v>0</v>
      </c>
      <c r="S1053" s="17">
        <f t="shared" si="2023"/>
        <v>18058</v>
      </c>
      <c r="T1053" s="17">
        <f t="shared" si="2023"/>
        <v>0</v>
      </c>
      <c r="U1053" s="17">
        <f t="shared" si="2023"/>
        <v>0</v>
      </c>
      <c r="V1053" s="17">
        <f t="shared" si="2023"/>
        <v>0</v>
      </c>
      <c r="W1053" s="17">
        <f t="shared" ref="U1053:AJ1055" si="2024">W1054</f>
        <v>0</v>
      </c>
      <c r="X1053" s="17">
        <f t="shared" si="2024"/>
        <v>0</v>
      </c>
      <c r="Y1053" s="17">
        <f t="shared" si="2024"/>
        <v>18058</v>
      </c>
      <c r="Z1053" s="17">
        <f t="shared" si="2024"/>
        <v>0</v>
      </c>
      <c r="AA1053" s="17">
        <f t="shared" si="2024"/>
        <v>0</v>
      </c>
      <c r="AB1053" s="17">
        <f t="shared" si="2024"/>
        <v>0</v>
      </c>
      <c r="AC1053" s="17">
        <f t="shared" si="2024"/>
        <v>0</v>
      </c>
      <c r="AD1053" s="17">
        <f t="shared" si="2024"/>
        <v>0</v>
      </c>
      <c r="AE1053" s="17">
        <f t="shared" si="2024"/>
        <v>18058</v>
      </c>
      <c r="AF1053" s="17">
        <f t="shared" si="2024"/>
        <v>0</v>
      </c>
      <c r="AG1053" s="17">
        <f t="shared" si="2024"/>
        <v>0</v>
      </c>
      <c r="AH1053" s="17">
        <f t="shared" si="2024"/>
        <v>0</v>
      </c>
      <c r="AI1053" s="17">
        <f t="shared" si="2024"/>
        <v>0</v>
      </c>
      <c r="AJ1053" s="17">
        <f t="shared" si="2024"/>
        <v>0</v>
      </c>
      <c r="AK1053" s="17">
        <f t="shared" ref="AG1053:AV1055" si="2025">AK1054</f>
        <v>18058</v>
      </c>
      <c r="AL1053" s="17">
        <f t="shared" si="2025"/>
        <v>0</v>
      </c>
      <c r="AM1053" s="17">
        <f t="shared" si="2025"/>
        <v>0</v>
      </c>
      <c r="AN1053" s="17">
        <f t="shared" si="2025"/>
        <v>0</v>
      </c>
      <c r="AO1053" s="17">
        <f t="shared" si="2025"/>
        <v>0</v>
      </c>
      <c r="AP1053" s="17">
        <f t="shared" si="2025"/>
        <v>0</v>
      </c>
      <c r="AQ1053" s="17">
        <f t="shared" si="2025"/>
        <v>18058</v>
      </c>
      <c r="AR1053" s="17">
        <f t="shared" si="2025"/>
        <v>0</v>
      </c>
      <c r="AS1053" s="17">
        <f t="shared" si="2025"/>
        <v>0</v>
      </c>
      <c r="AT1053" s="17">
        <f t="shared" si="2025"/>
        <v>0</v>
      </c>
      <c r="AU1053" s="17">
        <f t="shared" si="2025"/>
        <v>0</v>
      </c>
      <c r="AV1053" s="17">
        <f t="shared" si="2025"/>
        <v>0</v>
      </c>
      <c r="AW1053" s="134">
        <f t="shared" ref="AS1053:AZ1055" si="2026">AW1054</f>
        <v>18058</v>
      </c>
      <c r="AX1053" s="134">
        <f t="shared" si="2026"/>
        <v>0</v>
      </c>
      <c r="AY1053" s="134">
        <f t="shared" si="2026"/>
        <v>7779</v>
      </c>
      <c r="AZ1053" s="134">
        <f t="shared" si="2026"/>
        <v>0</v>
      </c>
      <c r="BA1053" s="136">
        <f t="shared" si="2000"/>
        <v>43.077860228153725</v>
      </c>
      <c r="BB1053" s="136"/>
    </row>
    <row r="1054" spans="1:54" ht="33">
      <c r="A1054" s="36" t="s">
        <v>233</v>
      </c>
      <c r="B1054" s="55" t="s">
        <v>226</v>
      </c>
      <c r="C1054" s="55" t="s">
        <v>152</v>
      </c>
      <c r="D1054" s="55" t="s">
        <v>21</v>
      </c>
      <c r="E1054" s="55" t="s">
        <v>234</v>
      </c>
      <c r="F1054" s="55"/>
      <c r="G1054" s="17">
        <f t="shared" si="2023"/>
        <v>18058</v>
      </c>
      <c r="H1054" s="17">
        <f t="shared" si="2023"/>
        <v>0</v>
      </c>
      <c r="I1054" s="17">
        <f t="shared" si="2023"/>
        <v>0</v>
      </c>
      <c r="J1054" s="17">
        <f t="shared" si="2023"/>
        <v>0</v>
      </c>
      <c r="K1054" s="17">
        <f t="shared" si="2023"/>
        <v>0</v>
      </c>
      <c r="L1054" s="17">
        <f t="shared" si="2023"/>
        <v>0</v>
      </c>
      <c r="M1054" s="17">
        <f t="shared" si="2023"/>
        <v>18058</v>
      </c>
      <c r="N1054" s="17">
        <f t="shared" si="2023"/>
        <v>0</v>
      </c>
      <c r="O1054" s="17">
        <f t="shared" si="2023"/>
        <v>0</v>
      </c>
      <c r="P1054" s="17">
        <f t="shared" si="2023"/>
        <v>0</v>
      </c>
      <c r="Q1054" s="17">
        <f t="shared" si="2023"/>
        <v>0</v>
      </c>
      <c r="R1054" s="17">
        <f t="shared" si="2023"/>
        <v>0</v>
      </c>
      <c r="S1054" s="17">
        <f t="shared" si="2023"/>
        <v>18058</v>
      </c>
      <c r="T1054" s="17">
        <f t="shared" si="2023"/>
        <v>0</v>
      </c>
      <c r="U1054" s="17">
        <f t="shared" si="2024"/>
        <v>0</v>
      </c>
      <c r="V1054" s="17">
        <f t="shared" si="2024"/>
        <v>0</v>
      </c>
      <c r="W1054" s="17">
        <f t="shared" si="2024"/>
        <v>0</v>
      </c>
      <c r="X1054" s="17">
        <f t="shared" si="2024"/>
        <v>0</v>
      </c>
      <c r="Y1054" s="17">
        <f t="shared" si="2024"/>
        <v>18058</v>
      </c>
      <c r="Z1054" s="17">
        <f t="shared" si="2024"/>
        <v>0</v>
      </c>
      <c r="AA1054" s="17">
        <f t="shared" si="2024"/>
        <v>0</v>
      </c>
      <c r="AB1054" s="17">
        <f t="shared" si="2024"/>
        <v>0</v>
      </c>
      <c r="AC1054" s="17">
        <f t="shared" si="2024"/>
        <v>0</v>
      </c>
      <c r="AD1054" s="17">
        <f t="shared" si="2024"/>
        <v>0</v>
      </c>
      <c r="AE1054" s="17">
        <f t="shared" si="2024"/>
        <v>18058</v>
      </c>
      <c r="AF1054" s="17">
        <f t="shared" si="2024"/>
        <v>0</v>
      </c>
      <c r="AG1054" s="17">
        <f t="shared" si="2025"/>
        <v>0</v>
      </c>
      <c r="AH1054" s="17">
        <f t="shared" si="2025"/>
        <v>0</v>
      </c>
      <c r="AI1054" s="17">
        <f t="shared" si="2025"/>
        <v>0</v>
      </c>
      <c r="AJ1054" s="17">
        <f t="shared" si="2025"/>
        <v>0</v>
      </c>
      <c r="AK1054" s="17">
        <f t="shared" si="2025"/>
        <v>18058</v>
      </c>
      <c r="AL1054" s="17">
        <f t="shared" si="2025"/>
        <v>0</v>
      </c>
      <c r="AM1054" s="17">
        <f t="shared" si="2025"/>
        <v>0</v>
      </c>
      <c r="AN1054" s="17">
        <f t="shared" si="2025"/>
        <v>0</v>
      </c>
      <c r="AO1054" s="17">
        <f t="shared" si="2025"/>
        <v>0</v>
      </c>
      <c r="AP1054" s="17">
        <f t="shared" si="2025"/>
        <v>0</v>
      </c>
      <c r="AQ1054" s="17">
        <f t="shared" si="2025"/>
        <v>18058</v>
      </c>
      <c r="AR1054" s="17">
        <f t="shared" si="2025"/>
        <v>0</v>
      </c>
      <c r="AS1054" s="17">
        <f t="shared" si="2026"/>
        <v>0</v>
      </c>
      <c r="AT1054" s="17">
        <f t="shared" si="2026"/>
        <v>0</v>
      </c>
      <c r="AU1054" s="17">
        <f t="shared" si="2026"/>
        <v>0</v>
      </c>
      <c r="AV1054" s="17">
        <f t="shared" si="2026"/>
        <v>0</v>
      </c>
      <c r="AW1054" s="134">
        <f t="shared" si="2026"/>
        <v>18058</v>
      </c>
      <c r="AX1054" s="134">
        <f t="shared" si="2026"/>
        <v>0</v>
      </c>
      <c r="AY1054" s="134">
        <f t="shared" si="2026"/>
        <v>7779</v>
      </c>
      <c r="AZ1054" s="134">
        <f t="shared" si="2026"/>
        <v>0</v>
      </c>
      <c r="BA1054" s="136">
        <f t="shared" si="2000"/>
        <v>43.077860228153725</v>
      </c>
      <c r="BB1054" s="136"/>
    </row>
    <row r="1055" spans="1:54" ht="33">
      <c r="A1055" s="36" t="s">
        <v>11</v>
      </c>
      <c r="B1055" s="55" t="s">
        <v>226</v>
      </c>
      <c r="C1055" s="55" t="s">
        <v>152</v>
      </c>
      <c r="D1055" s="55" t="s">
        <v>21</v>
      </c>
      <c r="E1055" s="55" t="s">
        <v>234</v>
      </c>
      <c r="F1055" s="55" t="s">
        <v>12</v>
      </c>
      <c r="G1055" s="18">
        <f t="shared" si="2023"/>
        <v>18058</v>
      </c>
      <c r="H1055" s="18">
        <f t="shared" si="2023"/>
        <v>0</v>
      </c>
      <c r="I1055" s="18">
        <f t="shared" si="2023"/>
        <v>0</v>
      </c>
      <c r="J1055" s="18">
        <f t="shared" si="2023"/>
        <v>0</v>
      </c>
      <c r="K1055" s="18">
        <f t="shared" si="2023"/>
        <v>0</v>
      </c>
      <c r="L1055" s="18">
        <f t="shared" si="2023"/>
        <v>0</v>
      </c>
      <c r="M1055" s="18">
        <f t="shared" si="2023"/>
        <v>18058</v>
      </c>
      <c r="N1055" s="18">
        <f t="shared" si="2023"/>
        <v>0</v>
      </c>
      <c r="O1055" s="18">
        <f t="shared" si="2023"/>
        <v>0</v>
      </c>
      <c r="P1055" s="18">
        <f t="shared" si="2023"/>
        <v>0</v>
      </c>
      <c r="Q1055" s="18">
        <f t="shared" si="2023"/>
        <v>0</v>
      </c>
      <c r="R1055" s="18">
        <f t="shared" si="2023"/>
        <v>0</v>
      </c>
      <c r="S1055" s="18">
        <f t="shared" si="2023"/>
        <v>18058</v>
      </c>
      <c r="T1055" s="18">
        <f t="shared" si="2023"/>
        <v>0</v>
      </c>
      <c r="U1055" s="18">
        <f t="shared" si="2024"/>
        <v>0</v>
      </c>
      <c r="V1055" s="18">
        <f t="shared" si="2024"/>
        <v>0</v>
      </c>
      <c r="W1055" s="18">
        <f t="shared" si="2024"/>
        <v>0</v>
      </c>
      <c r="X1055" s="18">
        <f t="shared" si="2024"/>
        <v>0</v>
      </c>
      <c r="Y1055" s="18">
        <f t="shared" si="2024"/>
        <v>18058</v>
      </c>
      <c r="Z1055" s="18">
        <f t="shared" si="2024"/>
        <v>0</v>
      </c>
      <c r="AA1055" s="18">
        <f t="shared" si="2024"/>
        <v>0</v>
      </c>
      <c r="AB1055" s="18">
        <f t="shared" si="2024"/>
        <v>0</v>
      </c>
      <c r="AC1055" s="18">
        <f t="shared" si="2024"/>
        <v>0</v>
      </c>
      <c r="AD1055" s="18">
        <f t="shared" si="2024"/>
        <v>0</v>
      </c>
      <c r="AE1055" s="18">
        <f t="shared" si="2024"/>
        <v>18058</v>
      </c>
      <c r="AF1055" s="18">
        <f t="shared" si="2024"/>
        <v>0</v>
      </c>
      <c r="AG1055" s="18">
        <f t="shared" si="2025"/>
        <v>0</v>
      </c>
      <c r="AH1055" s="18">
        <f t="shared" si="2025"/>
        <v>0</v>
      </c>
      <c r="AI1055" s="18">
        <f t="shared" si="2025"/>
        <v>0</v>
      </c>
      <c r="AJ1055" s="18">
        <f t="shared" si="2025"/>
        <v>0</v>
      </c>
      <c r="AK1055" s="18">
        <f t="shared" si="2025"/>
        <v>18058</v>
      </c>
      <c r="AL1055" s="18">
        <f t="shared" si="2025"/>
        <v>0</v>
      </c>
      <c r="AM1055" s="18">
        <f t="shared" si="2025"/>
        <v>0</v>
      </c>
      <c r="AN1055" s="18">
        <f t="shared" si="2025"/>
        <v>0</v>
      </c>
      <c r="AO1055" s="18">
        <f t="shared" si="2025"/>
        <v>0</v>
      </c>
      <c r="AP1055" s="18">
        <f t="shared" si="2025"/>
        <v>0</v>
      </c>
      <c r="AQ1055" s="18">
        <f t="shared" si="2025"/>
        <v>18058</v>
      </c>
      <c r="AR1055" s="18">
        <f t="shared" si="2025"/>
        <v>0</v>
      </c>
      <c r="AS1055" s="18">
        <f t="shared" si="2026"/>
        <v>0</v>
      </c>
      <c r="AT1055" s="18">
        <f t="shared" si="2026"/>
        <v>0</v>
      </c>
      <c r="AU1055" s="18">
        <f t="shared" si="2026"/>
        <v>0</v>
      </c>
      <c r="AV1055" s="18">
        <f t="shared" si="2026"/>
        <v>0</v>
      </c>
      <c r="AW1055" s="135">
        <f t="shared" si="2026"/>
        <v>18058</v>
      </c>
      <c r="AX1055" s="135">
        <f t="shared" si="2026"/>
        <v>0</v>
      </c>
      <c r="AY1055" s="135">
        <f t="shared" si="2026"/>
        <v>7779</v>
      </c>
      <c r="AZ1055" s="135">
        <f t="shared" si="2026"/>
        <v>0</v>
      </c>
      <c r="BA1055" s="136">
        <f t="shared" si="2000"/>
        <v>43.077860228153725</v>
      </c>
      <c r="BB1055" s="136"/>
    </row>
    <row r="1056" spans="1:54" ht="20.100000000000001" customHeight="1">
      <c r="A1056" s="36" t="s">
        <v>13</v>
      </c>
      <c r="B1056" s="55" t="s">
        <v>226</v>
      </c>
      <c r="C1056" s="55" t="s">
        <v>152</v>
      </c>
      <c r="D1056" s="55" t="s">
        <v>21</v>
      </c>
      <c r="E1056" s="55" t="s">
        <v>234</v>
      </c>
      <c r="F1056" s="55">
        <v>610</v>
      </c>
      <c r="G1056" s="9">
        <f>15331+2727</f>
        <v>18058</v>
      </c>
      <c r="H1056" s="9"/>
      <c r="I1056" s="79"/>
      <c r="J1056" s="79"/>
      <c r="K1056" s="79"/>
      <c r="L1056" s="79"/>
      <c r="M1056" s="9">
        <f>G1056+I1056+J1056+K1056+L1056</f>
        <v>18058</v>
      </c>
      <c r="N1056" s="9">
        <f>H1056+L1056</f>
        <v>0</v>
      </c>
      <c r="O1056" s="80"/>
      <c r="P1056" s="80"/>
      <c r="Q1056" s="80"/>
      <c r="R1056" s="80"/>
      <c r="S1056" s="9">
        <f>M1056+O1056+P1056+Q1056+R1056</f>
        <v>18058</v>
      </c>
      <c r="T1056" s="9">
        <f>N1056+R1056</f>
        <v>0</v>
      </c>
      <c r="U1056" s="80"/>
      <c r="V1056" s="80"/>
      <c r="W1056" s="80"/>
      <c r="X1056" s="80"/>
      <c r="Y1056" s="9">
        <f>S1056+U1056+V1056+W1056+X1056</f>
        <v>18058</v>
      </c>
      <c r="Z1056" s="9">
        <f>T1056+X1056</f>
        <v>0</v>
      </c>
      <c r="AA1056" s="80"/>
      <c r="AB1056" s="80"/>
      <c r="AC1056" s="80"/>
      <c r="AD1056" s="80"/>
      <c r="AE1056" s="9">
        <f>Y1056+AA1056+AB1056+AC1056+AD1056</f>
        <v>18058</v>
      </c>
      <c r="AF1056" s="9">
        <f>Z1056+AD1056</f>
        <v>0</v>
      </c>
      <c r="AG1056" s="80"/>
      <c r="AH1056" s="80"/>
      <c r="AI1056" s="80"/>
      <c r="AJ1056" s="80"/>
      <c r="AK1056" s="9">
        <f>AE1056+AG1056+AH1056+AI1056+AJ1056</f>
        <v>18058</v>
      </c>
      <c r="AL1056" s="9">
        <f>AF1056+AJ1056</f>
        <v>0</v>
      </c>
      <c r="AM1056" s="80"/>
      <c r="AN1056" s="80"/>
      <c r="AO1056" s="80"/>
      <c r="AP1056" s="80"/>
      <c r="AQ1056" s="9">
        <f>AK1056+AM1056+AN1056+AO1056+AP1056</f>
        <v>18058</v>
      </c>
      <c r="AR1056" s="9">
        <f>AL1056+AP1056</f>
        <v>0</v>
      </c>
      <c r="AS1056" s="80"/>
      <c r="AT1056" s="80"/>
      <c r="AU1056" s="80"/>
      <c r="AV1056" s="80"/>
      <c r="AW1056" s="137">
        <f>AQ1056+AS1056+AT1056+AU1056+AV1056</f>
        <v>18058</v>
      </c>
      <c r="AX1056" s="137">
        <f>AR1056+AV1056</f>
        <v>0</v>
      </c>
      <c r="AY1056" s="135">
        <v>7779</v>
      </c>
      <c r="AZ1056" s="138"/>
      <c r="BA1056" s="136">
        <f t="shared" si="2000"/>
        <v>43.077860228153725</v>
      </c>
      <c r="BB1056" s="136"/>
    </row>
    <row r="1057" spans="1:54" ht="20.100000000000001" customHeight="1">
      <c r="A1057" s="36" t="s">
        <v>14</v>
      </c>
      <c r="B1057" s="55" t="s">
        <v>226</v>
      </c>
      <c r="C1057" s="55" t="s">
        <v>152</v>
      </c>
      <c r="D1057" s="55" t="s">
        <v>21</v>
      </c>
      <c r="E1057" s="55" t="s">
        <v>230</v>
      </c>
      <c r="F1057" s="55"/>
      <c r="G1057" s="9">
        <f t="shared" ref="G1057" si="2027">G1058+G1061</f>
        <v>127</v>
      </c>
      <c r="H1057" s="9">
        <f t="shared" ref="H1057:N1057" si="2028">H1058+H1061</f>
        <v>0</v>
      </c>
      <c r="I1057" s="9">
        <f t="shared" si="2028"/>
        <v>0</v>
      </c>
      <c r="J1057" s="9">
        <f t="shared" si="2028"/>
        <v>0</v>
      </c>
      <c r="K1057" s="9">
        <f t="shared" si="2028"/>
        <v>0</v>
      </c>
      <c r="L1057" s="9">
        <f t="shared" si="2028"/>
        <v>0</v>
      </c>
      <c r="M1057" s="9">
        <f t="shared" si="2028"/>
        <v>127</v>
      </c>
      <c r="N1057" s="9">
        <f t="shared" si="2028"/>
        <v>0</v>
      </c>
      <c r="O1057" s="9">
        <f t="shared" ref="O1057:T1057" si="2029">O1058+O1061</f>
        <v>0</v>
      </c>
      <c r="P1057" s="9">
        <f t="shared" si="2029"/>
        <v>0</v>
      </c>
      <c r="Q1057" s="9">
        <f t="shared" si="2029"/>
        <v>0</v>
      </c>
      <c r="R1057" s="9">
        <f t="shared" si="2029"/>
        <v>0</v>
      </c>
      <c r="S1057" s="9">
        <f t="shared" si="2029"/>
        <v>127</v>
      </c>
      <c r="T1057" s="9">
        <f t="shared" si="2029"/>
        <v>0</v>
      </c>
      <c r="U1057" s="9">
        <f t="shared" ref="U1057:Z1057" si="2030">U1058+U1061</f>
        <v>0</v>
      </c>
      <c r="V1057" s="9">
        <f t="shared" si="2030"/>
        <v>0</v>
      </c>
      <c r="W1057" s="9">
        <f t="shared" si="2030"/>
        <v>0</v>
      </c>
      <c r="X1057" s="9">
        <f t="shared" si="2030"/>
        <v>0</v>
      </c>
      <c r="Y1057" s="9">
        <f t="shared" si="2030"/>
        <v>127</v>
      </c>
      <c r="Z1057" s="9">
        <f t="shared" si="2030"/>
        <v>0</v>
      </c>
      <c r="AA1057" s="9">
        <f t="shared" ref="AA1057:AF1057" si="2031">AA1058+AA1061</f>
        <v>0</v>
      </c>
      <c r="AB1057" s="9">
        <f t="shared" si="2031"/>
        <v>0</v>
      </c>
      <c r="AC1057" s="9">
        <f t="shared" si="2031"/>
        <v>0</v>
      </c>
      <c r="AD1057" s="9">
        <f t="shared" si="2031"/>
        <v>0</v>
      </c>
      <c r="AE1057" s="9">
        <f t="shared" si="2031"/>
        <v>127</v>
      </c>
      <c r="AF1057" s="9">
        <f t="shared" si="2031"/>
        <v>0</v>
      </c>
      <c r="AG1057" s="9">
        <f t="shared" ref="AG1057:AL1057" si="2032">AG1058+AG1061</f>
        <v>0</v>
      </c>
      <c r="AH1057" s="9">
        <f t="shared" si="2032"/>
        <v>0</v>
      </c>
      <c r="AI1057" s="9">
        <f t="shared" si="2032"/>
        <v>0</v>
      </c>
      <c r="AJ1057" s="9">
        <f t="shared" si="2032"/>
        <v>0</v>
      </c>
      <c r="AK1057" s="9">
        <f t="shared" si="2032"/>
        <v>127</v>
      </c>
      <c r="AL1057" s="9">
        <f t="shared" si="2032"/>
        <v>0</v>
      </c>
      <c r="AM1057" s="9">
        <f t="shared" ref="AM1057:AR1057" si="2033">AM1058+AM1061</f>
        <v>0</v>
      </c>
      <c r="AN1057" s="9">
        <f t="shared" si="2033"/>
        <v>0</v>
      </c>
      <c r="AO1057" s="9">
        <f t="shared" si="2033"/>
        <v>0</v>
      </c>
      <c r="AP1057" s="9">
        <f t="shared" si="2033"/>
        <v>0</v>
      </c>
      <c r="AQ1057" s="9">
        <f t="shared" si="2033"/>
        <v>127</v>
      </c>
      <c r="AR1057" s="9">
        <f t="shared" si="2033"/>
        <v>0</v>
      </c>
      <c r="AS1057" s="9">
        <f t="shared" ref="AS1057:AW1057" si="2034">AS1058+AS1061</f>
        <v>0</v>
      </c>
      <c r="AT1057" s="9">
        <f t="shared" si="2034"/>
        <v>0</v>
      </c>
      <c r="AU1057" s="9">
        <f t="shared" si="2034"/>
        <v>0</v>
      </c>
      <c r="AV1057" s="9">
        <f t="shared" si="2034"/>
        <v>0</v>
      </c>
      <c r="AW1057" s="137">
        <f t="shared" si="2034"/>
        <v>127</v>
      </c>
      <c r="AX1057" s="137">
        <f t="shared" ref="AX1057:AZ1057" si="2035">AX1058+AX1061</f>
        <v>0</v>
      </c>
      <c r="AY1057" s="137">
        <f t="shared" si="2035"/>
        <v>0</v>
      </c>
      <c r="AZ1057" s="137">
        <f t="shared" si="2035"/>
        <v>0</v>
      </c>
      <c r="BA1057" s="136">
        <f t="shared" si="2000"/>
        <v>0</v>
      </c>
      <c r="BB1057" s="136"/>
    </row>
    <row r="1058" spans="1:54" ht="20.100000000000001" customHeight="1">
      <c r="A1058" s="36" t="s">
        <v>235</v>
      </c>
      <c r="B1058" s="55" t="s">
        <v>226</v>
      </c>
      <c r="C1058" s="55" t="s">
        <v>152</v>
      </c>
      <c r="D1058" s="55" t="s">
        <v>21</v>
      </c>
      <c r="E1058" s="55" t="s">
        <v>236</v>
      </c>
      <c r="F1058" s="55"/>
      <c r="G1058" s="9">
        <f t="shared" ref="G1058:V1059" si="2036">G1059</f>
        <v>21</v>
      </c>
      <c r="H1058" s="9">
        <f t="shared" si="2036"/>
        <v>0</v>
      </c>
      <c r="I1058" s="9">
        <f t="shared" si="2036"/>
        <v>0</v>
      </c>
      <c r="J1058" s="9">
        <f t="shared" si="2036"/>
        <v>0</v>
      </c>
      <c r="K1058" s="9">
        <f t="shared" si="2036"/>
        <v>0</v>
      </c>
      <c r="L1058" s="9">
        <f t="shared" si="2036"/>
        <v>0</v>
      </c>
      <c r="M1058" s="9">
        <f t="shared" si="2036"/>
        <v>21</v>
      </c>
      <c r="N1058" s="9">
        <f t="shared" si="2036"/>
        <v>0</v>
      </c>
      <c r="O1058" s="9">
        <f t="shared" si="2036"/>
        <v>0</v>
      </c>
      <c r="P1058" s="9">
        <f t="shared" si="2036"/>
        <v>0</v>
      </c>
      <c r="Q1058" s="9">
        <f t="shared" si="2036"/>
        <v>0</v>
      </c>
      <c r="R1058" s="9">
        <f t="shared" si="2036"/>
        <v>0</v>
      </c>
      <c r="S1058" s="9">
        <f t="shared" si="2036"/>
        <v>21</v>
      </c>
      <c r="T1058" s="9">
        <f t="shared" si="2036"/>
        <v>0</v>
      </c>
      <c r="U1058" s="9">
        <f t="shared" si="2036"/>
        <v>0</v>
      </c>
      <c r="V1058" s="9">
        <f t="shared" si="2036"/>
        <v>0</v>
      </c>
      <c r="W1058" s="9">
        <f t="shared" ref="U1058:AJ1059" si="2037">W1059</f>
        <v>0</v>
      </c>
      <c r="X1058" s="9">
        <f t="shared" si="2037"/>
        <v>0</v>
      </c>
      <c r="Y1058" s="9">
        <f t="shared" si="2037"/>
        <v>21</v>
      </c>
      <c r="Z1058" s="9">
        <f t="shared" si="2037"/>
        <v>0</v>
      </c>
      <c r="AA1058" s="9">
        <f t="shared" si="2037"/>
        <v>0</v>
      </c>
      <c r="AB1058" s="9">
        <f t="shared" si="2037"/>
        <v>0</v>
      </c>
      <c r="AC1058" s="9">
        <f t="shared" si="2037"/>
        <v>0</v>
      </c>
      <c r="AD1058" s="9">
        <f t="shared" si="2037"/>
        <v>0</v>
      </c>
      <c r="AE1058" s="9">
        <f t="shared" si="2037"/>
        <v>21</v>
      </c>
      <c r="AF1058" s="9">
        <f t="shared" si="2037"/>
        <v>0</v>
      </c>
      <c r="AG1058" s="9">
        <f t="shared" si="2037"/>
        <v>0</v>
      </c>
      <c r="AH1058" s="9">
        <f t="shared" si="2037"/>
        <v>0</v>
      </c>
      <c r="AI1058" s="9">
        <f t="shared" si="2037"/>
        <v>0</v>
      </c>
      <c r="AJ1058" s="9">
        <f t="shared" si="2037"/>
        <v>0</v>
      </c>
      <c r="AK1058" s="9">
        <f t="shared" ref="AG1058:AV1059" si="2038">AK1059</f>
        <v>21</v>
      </c>
      <c r="AL1058" s="9">
        <f t="shared" si="2038"/>
        <v>0</v>
      </c>
      <c r="AM1058" s="9">
        <f t="shared" si="2038"/>
        <v>0</v>
      </c>
      <c r="AN1058" s="9">
        <f t="shared" si="2038"/>
        <v>0</v>
      </c>
      <c r="AO1058" s="9">
        <f t="shared" si="2038"/>
        <v>0</v>
      </c>
      <c r="AP1058" s="9">
        <f t="shared" si="2038"/>
        <v>0</v>
      </c>
      <c r="AQ1058" s="9">
        <f t="shared" si="2038"/>
        <v>21</v>
      </c>
      <c r="AR1058" s="9">
        <f t="shared" si="2038"/>
        <v>0</v>
      </c>
      <c r="AS1058" s="9">
        <f t="shared" si="2038"/>
        <v>0</v>
      </c>
      <c r="AT1058" s="9">
        <f t="shared" si="2038"/>
        <v>0</v>
      </c>
      <c r="AU1058" s="9">
        <f t="shared" si="2038"/>
        <v>0</v>
      </c>
      <c r="AV1058" s="9">
        <f t="shared" si="2038"/>
        <v>0</v>
      </c>
      <c r="AW1058" s="137">
        <f t="shared" ref="AS1058:AZ1059" si="2039">AW1059</f>
        <v>21</v>
      </c>
      <c r="AX1058" s="137">
        <f t="shared" si="2039"/>
        <v>0</v>
      </c>
      <c r="AY1058" s="137">
        <f t="shared" si="2039"/>
        <v>0</v>
      </c>
      <c r="AZ1058" s="137">
        <f t="shared" si="2039"/>
        <v>0</v>
      </c>
      <c r="BA1058" s="136">
        <f t="shared" si="2000"/>
        <v>0</v>
      </c>
      <c r="BB1058" s="136"/>
    </row>
    <row r="1059" spans="1:54" ht="33">
      <c r="A1059" s="36" t="s">
        <v>11</v>
      </c>
      <c r="B1059" s="55">
        <v>917</v>
      </c>
      <c r="C1059" s="55" t="s">
        <v>152</v>
      </c>
      <c r="D1059" s="55" t="s">
        <v>21</v>
      </c>
      <c r="E1059" s="55" t="s">
        <v>236</v>
      </c>
      <c r="F1059" s="55" t="s">
        <v>12</v>
      </c>
      <c r="G1059" s="18">
        <f t="shared" si="2036"/>
        <v>21</v>
      </c>
      <c r="H1059" s="18">
        <f t="shared" si="2036"/>
        <v>0</v>
      </c>
      <c r="I1059" s="18">
        <f t="shared" si="2036"/>
        <v>0</v>
      </c>
      <c r="J1059" s="18">
        <f t="shared" si="2036"/>
        <v>0</v>
      </c>
      <c r="K1059" s="18">
        <f t="shared" si="2036"/>
        <v>0</v>
      </c>
      <c r="L1059" s="18">
        <f t="shared" si="2036"/>
        <v>0</v>
      </c>
      <c r="M1059" s="18">
        <f t="shared" si="2036"/>
        <v>21</v>
      </c>
      <c r="N1059" s="18">
        <f t="shared" si="2036"/>
        <v>0</v>
      </c>
      <c r="O1059" s="18">
        <f t="shared" si="2036"/>
        <v>0</v>
      </c>
      <c r="P1059" s="18">
        <f t="shared" si="2036"/>
        <v>0</v>
      </c>
      <c r="Q1059" s="18">
        <f t="shared" si="2036"/>
        <v>0</v>
      </c>
      <c r="R1059" s="18">
        <f t="shared" si="2036"/>
        <v>0</v>
      </c>
      <c r="S1059" s="18">
        <f t="shared" si="2036"/>
        <v>21</v>
      </c>
      <c r="T1059" s="18">
        <f t="shared" si="2036"/>
        <v>0</v>
      </c>
      <c r="U1059" s="18">
        <f t="shared" si="2037"/>
        <v>0</v>
      </c>
      <c r="V1059" s="18">
        <f t="shared" si="2037"/>
        <v>0</v>
      </c>
      <c r="W1059" s="18">
        <f t="shared" si="2037"/>
        <v>0</v>
      </c>
      <c r="X1059" s="18">
        <f t="shared" si="2037"/>
        <v>0</v>
      </c>
      <c r="Y1059" s="18">
        <f t="shared" si="2037"/>
        <v>21</v>
      </c>
      <c r="Z1059" s="18">
        <f t="shared" si="2037"/>
        <v>0</v>
      </c>
      <c r="AA1059" s="18">
        <f t="shared" si="2037"/>
        <v>0</v>
      </c>
      <c r="AB1059" s="18">
        <f t="shared" si="2037"/>
        <v>0</v>
      </c>
      <c r="AC1059" s="18">
        <f t="shared" si="2037"/>
        <v>0</v>
      </c>
      <c r="AD1059" s="18">
        <f t="shared" si="2037"/>
        <v>0</v>
      </c>
      <c r="AE1059" s="18">
        <f t="shared" si="2037"/>
        <v>21</v>
      </c>
      <c r="AF1059" s="18">
        <f t="shared" si="2037"/>
        <v>0</v>
      </c>
      <c r="AG1059" s="18">
        <f t="shared" si="2038"/>
        <v>0</v>
      </c>
      <c r="AH1059" s="18">
        <f t="shared" si="2038"/>
        <v>0</v>
      </c>
      <c r="AI1059" s="18">
        <f t="shared" si="2038"/>
        <v>0</v>
      </c>
      <c r="AJ1059" s="18">
        <f t="shared" si="2038"/>
        <v>0</v>
      </c>
      <c r="AK1059" s="18">
        <f t="shared" si="2038"/>
        <v>21</v>
      </c>
      <c r="AL1059" s="18">
        <f t="shared" si="2038"/>
        <v>0</v>
      </c>
      <c r="AM1059" s="18">
        <f t="shared" si="2038"/>
        <v>0</v>
      </c>
      <c r="AN1059" s="18">
        <f t="shared" si="2038"/>
        <v>0</v>
      </c>
      <c r="AO1059" s="18">
        <f t="shared" si="2038"/>
        <v>0</v>
      </c>
      <c r="AP1059" s="18">
        <f t="shared" si="2038"/>
        <v>0</v>
      </c>
      <c r="AQ1059" s="18">
        <f t="shared" si="2038"/>
        <v>21</v>
      </c>
      <c r="AR1059" s="18">
        <f t="shared" si="2038"/>
        <v>0</v>
      </c>
      <c r="AS1059" s="18">
        <f t="shared" si="2039"/>
        <v>0</v>
      </c>
      <c r="AT1059" s="18">
        <f t="shared" si="2039"/>
        <v>0</v>
      </c>
      <c r="AU1059" s="18">
        <f t="shared" si="2039"/>
        <v>0</v>
      </c>
      <c r="AV1059" s="18">
        <f t="shared" si="2039"/>
        <v>0</v>
      </c>
      <c r="AW1059" s="135">
        <f t="shared" si="2039"/>
        <v>21</v>
      </c>
      <c r="AX1059" s="135">
        <f t="shared" si="2039"/>
        <v>0</v>
      </c>
      <c r="AY1059" s="135">
        <f t="shared" si="2039"/>
        <v>0</v>
      </c>
      <c r="AZ1059" s="135">
        <f t="shared" si="2039"/>
        <v>0</v>
      </c>
      <c r="BA1059" s="136">
        <f t="shared" si="2000"/>
        <v>0</v>
      </c>
      <c r="BB1059" s="136"/>
    </row>
    <row r="1060" spans="1:54" ht="17.25" customHeight="1">
      <c r="A1060" s="36" t="s">
        <v>13</v>
      </c>
      <c r="B1060" s="55" t="s">
        <v>226</v>
      </c>
      <c r="C1060" s="55" t="s">
        <v>152</v>
      </c>
      <c r="D1060" s="55" t="s">
        <v>21</v>
      </c>
      <c r="E1060" s="55" t="s">
        <v>236</v>
      </c>
      <c r="F1060" s="9">
        <v>610</v>
      </c>
      <c r="G1060" s="9">
        <v>21</v>
      </c>
      <c r="H1060" s="9"/>
      <c r="I1060" s="79"/>
      <c r="J1060" s="79"/>
      <c r="K1060" s="79"/>
      <c r="L1060" s="79"/>
      <c r="M1060" s="9">
        <f>G1060+I1060+J1060+K1060+L1060</f>
        <v>21</v>
      </c>
      <c r="N1060" s="9">
        <f>H1060+L1060</f>
        <v>0</v>
      </c>
      <c r="O1060" s="80"/>
      <c r="P1060" s="80"/>
      <c r="Q1060" s="80"/>
      <c r="R1060" s="80"/>
      <c r="S1060" s="9">
        <f>M1060+O1060+P1060+Q1060+R1060</f>
        <v>21</v>
      </c>
      <c r="T1060" s="9">
        <f>N1060+R1060</f>
        <v>0</v>
      </c>
      <c r="U1060" s="80"/>
      <c r="V1060" s="80"/>
      <c r="W1060" s="80"/>
      <c r="X1060" s="80"/>
      <c r="Y1060" s="9">
        <f>S1060+U1060+V1060+W1060+X1060</f>
        <v>21</v>
      </c>
      <c r="Z1060" s="9">
        <f>T1060+X1060</f>
        <v>0</v>
      </c>
      <c r="AA1060" s="80"/>
      <c r="AB1060" s="80"/>
      <c r="AC1060" s="80"/>
      <c r="AD1060" s="80"/>
      <c r="AE1060" s="9">
        <f>Y1060+AA1060+AB1060+AC1060+AD1060</f>
        <v>21</v>
      </c>
      <c r="AF1060" s="9">
        <f>Z1060+AD1060</f>
        <v>0</v>
      </c>
      <c r="AG1060" s="80"/>
      <c r="AH1060" s="80"/>
      <c r="AI1060" s="80"/>
      <c r="AJ1060" s="80"/>
      <c r="AK1060" s="9">
        <f>AE1060+AG1060+AH1060+AI1060+AJ1060</f>
        <v>21</v>
      </c>
      <c r="AL1060" s="9">
        <f>AF1060+AJ1060</f>
        <v>0</v>
      </c>
      <c r="AM1060" s="80"/>
      <c r="AN1060" s="80"/>
      <c r="AO1060" s="80"/>
      <c r="AP1060" s="80"/>
      <c r="AQ1060" s="9">
        <f>AK1060+AM1060+AN1060+AO1060+AP1060</f>
        <v>21</v>
      </c>
      <c r="AR1060" s="9">
        <f>AL1060+AP1060</f>
        <v>0</v>
      </c>
      <c r="AS1060" s="80"/>
      <c r="AT1060" s="80"/>
      <c r="AU1060" s="80"/>
      <c r="AV1060" s="80"/>
      <c r="AW1060" s="137">
        <f>AQ1060+AS1060+AT1060+AU1060+AV1060</f>
        <v>21</v>
      </c>
      <c r="AX1060" s="137">
        <f>AR1060+AV1060</f>
        <v>0</v>
      </c>
      <c r="AY1060" s="135">
        <v>0</v>
      </c>
      <c r="AZ1060" s="138"/>
      <c r="BA1060" s="136">
        <f t="shared" si="2000"/>
        <v>0</v>
      </c>
      <c r="BB1060" s="136"/>
    </row>
    <row r="1061" spans="1:54" ht="33">
      <c r="A1061" s="24" t="s">
        <v>237</v>
      </c>
      <c r="B1061" s="55" t="s">
        <v>226</v>
      </c>
      <c r="C1061" s="55" t="s">
        <v>152</v>
      </c>
      <c r="D1061" s="55" t="s">
        <v>21</v>
      </c>
      <c r="E1061" s="55" t="s">
        <v>400</v>
      </c>
      <c r="F1061" s="25"/>
      <c r="G1061" s="9">
        <f t="shared" ref="G1061:V1062" si="2040">G1062</f>
        <v>106</v>
      </c>
      <c r="H1061" s="9">
        <f t="shared" si="2040"/>
        <v>0</v>
      </c>
      <c r="I1061" s="9">
        <f t="shared" si="2040"/>
        <v>0</v>
      </c>
      <c r="J1061" s="9">
        <f t="shared" si="2040"/>
        <v>0</v>
      </c>
      <c r="K1061" s="9">
        <f t="shared" si="2040"/>
        <v>0</v>
      </c>
      <c r="L1061" s="9">
        <f t="shared" si="2040"/>
        <v>0</v>
      </c>
      <c r="M1061" s="9">
        <f t="shared" si="2040"/>
        <v>106</v>
      </c>
      <c r="N1061" s="9">
        <f t="shared" si="2040"/>
        <v>0</v>
      </c>
      <c r="O1061" s="9">
        <f t="shared" si="2040"/>
        <v>0</v>
      </c>
      <c r="P1061" s="9">
        <f t="shared" si="2040"/>
        <v>0</v>
      </c>
      <c r="Q1061" s="9">
        <f t="shared" si="2040"/>
        <v>0</v>
      </c>
      <c r="R1061" s="9">
        <f t="shared" si="2040"/>
        <v>0</v>
      </c>
      <c r="S1061" s="9">
        <f t="shared" si="2040"/>
        <v>106</v>
      </c>
      <c r="T1061" s="9">
        <f t="shared" si="2040"/>
        <v>0</v>
      </c>
      <c r="U1061" s="9">
        <f t="shared" si="2040"/>
        <v>0</v>
      </c>
      <c r="V1061" s="9">
        <f t="shared" si="2040"/>
        <v>0</v>
      </c>
      <c r="W1061" s="9">
        <f t="shared" ref="U1061:AJ1062" si="2041">W1062</f>
        <v>0</v>
      </c>
      <c r="X1061" s="9">
        <f t="shared" si="2041"/>
        <v>0</v>
      </c>
      <c r="Y1061" s="9">
        <f t="shared" si="2041"/>
        <v>106</v>
      </c>
      <c r="Z1061" s="9">
        <f t="shared" si="2041"/>
        <v>0</v>
      </c>
      <c r="AA1061" s="9">
        <f t="shared" si="2041"/>
        <v>0</v>
      </c>
      <c r="AB1061" s="9">
        <f t="shared" si="2041"/>
        <v>0</v>
      </c>
      <c r="AC1061" s="9">
        <f t="shared" si="2041"/>
        <v>0</v>
      </c>
      <c r="AD1061" s="9">
        <f t="shared" si="2041"/>
        <v>0</v>
      </c>
      <c r="AE1061" s="9">
        <f t="shared" si="2041"/>
        <v>106</v>
      </c>
      <c r="AF1061" s="9">
        <f t="shared" si="2041"/>
        <v>0</v>
      </c>
      <c r="AG1061" s="9">
        <f t="shared" si="2041"/>
        <v>0</v>
      </c>
      <c r="AH1061" s="9">
        <f t="shared" si="2041"/>
        <v>0</v>
      </c>
      <c r="AI1061" s="9">
        <f t="shared" si="2041"/>
        <v>0</v>
      </c>
      <c r="AJ1061" s="9">
        <f t="shared" si="2041"/>
        <v>0</v>
      </c>
      <c r="AK1061" s="9">
        <f t="shared" ref="AG1061:AV1062" si="2042">AK1062</f>
        <v>106</v>
      </c>
      <c r="AL1061" s="9">
        <f t="shared" si="2042"/>
        <v>0</v>
      </c>
      <c r="AM1061" s="9">
        <f t="shared" si="2042"/>
        <v>0</v>
      </c>
      <c r="AN1061" s="9">
        <f t="shared" si="2042"/>
        <v>0</v>
      </c>
      <c r="AO1061" s="9">
        <f t="shared" si="2042"/>
        <v>0</v>
      </c>
      <c r="AP1061" s="9">
        <f t="shared" si="2042"/>
        <v>0</v>
      </c>
      <c r="AQ1061" s="9">
        <f t="shared" si="2042"/>
        <v>106</v>
      </c>
      <c r="AR1061" s="9">
        <f t="shared" si="2042"/>
        <v>0</v>
      </c>
      <c r="AS1061" s="9">
        <f t="shared" si="2042"/>
        <v>0</v>
      </c>
      <c r="AT1061" s="9">
        <f t="shared" si="2042"/>
        <v>0</v>
      </c>
      <c r="AU1061" s="9">
        <f t="shared" si="2042"/>
        <v>0</v>
      </c>
      <c r="AV1061" s="9">
        <f t="shared" si="2042"/>
        <v>0</v>
      </c>
      <c r="AW1061" s="137">
        <f t="shared" ref="AS1061:AZ1062" si="2043">AW1062</f>
        <v>106</v>
      </c>
      <c r="AX1061" s="137">
        <f t="shared" si="2043"/>
        <v>0</v>
      </c>
      <c r="AY1061" s="137">
        <f t="shared" si="2043"/>
        <v>0</v>
      </c>
      <c r="AZ1061" s="137">
        <f t="shared" si="2043"/>
        <v>0</v>
      </c>
      <c r="BA1061" s="136">
        <f t="shared" si="2000"/>
        <v>0</v>
      </c>
      <c r="BB1061" s="136"/>
    </row>
    <row r="1062" spans="1:54" ht="33">
      <c r="A1062" s="24" t="s">
        <v>242</v>
      </c>
      <c r="B1062" s="55" t="s">
        <v>226</v>
      </c>
      <c r="C1062" s="55" t="s">
        <v>152</v>
      </c>
      <c r="D1062" s="55" t="s">
        <v>21</v>
      </c>
      <c r="E1062" s="55" t="s">
        <v>400</v>
      </c>
      <c r="F1062" s="25" t="s">
        <v>30</v>
      </c>
      <c r="G1062" s="9">
        <f t="shared" si="2040"/>
        <v>106</v>
      </c>
      <c r="H1062" s="9">
        <f t="shared" si="2040"/>
        <v>0</v>
      </c>
      <c r="I1062" s="9">
        <f t="shared" si="2040"/>
        <v>0</v>
      </c>
      <c r="J1062" s="9">
        <f t="shared" si="2040"/>
        <v>0</v>
      </c>
      <c r="K1062" s="9">
        <f t="shared" si="2040"/>
        <v>0</v>
      </c>
      <c r="L1062" s="9">
        <f t="shared" si="2040"/>
        <v>0</v>
      </c>
      <c r="M1062" s="9">
        <f t="shared" si="2040"/>
        <v>106</v>
      </c>
      <c r="N1062" s="9">
        <f t="shared" si="2040"/>
        <v>0</v>
      </c>
      <c r="O1062" s="9">
        <f t="shared" si="2040"/>
        <v>0</v>
      </c>
      <c r="P1062" s="9">
        <f t="shared" si="2040"/>
        <v>0</v>
      </c>
      <c r="Q1062" s="9">
        <f t="shared" si="2040"/>
        <v>0</v>
      </c>
      <c r="R1062" s="9">
        <f t="shared" si="2040"/>
        <v>0</v>
      </c>
      <c r="S1062" s="9">
        <f t="shared" si="2040"/>
        <v>106</v>
      </c>
      <c r="T1062" s="9">
        <f t="shared" si="2040"/>
        <v>0</v>
      </c>
      <c r="U1062" s="9">
        <f t="shared" si="2041"/>
        <v>0</v>
      </c>
      <c r="V1062" s="9">
        <f t="shared" si="2041"/>
        <v>0</v>
      </c>
      <c r="W1062" s="9">
        <f t="shared" si="2041"/>
        <v>0</v>
      </c>
      <c r="X1062" s="9">
        <f t="shared" si="2041"/>
        <v>0</v>
      </c>
      <c r="Y1062" s="9">
        <f t="shared" si="2041"/>
        <v>106</v>
      </c>
      <c r="Z1062" s="9">
        <f t="shared" si="2041"/>
        <v>0</v>
      </c>
      <c r="AA1062" s="9">
        <f t="shared" si="2041"/>
        <v>0</v>
      </c>
      <c r="AB1062" s="9">
        <f t="shared" si="2041"/>
        <v>0</v>
      </c>
      <c r="AC1062" s="9">
        <f t="shared" si="2041"/>
        <v>0</v>
      </c>
      <c r="AD1062" s="9">
        <f t="shared" si="2041"/>
        <v>0</v>
      </c>
      <c r="AE1062" s="9">
        <f t="shared" si="2041"/>
        <v>106</v>
      </c>
      <c r="AF1062" s="9">
        <f t="shared" si="2041"/>
        <v>0</v>
      </c>
      <c r="AG1062" s="9">
        <f t="shared" si="2042"/>
        <v>0</v>
      </c>
      <c r="AH1062" s="9">
        <f t="shared" si="2042"/>
        <v>0</v>
      </c>
      <c r="AI1062" s="9">
        <f t="shared" si="2042"/>
        <v>0</v>
      </c>
      <c r="AJ1062" s="9">
        <f t="shared" si="2042"/>
        <v>0</v>
      </c>
      <c r="AK1062" s="9">
        <f t="shared" si="2042"/>
        <v>106</v>
      </c>
      <c r="AL1062" s="9">
        <f t="shared" si="2042"/>
        <v>0</v>
      </c>
      <c r="AM1062" s="9">
        <f t="shared" si="2042"/>
        <v>0</v>
      </c>
      <c r="AN1062" s="9">
        <f t="shared" si="2042"/>
        <v>0</v>
      </c>
      <c r="AO1062" s="9">
        <f t="shared" si="2042"/>
        <v>0</v>
      </c>
      <c r="AP1062" s="9">
        <f t="shared" si="2042"/>
        <v>0</v>
      </c>
      <c r="AQ1062" s="9">
        <f t="shared" si="2042"/>
        <v>106</v>
      </c>
      <c r="AR1062" s="9">
        <f t="shared" si="2042"/>
        <v>0</v>
      </c>
      <c r="AS1062" s="9">
        <f t="shared" si="2043"/>
        <v>0</v>
      </c>
      <c r="AT1062" s="9">
        <f t="shared" si="2043"/>
        <v>0</v>
      </c>
      <c r="AU1062" s="9">
        <f t="shared" si="2043"/>
        <v>0</v>
      </c>
      <c r="AV1062" s="9">
        <f t="shared" si="2043"/>
        <v>0</v>
      </c>
      <c r="AW1062" s="137">
        <f t="shared" si="2043"/>
        <v>106</v>
      </c>
      <c r="AX1062" s="137">
        <f t="shared" si="2043"/>
        <v>0</v>
      </c>
      <c r="AY1062" s="137">
        <f t="shared" si="2043"/>
        <v>0</v>
      </c>
      <c r="AZ1062" s="137">
        <f t="shared" si="2043"/>
        <v>0</v>
      </c>
      <c r="BA1062" s="136">
        <f t="shared" si="2000"/>
        <v>0</v>
      </c>
      <c r="BB1062" s="136"/>
    </row>
    <row r="1063" spans="1:54" ht="33">
      <c r="A1063" s="41" t="s">
        <v>36</v>
      </c>
      <c r="B1063" s="55" t="s">
        <v>226</v>
      </c>
      <c r="C1063" s="55" t="s">
        <v>152</v>
      </c>
      <c r="D1063" s="55" t="s">
        <v>21</v>
      </c>
      <c r="E1063" s="55" t="s">
        <v>400</v>
      </c>
      <c r="F1063" s="25" t="s">
        <v>37</v>
      </c>
      <c r="G1063" s="9">
        <v>106</v>
      </c>
      <c r="H1063" s="9"/>
      <c r="I1063" s="79"/>
      <c r="J1063" s="79"/>
      <c r="K1063" s="79"/>
      <c r="L1063" s="79"/>
      <c r="M1063" s="9">
        <f>G1063+I1063+J1063+K1063+L1063</f>
        <v>106</v>
      </c>
      <c r="N1063" s="9">
        <f>H1063+L1063</f>
        <v>0</v>
      </c>
      <c r="O1063" s="80"/>
      <c r="P1063" s="80"/>
      <c r="Q1063" s="80"/>
      <c r="R1063" s="80"/>
      <c r="S1063" s="9">
        <f>M1063+O1063+P1063+Q1063+R1063</f>
        <v>106</v>
      </c>
      <c r="T1063" s="9">
        <f>N1063+R1063</f>
        <v>0</v>
      </c>
      <c r="U1063" s="80"/>
      <c r="V1063" s="80"/>
      <c r="W1063" s="80"/>
      <c r="X1063" s="80"/>
      <c r="Y1063" s="9">
        <f>S1063+U1063+V1063+W1063+X1063</f>
        <v>106</v>
      </c>
      <c r="Z1063" s="9">
        <f>T1063+X1063</f>
        <v>0</v>
      </c>
      <c r="AA1063" s="80"/>
      <c r="AB1063" s="80"/>
      <c r="AC1063" s="80"/>
      <c r="AD1063" s="80"/>
      <c r="AE1063" s="9">
        <f>Y1063+AA1063+AB1063+AC1063+AD1063</f>
        <v>106</v>
      </c>
      <c r="AF1063" s="9">
        <f>Z1063+AD1063</f>
        <v>0</v>
      </c>
      <c r="AG1063" s="80"/>
      <c r="AH1063" s="80"/>
      <c r="AI1063" s="80"/>
      <c r="AJ1063" s="80"/>
      <c r="AK1063" s="9">
        <f>AE1063+AG1063+AH1063+AI1063+AJ1063</f>
        <v>106</v>
      </c>
      <c r="AL1063" s="9">
        <f>AF1063+AJ1063</f>
        <v>0</v>
      </c>
      <c r="AM1063" s="80"/>
      <c r="AN1063" s="80"/>
      <c r="AO1063" s="80"/>
      <c r="AP1063" s="80"/>
      <c r="AQ1063" s="9">
        <f>AK1063+AM1063+AN1063+AO1063+AP1063</f>
        <v>106</v>
      </c>
      <c r="AR1063" s="9">
        <f>AL1063+AP1063</f>
        <v>0</v>
      </c>
      <c r="AS1063" s="80"/>
      <c r="AT1063" s="80"/>
      <c r="AU1063" s="80"/>
      <c r="AV1063" s="80"/>
      <c r="AW1063" s="137">
        <f>AQ1063+AS1063+AT1063+AU1063+AV1063</f>
        <v>106</v>
      </c>
      <c r="AX1063" s="137">
        <f>AR1063+AV1063</f>
        <v>0</v>
      </c>
      <c r="AY1063" s="138"/>
      <c r="AZ1063" s="138"/>
      <c r="BA1063" s="136">
        <f t="shared" si="2000"/>
        <v>0</v>
      </c>
      <c r="BB1063" s="136"/>
    </row>
    <row r="1064" spans="1:54" ht="82.5">
      <c r="A1064" s="24" t="s">
        <v>118</v>
      </c>
      <c r="B1064" s="55" t="s">
        <v>226</v>
      </c>
      <c r="C1064" s="55" t="s">
        <v>152</v>
      </c>
      <c r="D1064" s="55" t="s">
        <v>21</v>
      </c>
      <c r="E1064" s="55" t="s">
        <v>119</v>
      </c>
      <c r="F1064" s="55"/>
      <c r="G1064" s="9">
        <f t="shared" ref="G1064:AZ1064" si="2044">G1065</f>
        <v>18</v>
      </c>
      <c r="H1064" s="9">
        <f t="shared" si="2044"/>
        <v>0</v>
      </c>
      <c r="I1064" s="9">
        <f t="shared" si="2044"/>
        <v>0</v>
      </c>
      <c r="J1064" s="9">
        <f t="shared" si="2044"/>
        <v>0</v>
      </c>
      <c r="K1064" s="9">
        <f t="shared" si="2044"/>
        <v>0</v>
      </c>
      <c r="L1064" s="9">
        <f t="shared" si="2044"/>
        <v>0</v>
      </c>
      <c r="M1064" s="9">
        <f t="shared" si="2044"/>
        <v>18</v>
      </c>
      <c r="N1064" s="9">
        <f t="shared" si="2044"/>
        <v>0</v>
      </c>
      <c r="O1064" s="9">
        <f t="shared" si="2044"/>
        <v>0</v>
      </c>
      <c r="P1064" s="9">
        <f t="shared" si="2044"/>
        <v>0</v>
      </c>
      <c r="Q1064" s="9">
        <f t="shared" si="2044"/>
        <v>0</v>
      </c>
      <c r="R1064" s="9">
        <f t="shared" si="2044"/>
        <v>0</v>
      </c>
      <c r="S1064" s="9">
        <f t="shared" si="2044"/>
        <v>18</v>
      </c>
      <c r="T1064" s="9">
        <f t="shared" si="2044"/>
        <v>0</v>
      </c>
      <c r="U1064" s="9">
        <f t="shared" si="2044"/>
        <v>0</v>
      </c>
      <c r="V1064" s="9">
        <f t="shared" si="2044"/>
        <v>0</v>
      </c>
      <c r="W1064" s="9">
        <f t="shared" si="2044"/>
        <v>0</v>
      </c>
      <c r="X1064" s="9">
        <f t="shared" si="2044"/>
        <v>0</v>
      </c>
      <c r="Y1064" s="9">
        <f t="shared" si="2044"/>
        <v>18</v>
      </c>
      <c r="Z1064" s="9">
        <f t="shared" si="2044"/>
        <v>0</v>
      </c>
      <c r="AA1064" s="9">
        <f t="shared" si="2044"/>
        <v>0</v>
      </c>
      <c r="AB1064" s="9">
        <f t="shared" si="2044"/>
        <v>0</v>
      </c>
      <c r="AC1064" s="9">
        <f t="shared" si="2044"/>
        <v>0</v>
      </c>
      <c r="AD1064" s="9">
        <f t="shared" si="2044"/>
        <v>0</v>
      </c>
      <c r="AE1064" s="9">
        <f t="shared" si="2044"/>
        <v>18</v>
      </c>
      <c r="AF1064" s="9">
        <f t="shared" si="2044"/>
        <v>0</v>
      </c>
      <c r="AG1064" s="9">
        <f t="shared" si="2044"/>
        <v>0</v>
      </c>
      <c r="AH1064" s="9">
        <f t="shared" si="2044"/>
        <v>0</v>
      </c>
      <c r="AI1064" s="9">
        <f t="shared" si="2044"/>
        <v>0</v>
      </c>
      <c r="AJ1064" s="9">
        <f t="shared" si="2044"/>
        <v>0</v>
      </c>
      <c r="AK1064" s="9">
        <f t="shared" si="2044"/>
        <v>18</v>
      </c>
      <c r="AL1064" s="9">
        <f t="shared" si="2044"/>
        <v>0</v>
      </c>
      <c r="AM1064" s="9">
        <f t="shared" si="2044"/>
        <v>0</v>
      </c>
      <c r="AN1064" s="9">
        <f t="shared" si="2044"/>
        <v>0</v>
      </c>
      <c r="AO1064" s="9">
        <f t="shared" si="2044"/>
        <v>0</v>
      </c>
      <c r="AP1064" s="9">
        <f t="shared" si="2044"/>
        <v>0</v>
      </c>
      <c r="AQ1064" s="9">
        <f t="shared" si="2044"/>
        <v>18</v>
      </c>
      <c r="AR1064" s="9">
        <f t="shared" si="2044"/>
        <v>0</v>
      </c>
      <c r="AS1064" s="9">
        <f t="shared" si="2044"/>
        <v>0</v>
      </c>
      <c r="AT1064" s="9">
        <f t="shared" si="2044"/>
        <v>0</v>
      </c>
      <c r="AU1064" s="9">
        <f t="shared" si="2044"/>
        <v>0</v>
      </c>
      <c r="AV1064" s="9">
        <f t="shared" si="2044"/>
        <v>0</v>
      </c>
      <c r="AW1064" s="137">
        <f t="shared" si="2044"/>
        <v>18</v>
      </c>
      <c r="AX1064" s="137">
        <f t="shared" si="2044"/>
        <v>0</v>
      </c>
      <c r="AY1064" s="137">
        <f t="shared" si="2044"/>
        <v>0</v>
      </c>
      <c r="AZ1064" s="137">
        <f t="shared" si="2044"/>
        <v>0</v>
      </c>
      <c r="BA1064" s="136">
        <f t="shared" si="2000"/>
        <v>0</v>
      </c>
      <c r="BB1064" s="136"/>
    </row>
    <row r="1065" spans="1:54" ht="21" customHeight="1">
      <c r="A1065" s="36" t="s">
        <v>14</v>
      </c>
      <c r="B1065" s="55" t="s">
        <v>226</v>
      </c>
      <c r="C1065" s="55" t="s">
        <v>152</v>
      </c>
      <c r="D1065" s="55" t="s">
        <v>21</v>
      </c>
      <c r="E1065" s="55" t="s">
        <v>149</v>
      </c>
      <c r="F1065" s="55"/>
      <c r="G1065" s="9">
        <f>G1067</f>
        <v>18</v>
      </c>
      <c r="H1065" s="9">
        <f t="shared" ref="H1065:N1065" si="2045">H1067</f>
        <v>0</v>
      </c>
      <c r="I1065" s="9">
        <f t="shared" si="2045"/>
        <v>0</v>
      </c>
      <c r="J1065" s="9">
        <f t="shared" si="2045"/>
        <v>0</v>
      </c>
      <c r="K1065" s="9">
        <f t="shared" si="2045"/>
        <v>0</v>
      </c>
      <c r="L1065" s="9">
        <f t="shared" si="2045"/>
        <v>0</v>
      </c>
      <c r="M1065" s="9">
        <f t="shared" si="2045"/>
        <v>18</v>
      </c>
      <c r="N1065" s="9">
        <f t="shared" si="2045"/>
        <v>0</v>
      </c>
      <c r="O1065" s="9">
        <f t="shared" ref="O1065:T1065" si="2046">O1067</f>
        <v>0</v>
      </c>
      <c r="P1065" s="9">
        <f t="shared" si="2046"/>
        <v>0</v>
      </c>
      <c r="Q1065" s="9">
        <f t="shared" si="2046"/>
        <v>0</v>
      </c>
      <c r="R1065" s="9">
        <f t="shared" si="2046"/>
        <v>0</v>
      </c>
      <c r="S1065" s="9">
        <f t="shared" si="2046"/>
        <v>18</v>
      </c>
      <c r="T1065" s="9">
        <f t="shared" si="2046"/>
        <v>0</v>
      </c>
      <c r="U1065" s="9">
        <f t="shared" ref="U1065:Z1065" si="2047">U1067</f>
        <v>0</v>
      </c>
      <c r="V1065" s="9">
        <f t="shared" si="2047"/>
        <v>0</v>
      </c>
      <c r="W1065" s="9">
        <f t="shared" si="2047"/>
        <v>0</v>
      </c>
      <c r="X1065" s="9">
        <f t="shared" si="2047"/>
        <v>0</v>
      </c>
      <c r="Y1065" s="9">
        <f t="shared" si="2047"/>
        <v>18</v>
      </c>
      <c r="Z1065" s="9">
        <f t="shared" si="2047"/>
        <v>0</v>
      </c>
      <c r="AA1065" s="9">
        <f t="shared" ref="AA1065:AF1065" si="2048">AA1067</f>
        <v>0</v>
      </c>
      <c r="AB1065" s="9">
        <f t="shared" si="2048"/>
        <v>0</v>
      </c>
      <c r="AC1065" s="9">
        <f t="shared" si="2048"/>
        <v>0</v>
      </c>
      <c r="AD1065" s="9">
        <f t="shared" si="2048"/>
        <v>0</v>
      </c>
      <c r="AE1065" s="9">
        <f t="shared" si="2048"/>
        <v>18</v>
      </c>
      <c r="AF1065" s="9">
        <f t="shared" si="2048"/>
        <v>0</v>
      </c>
      <c r="AG1065" s="9">
        <f t="shared" ref="AG1065:AL1065" si="2049">AG1067</f>
        <v>0</v>
      </c>
      <c r="AH1065" s="9">
        <f t="shared" si="2049"/>
        <v>0</v>
      </c>
      <c r="AI1065" s="9">
        <f t="shared" si="2049"/>
        <v>0</v>
      </c>
      <c r="AJ1065" s="9">
        <f t="shared" si="2049"/>
        <v>0</v>
      </c>
      <c r="AK1065" s="9">
        <f t="shared" si="2049"/>
        <v>18</v>
      </c>
      <c r="AL1065" s="9">
        <f t="shared" si="2049"/>
        <v>0</v>
      </c>
      <c r="AM1065" s="9">
        <f t="shared" ref="AM1065:AR1065" si="2050">AM1067</f>
        <v>0</v>
      </c>
      <c r="AN1065" s="9">
        <f t="shared" si="2050"/>
        <v>0</v>
      </c>
      <c r="AO1065" s="9">
        <f t="shared" si="2050"/>
        <v>0</v>
      </c>
      <c r="AP1065" s="9">
        <f t="shared" si="2050"/>
        <v>0</v>
      </c>
      <c r="AQ1065" s="9">
        <f t="shared" si="2050"/>
        <v>18</v>
      </c>
      <c r="AR1065" s="9">
        <f t="shared" si="2050"/>
        <v>0</v>
      </c>
      <c r="AS1065" s="9">
        <f t="shared" ref="AS1065:AW1065" si="2051">AS1067</f>
        <v>0</v>
      </c>
      <c r="AT1065" s="9">
        <f t="shared" si="2051"/>
        <v>0</v>
      </c>
      <c r="AU1065" s="9">
        <f t="shared" si="2051"/>
        <v>0</v>
      </c>
      <c r="AV1065" s="9">
        <f t="shared" si="2051"/>
        <v>0</v>
      </c>
      <c r="AW1065" s="137">
        <f t="shared" si="2051"/>
        <v>18</v>
      </c>
      <c r="AX1065" s="137">
        <f t="shared" ref="AX1065:AZ1065" si="2052">AX1067</f>
        <v>0</v>
      </c>
      <c r="AY1065" s="137">
        <f t="shared" si="2052"/>
        <v>0</v>
      </c>
      <c r="AZ1065" s="137">
        <f t="shared" si="2052"/>
        <v>0</v>
      </c>
      <c r="BA1065" s="136">
        <f t="shared" si="2000"/>
        <v>0</v>
      </c>
      <c r="BB1065" s="136"/>
    </row>
    <row r="1066" spans="1:54" ht="23.25" customHeight="1">
      <c r="A1066" s="36" t="s">
        <v>235</v>
      </c>
      <c r="B1066" s="55" t="s">
        <v>226</v>
      </c>
      <c r="C1066" s="55" t="s">
        <v>152</v>
      </c>
      <c r="D1066" s="55" t="s">
        <v>21</v>
      </c>
      <c r="E1066" s="55" t="s">
        <v>705</v>
      </c>
      <c r="F1066" s="55"/>
      <c r="G1066" s="9">
        <f>G1067</f>
        <v>18</v>
      </c>
      <c r="H1066" s="9">
        <f t="shared" ref="H1066:W1067" si="2053">H1067</f>
        <v>0</v>
      </c>
      <c r="I1066" s="9">
        <f t="shared" si="2053"/>
        <v>0</v>
      </c>
      <c r="J1066" s="9">
        <f t="shared" si="2053"/>
        <v>0</v>
      </c>
      <c r="K1066" s="9">
        <f t="shared" si="2053"/>
        <v>0</v>
      </c>
      <c r="L1066" s="9">
        <f t="shared" si="2053"/>
        <v>0</v>
      </c>
      <c r="M1066" s="9">
        <f t="shared" si="2053"/>
        <v>18</v>
      </c>
      <c r="N1066" s="9">
        <f t="shared" si="2053"/>
        <v>0</v>
      </c>
      <c r="O1066" s="9">
        <f t="shared" si="2053"/>
        <v>0</v>
      </c>
      <c r="P1066" s="9">
        <f t="shared" si="2053"/>
        <v>0</v>
      </c>
      <c r="Q1066" s="9">
        <f t="shared" si="2053"/>
        <v>0</v>
      </c>
      <c r="R1066" s="9">
        <f t="shared" si="2053"/>
        <v>0</v>
      </c>
      <c r="S1066" s="9">
        <f t="shared" si="2053"/>
        <v>18</v>
      </c>
      <c r="T1066" s="9">
        <f t="shared" si="2053"/>
        <v>0</v>
      </c>
      <c r="U1066" s="9">
        <f t="shared" si="2053"/>
        <v>0</v>
      </c>
      <c r="V1066" s="9">
        <f t="shared" si="2053"/>
        <v>0</v>
      </c>
      <c r="W1066" s="9">
        <f t="shared" si="2053"/>
        <v>0</v>
      </c>
      <c r="X1066" s="9">
        <f t="shared" ref="U1066:AJ1067" si="2054">X1067</f>
        <v>0</v>
      </c>
      <c r="Y1066" s="9">
        <f t="shared" si="2054"/>
        <v>18</v>
      </c>
      <c r="Z1066" s="9">
        <f t="shared" si="2054"/>
        <v>0</v>
      </c>
      <c r="AA1066" s="9">
        <f t="shared" si="2054"/>
        <v>0</v>
      </c>
      <c r="AB1066" s="9">
        <f t="shared" si="2054"/>
        <v>0</v>
      </c>
      <c r="AC1066" s="9">
        <f t="shared" si="2054"/>
        <v>0</v>
      </c>
      <c r="AD1066" s="9">
        <f t="shared" si="2054"/>
        <v>0</v>
      </c>
      <c r="AE1066" s="9">
        <f t="shared" si="2054"/>
        <v>18</v>
      </c>
      <c r="AF1066" s="9">
        <f t="shared" si="2054"/>
        <v>0</v>
      </c>
      <c r="AG1066" s="9">
        <f t="shared" si="2054"/>
        <v>0</v>
      </c>
      <c r="AH1066" s="9">
        <f t="shared" si="2054"/>
        <v>0</v>
      </c>
      <c r="AI1066" s="9">
        <f t="shared" si="2054"/>
        <v>0</v>
      </c>
      <c r="AJ1066" s="9">
        <f t="shared" si="2054"/>
        <v>0</v>
      </c>
      <c r="AK1066" s="9">
        <f t="shared" ref="AG1066:AV1067" si="2055">AK1067</f>
        <v>18</v>
      </c>
      <c r="AL1066" s="9">
        <f t="shared" si="2055"/>
        <v>0</v>
      </c>
      <c r="AM1066" s="9">
        <f t="shared" si="2055"/>
        <v>0</v>
      </c>
      <c r="AN1066" s="9">
        <f t="shared" si="2055"/>
        <v>0</v>
      </c>
      <c r="AO1066" s="9">
        <f t="shared" si="2055"/>
        <v>0</v>
      </c>
      <c r="AP1066" s="9">
        <f t="shared" si="2055"/>
        <v>0</v>
      </c>
      <c r="AQ1066" s="9">
        <f t="shared" si="2055"/>
        <v>18</v>
      </c>
      <c r="AR1066" s="9">
        <f t="shared" si="2055"/>
        <v>0</v>
      </c>
      <c r="AS1066" s="9">
        <f t="shared" si="2055"/>
        <v>0</v>
      </c>
      <c r="AT1066" s="9">
        <f t="shared" si="2055"/>
        <v>0</v>
      </c>
      <c r="AU1066" s="9">
        <f t="shared" si="2055"/>
        <v>0</v>
      </c>
      <c r="AV1066" s="9">
        <f t="shared" si="2055"/>
        <v>0</v>
      </c>
      <c r="AW1066" s="137">
        <f t="shared" ref="AS1066:AZ1067" si="2056">AW1067</f>
        <v>18</v>
      </c>
      <c r="AX1066" s="137">
        <f t="shared" si="2056"/>
        <v>0</v>
      </c>
      <c r="AY1066" s="137">
        <f t="shared" si="2056"/>
        <v>0</v>
      </c>
      <c r="AZ1066" s="137">
        <f t="shared" si="2056"/>
        <v>0</v>
      </c>
      <c r="BA1066" s="136">
        <f t="shared" si="2000"/>
        <v>0</v>
      </c>
      <c r="BB1066" s="136"/>
    </row>
    <row r="1067" spans="1:54" ht="38.25" customHeight="1">
      <c r="A1067" s="36" t="s">
        <v>11</v>
      </c>
      <c r="B1067" s="55" t="s">
        <v>226</v>
      </c>
      <c r="C1067" s="55" t="s">
        <v>152</v>
      </c>
      <c r="D1067" s="55" t="s">
        <v>21</v>
      </c>
      <c r="E1067" s="55" t="s">
        <v>705</v>
      </c>
      <c r="F1067" s="25" t="s">
        <v>12</v>
      </c>
      <c r="G1067" s="9">
        <f>G1068</f>
        <v>18</v>
      </c>
      <c r="H1067" s="9">
        <f t="shared" si="2053"/>
        <v>0</v>
      </c>
      <c r="I1067" s="9">
        <f t="shared" si="2053"/>
        <v>0</v>
      </c>
      <c r="J1067" s="9">
        <f t="shared" si="2053"/>
        <v>0</v>
      </c>
      <c r="K1067" s="9">
        <f t="shared" si="2053"/>
        <v>0</v>
      </c>
      <c r="L1067" s="9">
        <f t="shared" si="2053"/>
        <v>0</v>
      </c>
      <c r="M1067" s="9">
        <f t="shared" si="2053"/>
        <v>18</v>
      </c>
      <c r="N1067" s="9">
        <f t="shared" si="2053"/>
        <v>0</v>
      </c>
      <c r="O1067" s="9">
        <f t="shared" si="2053"/>
        <v>0</v>
      </c>
      <c r="P1067" s="9">
        <f t="shared" si="2053"/>
        <v>0</v>
      </c>
      <c r="Q1067" s="9">
        <f t="shared" si="2053"/>
        <v>0</v>
      </c>
      <c r="R1067" s="9">
        <f t="shared" si="2053"/>
        <v>0</v>
      </c>
      <c r="S1067" s="9">
        <f t="shared" si="2053"/>
        <v>18</v>
      </c>
      <c r="T1067" s="9">
        <f t="shared" si="2053"/>
        <v>0</v>
      </c>
      <c r="U1067" s="9">
        <f t="shared" si="2054"/>
        <v>0</v>
      </c>
      <c r="V1067" s="9">
        <f t="shared" si="2054"/>
        <v>0</v>
      </c>
      <c r="W1067" s="9">
        <f t="shared" si="2054"/>
        <v>0</v>
      </c>
      <c r="X1067" s="9">
        <f t="shared" si="2054"/>
        <v>0</v>
      </c>
      <c r="Y1067" s="9">
        <f t="shared" si="2054"/>
        <v>18</v>
      </c>
      <c r="Z1067" s="9">
        <f t="shared" si="2054"/>
        <v>0</v>
      </c>
      <c r="AA1067" s="9">
        <f t="shared" si="2054"/>
        <v>0</v>
      </c>
      <c r="AB1067" s="9">
        <f t="shared" si="2054"/>
        <v>0</v>
      </c>
      <c r="AC1067" s="9">
        <f t="shared" si="2054"/>
        <v>0</v>
      </c>
      <c r="AD1067" s="9">
        <f t="shared" si="2054"/>
        <v>0</v>
      </c>
      <c r="AE1067" s="9">
        <f t="shared" si="2054"/>
        <v>18</v>
      </c>
      <c r="AF1067" s="9">
        <f t="shared" si="2054"/>
        <v>0</v>
      </c>
      <c r="AG1067" s="9">
        <f t="shared" si="2055"/>
        <v>0</v>
      </c>
      <c r="AH1067" s="9">
        <f t="shared" si="2055"/>
        <v>0</v>
      </c>
      <c r="AI1067" s="9">
        <f t="shared" si="2055"/>
        <v>0</v>
      </c>
      <c r="AJ1067" s="9">
        <f t="shared" si="2055"/>
        <v>0</v>
      </c>
      <c r="AK1067" s="9">
        <f t="shared" si="2055"/>
        <v>18</v>
      </c>
      <c r="AL1067" s="9">
        <f t="shared" si="2055"/>
        <v>0</v>
      </c>
      <c r="AM1067" s="9">
        <f t="shared" si="2055"/>
        <v>0</v>
      </c>
      <c r="AN1067" s="9">
        <f t="shared" si="2055"/>
        <v>0</v>
      </c>
      <c r="AO1067" s="9">
        <f t="shared" si="2055"/>
        <v>0</v>
      </c>
      <c r="AP1067" s="9">
        <f t="shared" si="2055"/>
        <v>0</v>
      </c>
      <c r="AQ1067" s="9">
        <f t="shared" si="2055"/>
        <v>18</v>
      </c>
      <c r="AR1067" s="9">
        <f t="shared" si="2055"/>
        <v>0</v>
      </c>
      <c r="AS1067" s="9">
        <f t="shared" si="2056"/>
        <v>0</v>
      </c>
      <c r="AT1067" s="9">
        <f t="shared" si="2056"/>
        <v>0</v>
      </c>
      <c r="AU1067" s="9">
        <f t="shared" si="2056"/>
        <v>0</v>
      </c>
      <c r="AV1067" s="9">
        <f t="shared" si="2056"/>
        <v>0</v>
      </c>
      <c r="AW1067" s="137">
        <f t="shared" si="2056"/>
        <v>18</v>
      </c>
      <c r="AX1067" s="137">
        <f t="shared" si="2056"/>
        <v>0</v>
      </c>
      <c r="AY1067" s="137">
        <f t="shared" si="2056"/>
        <v>0</v>
      </c>
      <c r="AZ1067" s="137">
        <f t="shared" si="2056"/>
        <v>0</v>
      </c>
      <c r="BA1067" s="136">
        <f t="shared" si="2000"/>
        <v>0</v>
      </c>
      <c r="BB1067" s="136"/>
    </row>
    <row r="1068" spans="1:54" ht="23.25" customHeight="1">
      <c r="A1068" s="36" t="s">
        <v>13</v>
      </c>
      <c r="B1068" s="55" t="s">
        <v>226</v>
      </c>
      <c r="C1068" s="55" t="s">
        <v>152</v>
      </c>
      <c r="D1068" s="55" t="s">
        <v>21</v>
      </c>
      <c r="E1068" s="55" t="s">
        <v>705</v>
      </c>
      <c r="F1068" s="25" t="s">
        <v>34</v>
      </c>
      <c r="G1068" s="9">
        <v>18</v>
      </c>
      <c r="H1068" s="9"/>
      <c r="I1068" s="79"/>
      <c r="J1068" s="79"/>
      <c r="K1068" s="79"/>
      <c r="L1068" s="79"/>
      <c r="M1068" s="9">
        <f>G1068+I1068+J1068+K1068+L1068</f>
        <v>18</v>
      </c>
      <c r="N1068" s="9">
        <f>H1068+L1068</f>
        <v>0</v>
      </c>
      <c r="O1068" s="80"/>
      <c r="P1068" s="80"/>
      <c r="Q1068" s="80"/>
      <c r="R1068" s="80"/>
      <c r="S1068" s="9">
        <f>M1068+O1068+P1068+Q1068+R1068</f>
        <v>18</v>
      </c>
      <c r="T1068" s="9">
        <f>N1068+R1068</f>
        <v>0</v>
      </c>
      <c r="U1068" s="80"/>
      <c r="V1068" s="80"/>
      <c r="W1068" s="80"/>
      <c r="X1068" s="80"/>
      <c r="Y1068" s="9">
        <f>S1068+U1068+V1068+W1068+X1068</f>
        <v>18</v>
      </c>
      <c r="Z1068" s="9">
        <f>T1068+X1068</f>
        <v>0</v>
      </c>
      <c r="AA1068" s="80"/>
      <c r="AB1068" s="80"/>
      <c r="AC1068" s="80"/>
      <c r="AD1068" s="80"/>
      <c r="AE1068" s="9">
        <f>Y1068+AA1068+AB1068+AC1068+AD1068</f>
        <v>18</v>
      </c>
      <c r="AF1068" s="9">
        <f>Z1068+AD1068</f>
        <v>0</v>
      </c>
      <c r="AG1068" s="80"/>
      <c r="AH1068" s="80"/>
      <c r="AI1068" s="80"/>
      <c r="AJ1068" s="80"/>
      <c r="AK1068" s="9">
        <f>AE1068+AG1068+AH1068+AI1068+AJ1068</f>
        <v>18</v>
      </c>
      <c r="AL1068" s="9">
        <f>AF1068+AJ1068</f>
        <v>0</v>
      </c>
      <c r="AM1068" s="80"/>
      <c r="AN1068" s="80"/>
      <c r="AO1068" s="80"/>
      <c r="AP1068" s="80"/>
      <c r="AQ1068" s="9">
        <f>AK1068+AM1068+AN1068+AO1068+AP1068</f>
        <v>18</v>
      </c>
      <c r="AR1068" s="9">
        <f>AL1068+AP1068</f>
        <v>0</v>
      </c>
      <c r="AS1068" s="80"/>
      <c r="AT1068" s="80"/>
      <c r="AU1068" s="80"/>
      <c r="AV1068" s="80"/>
      <c r="AW1068" s="137">
        <f>AQ1068+AS1068+AT1068+AU1068+AV1068</f>
        <v>18</v>
      </c>
      <c r="AX1068" s="137">
        <f>AR1068+AV1068</f>
        <v>0</v>
      </c>
      <c r="AY1068" s="138"/>
      <c r="AZ1068" s="138"/>
      <c r="BA1068" s="136">
        <f t="shared" si="2000"/>
        <v>0</v>
      </c>
      <c r="BB1068" s="136"/>
    </row>
    <row r="1069" spans="1:54" ht="66" hidden="1">
      <c r="A1069" s="41" t="s">
        <v>534</v>
      </c>
      <c r="B1069" s="29" t="s">
        <v>226</v>
      </c>
      <c r="C1069" s="30" t="s">
        <v>152</v>
      </c>
      <c r="D1069" s="30" t="s">
        <v>21</v>
      </c>
      <c r="E1069" s="84" t="s">
        <v>125</v>
      </c>
      <c r="F1069" s="55"/>
      <c r="G1069" s="18">
        <f t="shared" ref="G1069:H1072" si="2057">G1070</f>
        <v>0</v>
      </c>
      <c r="H1069" s="18">
        <f t="shared" si="2057"/>
        <v>0</v>
      </c>
      <c r="I1069" s="79"/>
      <c r="J1069" s="79"/>
      <c r="K1069" s="79"/>
      <c r="L1069" s="79"/>
      <c r="M1069" s="79"/>
      <c r="N1069" s="79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139"/>
      <c r="AX1069" s="139"/>
      <c r="AY1069" s="138"/>
      <c r="AZ1069" s="138"/>
      <c r="BA1069" s="136" t="e">
        <f t="shared" si="2000"/>
        <v>#DIV/0!</v>
      </c>
      <c r="BB1069" s="136" t="e">
        <f t="shared" si="2001"/>
        <v>#DIV/0!</v>
      </c>
    </row>
    <row r="1070" spans="1:54" hidden="1">
      <c r="A1070" s="24" t="s">
        <v>138</v>
      </c>
      <c r="B1070" s="29" t="s">
        <v>226</v>
      </c>
      <c r="C1070" s="30" t="s">
        <v>152</v>
      </c>
      <c r="D1070" s="30" t="s">
        <v>21</v>
      </c>
      <c r="E1070" s="84" t="s">
        <v>127</v>
      </c>
      <c r="F1070" s="55"/>
      <c r="G1070" s="18">
        <f t="shared" si="2057"/>
        <v>0</v>
      </c>
      <c r="H1070" s="18">
        <f t="shared" si="2057"/>
        <v>0</v>
      </c>
      <c r="I1070" s="79"/>
      <c r="J1070" s="79"/>
      <c r="K1070" s="79"/>
      <c r="L1070" s="79"/>
      <c r="M1070" s="79"/>
      <c r="N1070" s="79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139"/>
      <c r="AX1070" s="139"/>
      <c r="AY1070" s="138"/>
      <c r="AZ1070" s="138"/>
      <c r="BA1070" s="136" t="e">
        <f t="shared" si="2000"/>
        <v>#DIV/0!</v>
      </c>
      <c r="BB1070" s="136" t="e">
        <f t="shared" si="2001"/>
        <v>#DIV/0!</v>
      </c>
    </row>
    <row r="1071" spans="1:54" ht="33" hidden="1">
      <c r="A1071" s="36" t="s">
        <v>238</v>
      </c>
      <c r="B1071" s="29" t="s">
        <v>226</v>
      </c>
      <c r="C1071" s="30" t="s">
        <v>152</v>
      </c>
      <c r="D1071" s="30" t="s">
        <v>21</v>
      </c>
      <c r="E1071" s="84" t="s">
        <v>239</v>
      </c>
      <c r="F1071" s="55"/>
      <c r="G1071" s="18">
        <f t="shared" si="2057"/>
        <v>0</v>
      </c>
      <c r="H1071" s="18">
        <f t="shared" si="2057"/>
        <v>0</v>
      </c>
      <c r="I1071" s="79"/>
      <c r="J1071" s="79"/>
      <c r="K1071" s="79"/>
      <c r="L1071" s="79"/>
      <c r="M1071" s="79"/>
      <c r="N1071" s="79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139"/>
      <c r="AX1071" s="139"/>
      <c r="AY1071" s="138"/>
      <c r="AZ1071" s="138"/>
      <c r="BA1071" s="136" t="e">
        <f t="shared" si="2000"/>
        <v>#DIV/0!</v>
      </c>
      <c r="BB1071" s="136" t="e">
        <f t="shared" si="2001"/>
        <v>#DIV/0!</v>
      </c>
    </row>
    <row r="1072" spans="1:54" ht="33" hidden="1">
      <c r="A1072" s="36" t="s">
        <v>11</v>
      </c>
      <c r="B1072" s="29" t="s">
        <v>226</v>
      </c>
      <c r="C1072" s="30" t="s">
        <v>152</v>
      </c>
      <c r="D1072" s="30" t="s">
        <v>21</v>
      </c>
      <c r="E1072" s="84" t="s">
        <v>239</v>
      </c>
      <c r="F1072" s="55" t="s">
        <v>12</v>
      </c>
      <c r="G1072" s="18">
        <f t="shared" si="2057"/>
        <v>0</v>
      </c>
      <c r="H1072" s="18">
        <f t="shared" si="2057"/>
        <v>0</v>
      </c>
      <c r="I1072" s="79"/>
      <c r="J1072" s="79"/>
      <c r="K1072" s="79"/>
      <c r="L1072" s="79"/>
      <c r="M1072" s="79"/>
      <c r="N1072" s="79"/>
      <c r="O1072" s="80"/>
      <c r="P1072" s="80"/>
      <c r="Q1072" s="80"/>
      <c r="R1072" s="80"/>
      <c r="S1072" s="80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139"/>
      <c r="AX1072" s="139"/>
      <c r="AY1072" s="138"/>
      <c r="AZ1072" s="138"/>
      <c r="BA1072" s="136" t="e">
        <f t="shared" si="2000"/>
        <v>#DIV/0!</v>
      </c>
      <c r="BB1072" s="136" t="e">
        <f t="shared" si="2001"/>
        <v>#DIV/0!</v>
      </c>
    </row>
    <row r="1073" spans="1:54" ht="33" hidden="1">
      <c r="A1073" s="24" t="s">
        <v>240</v>
      </c>
      <c r="B1073" s="55" t="s">
        <v>226</v>
      </c>
      <c r="C1073" s="55" t="s">
        <v>152</v>
      </c>
      <c r="D1073" s="55" t="s">
        <v>21</v>
      </c>
      <c r="E1073" s="55" t="s">
        <v>239</v>
      </c>
      <c r="F1073" s="9">
        <v>630</v>
      </c>
      <c r="G1073" s="9"/>
      <c r="H1073" s="9"/>
      <c r="I1073" s="79"/>
      <c r="J1073" s="79"/>
      <c r="K1073" s="79"/>
      <c r="L1073" s="79"/>
      <c r="M1073" s="79"/>
      <c r="N1073" s="79"/>
      <c r="O1073" s="80"/>
      <c r="P1073" s="80"/>
      <c r="Q1073" s="80"/>
      <c r="R1073" s="80"/>
      <c r="S1073" s="80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139"/>
      <c r="AX1073" s="139"/>
      <c r="AY1073" s="138"/>
      <c r="AZ1073" s="138"/>
      <c r="BA1073" s="136" t="e">
        <f t="shared" si="2000"/>
        <v>#DIV/0!</v>
      </c>
      <c r="BB1073" s="136" t="e">
        <f t="shared" si="2001"/>
        <v>#DIV/0!</v>
      </c>
    </row>
    <row r="1074" spans="1:54" hidden="1">
      <c r="A1074" s="24"/>
      <c r="B1074" s="55"/>
      <c r="C1074" s="55"/>
      <c r="D1074" s="55"/>
      <c r="E1074" s="55"/>
      <c r="F1074" s="9"/>
      <c r="G1074" s="9"/>
      <c r="H1074" s="9"/>
      <c r="I1074" s="79"/>
      <c r="J1074" s="79"/>
      <c r="K1074" s="79"/>
      <c r="L1074" s="79"/>
      <c r="M1074" s="79"/>
      <c r="N1074" s="79"/>
      <c r="O1074" s="80"/>
      <c r="P1074" s="80"/>
      <c r="Q1074" s="80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139"/>
      <c r="AX1074" s="139"/>
      <c r="AY1074" s="138"/>
      <c r="AZ1074" s="138"/>
      <c r="BA1074" s="136"/>
      <c r="BB1074" s="136"/>
    </row>
    <row r="1075" spans="1:54" ht="18.75">
      <c r="A1075" s="48" t="s">
        <v>241</v>
      </c>
      <c r="B1075" s="54" t="s">
        <v>226</v>
      </c>
      <c r="C1075" s="54" t="s">
        <v>152</v>
      </c>
      <c r="D1075" s="54" t="s">
        <v>8</v>
      </c>
      <c r="E1075" s="54"/>
      <c r="F1075" s="54"/>
      <c r="G1075" s="16">
        <f t="shared" ref="G1075:V1079" si="2058">G1076</f>
        <v>7263</v>
      </c>
      <c r="H1075" s="16">
        <f t="shared" si="2058"/>
        <v>0</v>
      </c>
      <c r="I1075" s="16">
        <f t="shared" si="2058"/>
        <v>0</v>
      </c>
      <c r="J1075" s="16">
        <f t="shared" si="2058"/>
        <v>0</v>
      </c>
      <c r="K1075" s="16">
        <f t="shared" si="2058"/>
        <v>0</v>
      </c>
      <c r="L1075" s="16">
        <f t="shared" si="2058"/>
        <v>0</v>
      </c>
      <c r="M1075" s="16">
        <f t="shared" si="2058"/>
        <v>7263</v>
      </c>
      <c r="N1075" s="16">
        <f t="shared" si="2058"/>
        <v>0</v>
      </c>
      <c r="O1075" s="16">
        <f t="shared" si="2058"/>
        <v>0</v>
      </c>
      <c r="P1075" s="16">
        <f t="shared" si="2058"/>
        <v>0</v>
      </c>
      <c r="Q1075" s="16">
        <f t="shared" si="2058"/>
        <v>0</v>
      </c>
      <c r="R1075" s="16">
        <f t="shared" si="2058"/>
        <v>0</v>
      </c>
      <c r="S1075" s="16">
        <f t="shared" si="2058"/>
        <v>7263</v>
      </c>
      <c r="T1075" s="16">
        <f t="shared" si="2058"/>
        <v>0</v>
      </c>
      <c r="U1075" s="16">
        <f t="shared" si="2058"/>
        <v>0</v>
      </c>
      <c r="V1075" s="16">
        <f t="shared" si="2058"/>
        <v>0</v>
      </c>
      <c r="W1075" s="16">
        <f t="shared" ref="U1075:AJ1079" si="2059">W1076</f>
        <v>0</v>
      </c>
      <c r="X1075" s="16">
        <f t="shared" si="2059"/>
        <v>0</v>
      </c>
      <c r="Y1075" s="16">
        <f t="shared" si="2059"/>
        <v>7263</v>
      </c>
      <c r="Z1075" s="16">
        <f t="shared" si="2059"/>
        <v>0</v>
      </c>
      <c r="AA1075" s="16">
        <f t="shared" si="2059"/>
        <v>0</v>
      </c>
      <c r="AB1075" s="16">
        <f t="shared" si="2059"/>
        <v>0</v>
      </c>
      <c r="AC1075" s="16">
        <f t="shared" si="2059"/>
        <v>0</v>
      </c>
      <c r="AD1075" s="16">
        <f t="shared" si="2059"/>
        <v>0</v>
      </c>
      <c r="AE1075" s="16">
        <f t="shared" si="2059"/>
        <v>7263</v>
      </c>
      <c r="AF1075" s="16">
        <f t="shared" si="2059"/>
        <v>0</v>
      </c>
      <c r="AG1075" s="16">
        <f t="shared" si="2059"/>
        <v>0</v>
      </c>
      <c r="AH1075" s="16">
        <f t="shared" si="2059"/>
        <v>0</v>
      </c>
      <c r="AI1075" s="16">
        <f t="shared" si="2059"/>
        <v>0</v>
      </c>
      <c r="AJ1075" s="16">
        <f t="shared" si="2059"/>
        <v>0</v>
      </c>
      <c r="AK1075" s="16">
        <f t="shared" ref="AG1075:AV1079" si="2060">AK1076</f>
        <v>7263</v>
      </c>
      <c r="AL1075" s="16">
        <f t="shared" si="2060"/>
        <v>0</v>
      </c>
      <c r="AM1075" s="16">
        <f t="shared" si="2060"/>
        <v>0</v>
      </c>
      <c r="AN1075" s="16">
        <f t="shared" si="2060"/>
        <v>0</v>
      </c>
      <c r="AO1075" s="16">
        <f t="shared" si="2060"/>
        <v>0</v>
      </c>
      <c r="AP1075" s="16">
        <f t="shared" si="2060"/>
        <v>0</v>
      </c>
      <c r="AQ1075" s="16">
        <f t="shared" si="2060"/>
        <v>7263</v>
      </c>
      <c r="AR1075" s="16">
        <f t="shared" si="2060"/>
        <v>0</v>
      </c>
      <c r="AS1075" s="16">
        <f t="shared" si="2060"/>
        <v>0</v>
      </c>
      <c r="AT1075" s="16">
        <f t="shared" si="2060"/>
        <v>0</v>
      </c>
      <c r="AU1075" s="16">
        <f t="shared" si="2060"/>
        <v>-40</v>
      </c>
      <c r="AV1075" s="16">
        <f t="shared" si="2060"/>
        <v>0</v>
      </c>
      <c r="AW1075" s="142">
        <f t="shared" ref="AS1075:AZ1079" si="2061">AW1076</f>
        <v>7223</v>
      </c>
      <c r="AX1075" s="142">
        <f t="shared" si="2061"/>
        <v>0</v>
      </c>
      <c r="AY1075" s="142">
        <f t="shared" si="2061"/>
        <v>5406</v>
      </c>
      <c r="AZ1075" s="142">
        <f t="shared" si="2061"/>
        <v>0</v>
      </c>
      <c r="BA1075" s="141">
        <f t="shared" si="2000"/>
        <v>74.844247542572333</v>
      </c>
      <c r="BB1075" s="141"/>
    </row>
    <row r="1076" spans="1:54" ht="33">
      <c r="A1076" s="27" t="s">
        <v>422</v>
      </c>
      <c r="B1076" s="55" t="s">
        <v>226</v>
      </c>
      <c r="C1076" s="55" t="s">
        <v>152</v>
      </c>
      <c r="D1076" s="55" t="s">
        <v>8</v>
      </c>
      <c r="E1076" s="55" t="s">
        <v>227</v>
      </c>
      <c r="F1076" s="55"/>
      <c r="G1076" s="17">
        <f t="shared" si="2058"/>
        <v>7263</v>
      </c>
      <c r="H1076" s="17">
        <f t="shared" si="2058"/>
        <v>0</v>
      </c>
      <c r="I1076" s="17">
        <f t="shared" si="2058"/>
        <v>0</v>
      </c>
      <c r="J1076" s="17">
        <f t="shared" si="2058"/>
        <v>0</v>
      </c>
      <c r="K1076" s="17">
        <f t="shared" si="2058"/>
        <v>0</v>
      </c>
      <c r="L1076" s="17">
        <f t="shared" si="2058"/>
        <v>0</v>
      </c>
      <c r="M1076" s="17">
        <f t="shared" si="2058"/>
        <v>7263</v>
      </c>
      <c r="N1076" s="17">
        <f t="shared" si="2058"/>
        <v>0</v>
      </c>
      <c r="O1076" s="17">
        <f t="shared" si="2058"/>
        <v>0</v>
      </c>
      <c r="P1076" s="17">
        <f t="shared" si="2058"/>
        <v>0</v>
      </c>
      <c r="Q1076" s="17">
        <f t="shared" si="2058"/>
        <v>0</v>
      </c>
      <c r="R1076" s="17">
        <f t="shared" si="2058"/>
        <v>0</v>
      </c>
      <c r="S1076" s="17">
        <f t="shared" si="2058"/>
        <v>7263</v>
      </c>
      <c r="T1076" s="17">
        <f t="shared" si="2058"/>
        <v>0</v>
      </c>
      <c r="U1076" s="17">
        <f t="shared" si="2059"/>
        <v>0</v>
      </c>
      <c r="V1076" s="17">
        <f t="shared" si="2059"/>
        <v>0</v>
      </c>
      <c r="W1076" s="17">
        <f t="shared" si="2059"/>
        <v>0</v>
      </c>
      <c r="X1076" s="17">
        <f t="shared" si="2059"/>
        <v>0</v>
      </c>
      <c r="Y1076" s="17">
        <f t="shared" si="2059"/>
        <v>7263</v>
      </c>
      <c r="Z1076" s="17">
        <f t="shared" si="2059"/>
        <v>0</v>
      </c>
      <c r="AA1076" s="17">
        <f t="shared" si="2059"/>
        <v>0</v>
      </c>
      <c r="AB1076" s="17">
        <f t="shared" si="2059"/>
        <v>0</v>
      </c>
      <c r="AC1076" s="17">
        <f t="shared" si="2059"/>
        <v>0</v>
      </c>
      <c r="AD1076" s="17">
        <f t="shared" si="2059"/>
        <v>0</v>
      </c>
      <c r="AE1076" s="17">
        <f t="shared" si="2059"/>
        <v>7263</v>
      </c>
      <c r="AF1076" s="17">
        <f t="shared" si="2059"/>
        <v>0</v>
      </c>
      <c r="AG1076" s="17">
        <f t="shared" si="2060"/>
        <v>0</v>
      </c>
      <c r="AH1076" s="17">
        <f t="shared" si="2060"/>
        <v>0</v>
      </c>
      <c r="AI1076" s="17">
        <f t="shared" si="2060"/>
        <v>0</v>
      </c>
      <c r="AJ1076" s="17">
        <f t="shared" si="2060"/>
        <v>0</v>
      </c>
      <c r="AK1076" s="17">
        <f t="shared" si="2060"/>
        <v>7263</v>
      </c>
      <c r="AL1076" s="17">
        <f t="shared" si="2060"/>
        <v>0</v>
      </c>
      <c r="AM1076" s="17">
        <f t="shared" si="2060"/>
        <v>0</v>
      </c>
      <c r="AN1076" s="17">
        <f t="shared" si="2060"/>
        <v>0</v>
      </c>
      <c r="AO1076" s="17">
        <f t="shared" si="2060"/>
        <v>0</v>
      </c>
      <c r="AP1076" s="17">
        <f t="shared" si="2060"/>
        <v>0</v>
      </c>
      <c r="AQ1076" s="17">
        <f t="shared" si="2060"/>
        <v>7263</v>
      </c>
      <c r="AR1076" s="17">
        <f t="shared" si="2060"/>
        <v>0</v>
      </c>
      <c r="AS1076" s="17">
        <f t="shared" si="2061"/>
        <v>0</v>
      </c>
      <c r="AT1076" s="17">
        <f t="shared" si="2061"/>
        <v>0</v>
      </c>
      <c r="AU1076" s="17">
        <f t="shared" si="2061"/>
        <v>-40</v>
      </c>
      <c r="AV1076" s="17">
        <f t="shared" si="2061"/>
        <v>0</v>
      </c>
      <c r="AW1076" s="134">
        <f t="shared" si="2061"/>
        <v>7223</v>
      </c>
      <c r="AX1076" s="134">
        <f t="shared" si="2061"/>
        <v>0</v>
      </c>
      <c r="AY1076" s="134">
        <f t="shared" si="2061"/>
        <v>5406</v>
      </c>
      <c r="AZ1076" s="134">
        <f t="shared" si="2061"/>
        <v>0</v>
      </c>
      <c r="BA1076" s="136">
        <f t="shared" si="2000"/>
        <v>74.844247542572333</v>
      </c>
      <c r="BB1076" s="136"/>
    </row>
    <row r="1077" spans="1:54" ht="20.100000000000001" customHeight="1">
      <c r="A1077" s="36" t="s">
        <v>14</v>
      </c>
      <c r="B1077" s="55" t="s">
        <v>226</v>
      </c>
      <c r="C1077" s="55" t="s">
        <v>152</v>
      </c>
      <c r="D1077" s="55" t="s">
        <v>8</v>
      </c>
      <c r="E1077" s="55" t="s">
        <v>230</v>
      </c>
      <c r="F1077" s="55"/>
      <c r="G1077" s="17">
        <f t="shared" si="2058"/>
        <v>7263</v>
      </c>
      <c r="H1077" s="17">
        <f t="shared" si="2058"/>
        <v>0</v>
      </c>
      <c r="I1077" s="17">
        <f t="shared" si="2058"/>
        <v>0</v>
      </c>
      <c r="J1077" s="17">
        <f t="shared" si="2058"/>
        <v>0</v>
      </c>
      <c r="K1077" s="17">
        <f t="shared" si="2058"/>
        <v>0</v>
      </c>
      <c r="L1077" s="17">
        <f t="shared" si="2058"/>
        <v>0</v>
      </c>
      <c r="M1077" s="17">
        <f t="shared" si="2058"/>
        <v>7263</v>
      </c>
      <c r="N1077" s="17">
        <f t="shared" si="2058"/>
        <v>0</v>
      </c>
      <c r="O1077" s="17">
        <f t="shared" si="2058"/>
        <v>0</v>
      </c>
      <c r="P1077" s="17">
        <f t="shared" si="2058"/>
        <v>0</v>
      </c>
      <c r="Q1077" s="17">
        <f t="shared" si="2058"/>
        <v>0</v>
      </c>
      <c r="R1077" s="17">
        <f t="shared" si="2058"/>
        <v>0</v>
      </c>
      <c r="S1077" s="17">
        <f t="shared" si="2058"/>
        <v>7263</v>
      </c>
      <c r="T1077" s="17">
        <f t="shared" si="2058"/>
        <v>0</v>
      </c>
      <c r="U1077" s="17">
        <f t="shared" si="2059"/>
        <v>0</v>
      </c>
      <c r="V1077" s="17">
        <f t="shared" si="2059"/>
        <v>0</v>
      </c>
      <c r="W1077" s="17">
        <f t="shared" si="2059"/>
        <v>0</v>
      </c>
      <c r="X1077" s="17">
        <f t="shared" si="2059"/>
        <v>0</v>
      </c>
      <c r="Y1077" s="17">
        <f t="shared" si="2059"/>
        <v>7263</v>
      </c>
      <c r="Z1077" s="17">
        <f t="shared" si="2059"/>
        <v>0</v>
      </c>
      <c r="AA1077" s="17">
        <f t="shared" si="2059"/>
        <v>0</v>
      </c>
      <c r="AB1077" s="17">
        <f t="shared" si="2059"/>
        <v>0</v>
      </c>
      <c r="AC1077" s="17">
        <f t="shared" si="2059"/>
        <v>0</v>
      </c>
      <c r="AD1077" s="17">
        <f t="shared" si="2059"/>
        <v>0</v>
      </c>
      <c r="AE1077" s="17">
        <f t="shared" si="2059"/>
        <v>7263</v>
      </c>
      <c r="AF1077" s="17">
        <f t="shared" si="2059"/>
        <v>0</v>
      </c>
      <c r="AG1077" s="17">
        <f t="shared" si="2060"/>
        <v>0</v>
      </c>
      <c r="AH1077" s="17">
        <f t="shared" si="2060"/>
        <v>0</v>
      </c>
      <c r="AI1077" s="17">
        <f t="shared" si="2060"/>
        <v>0</v>
      </c>
      <c r="AJ1077" s="17">
        <f t="shared" si="2060"/>
        <v>0</v>
      </c>
      <c r="AK1077" s="17">
        <f t="shared" si="2060"/>
        <v>7263</v>
      </c>
      <c r="AL1077" s="17">
        <f t="shared" si="2060"/>
        <v>0</v>
      </c>
      <c r="AM1077" s="17">
        <f t="shared" si="2060"/>
        <v>0</v>
      </c>
      <c r="AN1077" s="17">
        <f t="shared" si="2060"/>
        <v>0</v>
      </c>
      <c r="AO1077" s="17">
        <f t="shared" si="2060"/>
        <v>0</v>
      </c>
      <c r="AP1077" s="17">
        <f t="shared" si="2060"/>
        <v>0</v>
      </c>
      <c r="AQ1077" s="17">
        <f t="shared" si="2060"/>
        <v>7263</v>
      </c>
      <c r="AR1077" s="17">
        <f t="shared" si="2060"/>
        <v>0</v>
      </c>
      <c r="AS1077" s="17">
        <f t="shared" si="2061"/>
        <v>0</v>
      </c>
      <c r="AT1077" s="17">
        <f t="shared" si="2061"/>
        <v>0</v>
      </c>
      <c r="AU1077" s="17">
        <f t="shared" si="2061"/>
        <v>-40</v>
      </c>
      <c r="AV1077" s="17">
        <f t="shared" si="2061"/>
        <v>0</v>
      </c>
      <c r="AW1077" s="134">
        <f t="shared" si="2061"/>
        <v>7223</v>
      </c>
      <c r="AX1077" s="134">
        <f t="shared" si="2061"/>
        <v>0</v>
      </c>
      <c r="AY1077" s="134">
        <f t="shared" si="2061"/>
        <v>5406</v>
      </c>
      <c r="AZ1077" s="134">
        <f t="shared" si="2061"/>
        <v>0</v>
      </c>
      <c r="BA1077" s="136">
        <f t="shared" si="2000"/>
        <v>74.844247542572333</v>
      </c>
      <c r="BB1077" s="136"/>
    </row>
    <row r="1078" spans="1:54" ht="20.100000000000001" customHeight="1">
      <c r="A1078" s="36" t="s">
        <v>235</v>
      </c>
      <c r="B1078" s="55" t="s">
        <v>226</v>
      </c>
      <c r="C1078" s="55" t="s">
        <v>152</v>
      </c>
      <c r="D1078" s="55" t="s">
        <v>8</v>
      </c>
      <c r="E1078" s="55" t="s">
        <v>236</v>
      </c>
      <c r="F1078" s="55"/>
      <c r="G1078" s="17">
        <f t="shared" si="2058"/>
        <v>7263</v>
      </c>
      <c r="H1078" s="17">
        <f t="shared" si="2058"/>
        <v>0</v>
      </c>
      <c r="I1078" s="17">
        <f t="shared" si="2058"/>
        <v>0</v>
      </c>
      <c r="J1078" s="17">
        <f t="shared" si="2058"/>
        <v>0</v>
      </c>
      <c r="K1078" s="17">
        <f t="shared" si="2058"/>
        <v>0</v>
      </c>
      <c r="L1078" s="17">
        <f t="shared" si="2058"/>
        <v>0</v>
      </c>
      <c r="M1078" s="17">
        <f t="shared" si="2058"/>
        <v>7263</v>
      </c>
      <c r="N1078" s="17">
        <f t="shared" si="2058"/>
        <v>0</v>
      </c>
      <c r="O1078" s="17">
        <f t="shared" si="2058"/>
        <v>0</v>
      </c>
      <c r="P1078" s="17">
        <f t="shared" si="2058"/>
        <v>0</v>
      </c>
      <c r="Q1078" s="17">
        <f t="shared" si="2058"/>
        <v>0</v>
      </c>
      <c r="R1078" s="17">
        <f t="shared" si="2058"/>
        <v>0</v>
      </c>
      <c r="S1078" s="17">
        <f t="shared" si="2058"/>
        <v>7263</v>
      </c>
      <c r="T1078" s="17">
        <f t="shared" si="2058"/>
        <v>0</v>
      </c>
      <c r="U1078" s="17">
        <f t="shared" si="2059"/>
        <v>0</v>
      </c>
      <c r="V1078" s="17">
        <f t="shared" si="2059"/>
        <v>0</v>
      </c>
      <c r="W1078" s="17">
        <f t="shared" si="2059"/>
        <v>0</v>
      </c>
      <c r="X1078" s="17">
        <f t="shared" si="2059"/>
        <v>0</v>
      </c>
      <c r="Y1078" s="17">
        <f t="shared" si="2059"/>
        <v>7263</v>
      </c>
      <c r="Z1078" s="17">
        <f t="shared" si="2059"/>
        <v>0</v>
      </c>
      <c r="AA1078" s="17">
        <f t="shared" si="2059"/>
        <v>0</v>
      </c>
      <c r="AB1078" s="17">
        <f t="shared" si="2059"/>
        <v>0</v>
      </c>
      <c r="AC1078" s="17">
        <f t="shared" si="2059"/>
        <v>0</v>
      </c>
      <c r="AD1078" s="17">
        <f t="shared" si="2059"/>
        <v>0</v>
      </c>
      <c r="AE1078" s="17">
        <f t="shared" si="2059"/>
        <v>7263</v>
      </c>
      <c r="AF1078" s="17">
        <f t="shared" si="2059"/>
        <v>0</v>
      </c>
      <c r="AG1078" s="17">
        <f t="shared" si="2060"/>
        <v>0</v>
      </c>
      <c r="AH1078" s="17">
        <f t="shared" si="2060"/>
        <v>0</v>
      </c>
      <c r="AI1078" s="17">
        <f t="shared" si="2060"/>
        <v>0</v>
      </c>
      <c r="AJ1078" s="17">
        <f t="shared" si="2060"/>
        <v>0</v>
      </c>
      <c r="AK1078" s="17">
        <f t="shared" si="2060"/>
        <v>7263</v>
      </c>
      <c r="AL1078" s="17">
        <f t="shared" si="2060"/>
        <v>0</v>
      </c>
      <c r="AM1078" s="17">
        <f t="shared" si="2060"/>
        <v>0</v>
      </c>
      <c r="AN1078" s="17">
        <f t="shared" si="2060"/>
        <v>0</v>
      </c>
      <c r="AO1078" s="17">
        <f t="shared" si="2060"/>
        <v>0</v>
      </c>
      <c r="AP1078" s="17">
        <f t="shared" si="2060"/>
        <v>0</v>
      </c>
      <c r="AQ1078" s="17">
        <f t="shared" si="2060"/>
        <v>7263</v>
      </c>
      <c r="AR1078" s="17">
        <f t="shared" si="2060"/>
        <v>0</v>
      </c>
      <c r="AS1078" s="17">
        <f t="shared" si="2061"/>
        <v>0</v>
      </c>
      <c r="AT1078" s="17">
        <f t="shared" si="2061"/>
        <v>0</v>
      </c>
      <c r="AU1078" s="17">
        <f t="shared" si="2061"/>
        <v>-40</v>
      </c>
      <c r="AV1078" s="17">
        <f t="shared" si="2061"/>
        <v>0</v>
      </c>
      <c r="AW1078" s="134">
        <f t="shared" si="2061"/>
        <v>7223</v>
      </c>
      <c r="AX1078" s="134">
        <f t="shared" si="2061"/>
        <v>0</v>
      </c>
      <c r="AY1078" s="134">
        <f t="shared" si="2061"/>
        <v>5406</v>
      </c>
      <c r="AZ1078" s="134">
        <f t="shared" si="2061"/>
        <v>0</v>
      </c>
      <c r="BA1078" s="136">
        <f t="shared" si="2000"/>
        <v>74.844247542572333</v>
      </c>
      <c r="BB1078" s="136"/>
    </row>
    <row r="1079" spans="1:54" ht="33">
      <c r="A1079" s="36" t="s">
        <v>11</v>
      </c>
      <c r="B1079" s="55" t="s">
        <v>226</v>
      </c>
      <c r="C1079" s="55" t="s">
        <v>152</v>
      </c>
      <c r="D1079" s="55" t="s">
        <v>8</v>
      </c>
      <c r="E1079" s="55" t="s">
        <v>236</v>
      </c>
      <c r="F1079" s="55" t="s">
        <v>12</v>
      </c>
      <c r="G1079" s="18">
        <f t="shared" si="2058"/>
        <v>7263</v>
      </c>
      <c r="H1079" s="18">
        <f t="shared" si="2058"/>
        <v>0</v>
      </c>
      <c r="I1079" s="18">
        <f t="shared" si="2058"/>
        <v>0</v>
      </c>
      <c r="J1079" s="18">
        <f t="shared" si="2058"/>
        <v>0</v>
      </c>
      <c r="K1079" s="18">
        <f t="shared" si="2058"/>
        <v>0</v>
      </c>
      <c r="L1079" s="18">
        <f t="shared" si="2058"/>
        <v>0</v>
      </c>
      <c r="M1079" s="18">
        <f t="shared" si="2058"/>
        <v>7263</v>
      </c>
      <c r="N1079" s="18">
        <f t="shared" si="2058"/>
        <v>0</v>
      </c>
      <c r="O1079" s="18">
        <f t="shared" si="2058"/>
        <v>0</v>
      </c>
      <c r="P1079" s="18">
        <f t="shared" si="2058"/>
        <v>0</v>
      </c>
      <c r="Q1079" s="18">
        <f t="shared" si="2058"/>
        <v>0</v>
      </c>
      <c r="R1079" s="18">
        <f t="shared" si="2058"/>
        <v>0</v>
      </c>
      <c r="S1079" s="18">
        <f t="shared" si="2058"/>
        <v>7263</v>
      </c>
      <c r="T1079" s="18">
        <f t="shared" si="2058"/>
        <v>0</v>
      </c>
      <c r="U1079" s="18">
        <f t="shared" si="2059"/>
        <v>0</v>
      </c>
      <c r="V1079" s="18">
        <f t="shared" si="2059"/>
        <v>0</v>
      </c>
      <c r="W1079" s="18">
        <f t="shared" si="2059"/>
        <v>0</v>
      </c>
      <c r="X1079" s="18">
        <f t="shared" si="2059"/>
        <v>0</v>
      </c>
      <c r="Y1079" s="18">
        <f t="shared" si="2059"/>
        <v>7263</v>
      </c>
      <c r="Z1079" s="18">
        <f t="shared" si="2059"/>
        <v>0</v>
      </c>
      <c r="AA1079" s="18">
        <f t="shared" si="2059"/>
        <v>0</v>
      </c>
      <c r="AB1079" s="18">
        <f t="shared" si="2059"/>
        <v>0</v>
      </c>
      <c r="AC1079" s="18">
        <f t="shared" si="2059"/>
        <v>0</v>
      </c>
      <c r="AD1079" s="18">
        <f t="shared" si="2059"/>
        <v>0</v>
      </c>
      <c r="AE1079" s="18">
        <f t="shared" si="2059"/>
        <v>7263</v>
      </c>
      <c r="AF1079" s="18">
        <f t="shared" si="2059"/>
        <v>0</v>
      </c>
      <c r="AG1079" s="18">
        <f t="shared" si="2060"/>
        <v>0</v>
      </c>
      <c r="AH1079" s="18">
        <f t="shared" si="2060"/>
        <v>0</v>
      </c>
      <c r="AI1079" s="18">
        <f t="shared" si="2060"/>
        <v>0</v>
      </c>
      <c r="AJ1079" s="18">
        <f t="shared" si="2060"/>
        <v>0</v>
      </c>
      <c r="AK1079" s="18">
        <f t="shared" si="2060"/>
        <v>7263</v>
      </c>
      <c r="AL1079" s="18">
        <f t="shared" si="2060"/>
        <v>0</v>
      </c>
      <c r="AM1079" s="18">
        <f t="shared" si="2060"/>
        <v>0</v>
      </c>
      <c r="AN1079" s="18">
        <f t="shared" si="2060"/>
        <v>0</v>
      </c>
      <c r="AO1079" s="18">
        <f t="shared" si="2060"/>
        <v>0</v>
      </c>
      <c r="AP1079" s="18">
        <f t="shared" si="2060"/>
        <v>0</v>
      </c>
      <c r="AQ1079" s="18">
        <f t="shared" si="2060"/>
        <v>7263</v>
      </c>
      <c r="AR1079" s="18">
        <f t="shared" si="2060"/>
        <v>0</v>
      </c>
      <c r="AS1079" s="18">
        <f t="shared" si="2061"/>
        <v>0</v>
      </c>
      <c r="AT1079" s="18">
        <f t="shared" si="2061"/>
        <v>0</v>
      </c>
      <c r="AU1079" s="18">
        <f t="shared" si="2061"/>
        <v>-40</v>
      </c>
      <c r="AV1079" s="18">
        <f t="shared" si="2061"/>
        <v>0</v>
      </c>
      <c r="AW1079" s="135">
        <f t="shared" si="2061"/>
        <v>7223</v>
      </c>
      <c r="AX1079" s="135">
        <f t="shared" si="2061"/>
        <v>0</v>
      </c>
      <c r="AY1079" s="135">
        <f t="shared" si="2061"/>
        <v>5406</v>
      </c>
      <c r="AZ1079" s="135">
        <f t="shared" si="2061"/>
        <v>0</v>
      </c>
      <c r="BA1079" s="136">
        <f t="shared" si="2000"/>
        <v>74.844247542572333</v>
      </c>
      <c r="BB1079" s="136"/>
    </row>
    <row r="1080" spans="1:54" ht="18" customHeight="1">
      <c r="A1080" s="36" t="s">
        <v>13</v>
      </c>
      <c r="B1080" s="55" t="s">
        <v>226</v>
      </c>
      <c r="C1080" s="55" t="s">
        <v>152</v>
      </c>
      <c r="D1080" s="55" t="s">
        <v>8</v>
      </c>
      <c r="E1080" s="55" t="s">
        <v>236</v>
      </c>
      <c r="F1080" s="9">
        <v>610</v>
      </c>
      <c r="G1080" s="9">
        <f>6526+737</f>
        <v>7263</v>
      </c>
      <c r="H1080" s="9"/>
      <c r="I1080" s="79"/>
      <c r="J1080" s="79"/>
      <c r="K1080" s="79"/>
      <c r="L1080" s="79"/>
      <c r="M1080" s="9">
        <f>G1080+I1080+J1080+K1080+L1080</f>
        <v>7263</v>
      </c>
      <c r="N1080" s="9">
        <f>H1080+L1080</f>
        <v>0</v>
      </c>
      <c r="O1080" s="80"/>
      <c r="P1080" s="80"/>
      <c r="Q1080" s="80"/>
      <c r="R1080" s="80"/>
      <c r="S1080" s="9">
        <f>M1080+O1080+P1080+Q1080+R1080</f>
        <v>7263</v>
      </c>
      <c r="T1080" s="9">
        <f>N1080+R1080</f>
        <v>0</v>
      </c>
      <c r="U1080" s="80"/>
      <c r="V1080" s="80"/>
      <c r="W1080" s="80"/>
      <c r="X1080" s="80"/>
      <c r="Y1080" s="9">
        <f>S1080+U1080+V1080+W1080+X1080</f>
        <v>7263</v>
      </c>
      <c r="Z1080" s="9">
        <f>T1080+X1080</f>
        <v>0</v>
      </c>
      <c r="AA1080" s="80"/>
      <c r="AB1080" s="80"/>
      <c r="AC1080" s="80"/>
      <c r="AD1080" s="80"/>
      <c r="AE1080" s="9">
        <f>Y1080+AA1080+AB1080+AC1080+AD1080</f>
        <v>7263</v>
      </c>
      <c r="AF1080" s="9">
        <f>Z1080+AD1080</f>
        <v>0</v>
      </c>
      <c r="AG1080" s="80"/>
      <c r="AH1080" s="80"/>
      <c r="AI1080" s="80"/>
      <c r="AJ1080" s="80"/>
      <c r="AK1080" s="9">
        <f>AE1080+AG1080+AH1080+AI1080+AJ1080</f>
        <v>7263</v>
      </c>
      <c r="AL1080" s="9">
        <f>AF1080+AJ1080</f>
        <v>0</v>
      </c>
      <c r="AM1080" s="80"/>
      <c r="AN1080" s="80"/>
      <c r="AO1080" s="80"/>
      <c r="AP1080" s="80"/>
      <c r="AQ1080" s="9">
        <f>AK1080+AM1080+AN1080+AO1080+AP1080</f>
        <v>7263</v>
      </c>
      <c r="AR1080" s="9">
        <f>AL1080+AP1080</f>
        <v>0</v>
      </c>
      <c r="AS1080" s="80"/>
      <c r="AT1080" s="80"/>
      <c r="AU1080" s="11">
        <v>-40</v>
      </c>
      <c r="AV1080" s="80"/>
      <c r="AW1080" s="137">
        <f>AQ1080+AS1080+AT1080+AU1080+AV1080</f>
        <v>7223</v>
      </c>
      <c r="AX1080" s="137">
        <f>AR1080+AV1080</f>
        <v>0</v>
      </c>
      <c r="AY1080" s="135">
        <v>5406</v>
      </c>
      <c r="AZ1080" s="138"/>
      <c r="BA1080" s="136">
        <f t="shared" si="2000"/>
        <v>74.844247542572333</v>
      </c>
      <c r="BB1080" s="136"/>
    </row>
    <row r="1081" spans="1:54" hidden="1">
      <c r="A1081" s="36"/>
      <c r="B1081" s="55"/>
      <c r="C1081" s="55"/>
      <c r="D1081" s="55"/>
      <c r="E1081" s="55"/>
      <c r="F1081" s="9"/>
      <c r="G1081" s="9"/>
      <c r="H1081" s="9"/>
      <c r="I1081" s="79"/>
      <c r="J1081" s="79"/>
      <c r="K1081" s="79"/>
      <c r="L1081" s="79"/>
      <c r="M1081" s="79"/>
      <c r="N1081" s="79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79"/>
      <c r="AZ1081" s="79"/>
      <c r="BA1081" s="92"/>
      <c r="BB1081" s="92"/>
    </row>
    <row r="1082" spans="1:54" s="100" customFormat="1" ht="40.5" hidden="1">
      <c r="A1082" s="95" t="s">
        <v>481</v>
      </c>
      <c r="B1082" s="96">
        <v>918</v>
      </c>
      <c r="C1082" s="96"/>
      <c r="D1082" s="96"/>
      <c r="E1082" s="96"/>
      <c r="F1082" s="96"/>
      <c r="G1082" s="102">
        <f t="shared" ref="G1082" si="2062">G1084</f>
        <v>264</v>
      </c>
      <c r="H1082" s="102">
        <f t="shared" ref="H1082:N1082" si="2063">H1084</f>
        <v>0</v>
      </c>
      <c r="I1082" s="102">
        <f t="shared" si="2063"/>
        <v>0</v>
      </c>
      <c r="J1082" s="102">
        <f t="shared" si="2063"/>
        <v>0</v>
      </c>
      <c r="K1082" s="102">
        <f t="shared" si="2063"/>
        <v>0</v>
      </c>
      <c r="L1082" s="102">
        <f t="shared" si="2063"/>
        <v>0</v>
      </c>
      <c r="M1082" s="102">
        <f t="shared" si="2063"/>
        <v>264</v>
      </c>
      <c r="N1082" s="102">
        <f t="shared" si="2063"/>
        <v>0</v>
      </c>
      <c r="O1082" s="102">
        <f t="shared" ref="O1082:T1082" si="2064">O1084</f>
        <v>0</v>
      </c>
      <c r="P1082" s="102">
        <f t="shared" si="2064"/>
        <v>0</v>
      </c>
      <c r="Q1082" s="102">
        <f t="shared" si="2064"/>
        <v>0</v>
      </c>
      <c r="R1082" s="102">
        <f t="shared" si="2064"/>
        <v>0</v>
      </c>
      <c r="S1082" s="102">
        <f t="shared" si="2064"/>
        <v>264</v>
      </c>
      <c r="T1082" s="102">
        <f t="shared" si="2064"/>
        <v>0</v>
      </c>
      <c r="U1082" s="102">
        <f t="shared" ref="U1082:Z1082" si="2065">U1084</f>
        <v>0</v>
      </c>
      <c r="V1082" s="102">
        <f t="shared" si="2065"/>
        <v>0</v>
      </c>
      <c r="W1082" s="102">
        <f t="shared" si="2065"/>
        <v>0</v>
      </c>
      <c r="X1082" s="102">
        <f t="shared" si="2065"/>
        <v>0</v>
      </c>
      <c r="Y1082" s="102">
        <f t="shared" si="2065"/>
        <v>264</v>
      </c>
      <c r="Z1082" s="102">
        <f t="shared" si="2065"/>
        <v>0</v>
      </c>
      <c r="AA1082" s="102">
        <f t="shared" ref="AA1082:AF1082" si="2066">AA1084</f>
        <v>0</v>
      </c>
      <c r="AB1082" s="102">
        <f t="shared" si="2066"/>
        <v>0</v>
      </c>
      <c r="AC1082" s="102">
        <f t="shared" si="2066"/>
        <v>0</v>
      </c>
      <c r="AD1082" s="102">
        <f t="shared" si="2066"/>
        <v>0</v>
      </c>
      <c r="AE1082" s="102">
        <f t="shared" si="2066"/>
        <v>264</v>
      </c>
      <c r="AF1082" s="102">
        <f t="shared" si="2066"/>
        <v>0</v>
      </c>
      <c r="AG1082" s="102">
        <f t="shared" ref="AG1082:AL1082" si="2067">AG1084</f>
        <v>0</v>
      </c>
      <c r="AH1082" s="102">
        <f t="shared" si="2067"/>
        <v>0</v>
      </c>
      <c r="AI1082" s="102">
        <f t="shared" si="2067"/>
        <v>0</v>
      </c>
      <c r="AJ1082" s="102">
        <f t="shared" si="2067"/>
        <v>0</v>
      </c>
      <c r="AK1082" s="102">
        <f t="shared" si="2067"/>
        <v>264</v>
      </c>
      <c r="AL1082" s="102">
        <f t="shared" si="2067"/>
        <v>0</v>
      </c>
      <c r="AM1082" s="102">
        <f t="shared" ref="AM1082:AR1082" si="2068">AM1084</f>
        <v>0</v>
      </c>
      <c r="AN1082" s="102">
        <f t="shared" si="2068"/>
        <v>0</v>
      </c>
      <c r="AO1082" s="102">
        <f t="shared" si="2068"/>
        <v>0</v>
      </c>
      <c r="AP1082" s="102">
        <f t="shared" si="2068"/>
        <v>0</v>
      </c>
      <c r="AQ1082" s="102">
        <f t="shared" si="2068"/>
        <v>264</v>
      </c>
      <c r="AR1082" s="102">
        <f t="shared" si="2068"/>
        <v>0</v>
      </c>
      <c r="AS1082" s="102">
        <f t="shared" ref="AS1082:AW1082" si="2069">AS1084</f>
        <v>0</v>
      </c>
      <c r="AT1082" s="102">
        <f t="shared" si="2069"/>
        <v>0</v>
      </c>
      <c r="AU1082" s="102">
        <f t="shared" si="2069"/>
        <v>0</v>
      </c>
      <c r="AV1082" s="102">
        <f t="shared" si="2069"/>
        <v>0</v>
      </c>
      <c r="AW1082" s="102">
        <f t="shared" si="2069"/>
        <v>264</v>
      </c>
      <c r="AX1082" s="102">
        <f t="shared" ref="AX1082:AZ1082" si="2070">AX1084</f>
        <v>0</v>
      </c>
      <c r="AY1082" s="102">
        <f t="shared" si="2070"/>
        <v>88</v>
      </c>
      <c r="AZ1082" s="102">
        <f t="shared" si="2070"/>
        <v>0</v>
      </c>
      <c r="BA1082" s="99">
        <f t="shared" si="2000"/>
        <v>33.333333333333329</v>
      </c>
      <c r="BB1082" s="99"/>
    </row>
    <row r="1083" spans="1:54" s="67" customFormat="1" hidden="1">
      <c r="A1083" s="68"/>
      <c r="B1083" s="26"/>
      <c r="C1083" s="26"/>
      <c r="D1083" s="26"/>
      <c r="E1083" s="26"/>
      <c r="F1083" s="2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92"/>
      <c r="BB1083" s="92"/>
    </row>
    <row r="1084" spans="1:54" ht="18.75" hidden="1">
      <c r="A1084" s="22" t="s">
        <v>58</v>
      </c>
      <c r="B1084" s="23">
        <f>B1082</f>
        <v>918</v>
      </c>
      <c r="C1084" s="23" t="s">
        <v>21</v>
      </c>
      <c r="D1084" s="23" t="s">
        <v>59</v>
      </c>
      <c r="E1084" s="23"/>
      <c r="F1084" s="23"/>
      <c r="G1084" s="13">
        <f t="shared" ref="G1084:AZ1084" si="2071">G1085</f>
        <v>264</v>
      </c>
      <c r="H1084" s="13">
        <f t="shared" si="2071"/>
        <v>0</v>
      </c>
      <c r="I1084" s="13">
        <f t="shared" si="2071"/>
        <v>0</v>
      </c>
      <c r="J1084" s="13">
        <f t="shared" si="2071"/>
        <v>0</v>
      </c>
      <c r="K1084" s="13">
        <f t="shared" si="2071"/>
        <v>0</v>
      </c>
      <c r="L1084" s="13">
        <f t="shared" si="2071"/>
        <v>0</v>
      </c>
      <c r="M1084" s="13">
        <f t="shared" si="2071"/>
        <v>264</v>
      </c>
      <c r="N1084" s="13">
        <f t="shared" si="2071"/>
        <v>0</v>
      </c>
      <c r="O1084" s="13">
        <f t="shared" si="2071"/>
        <v>0</v>
      </c>
      <c r="P1084" s="13">
        <f t="shared" si="2071"/>
        <v>0</v>
      </c>
      <c r="Q1084" s="13">
        <f t="shared" si="2071"/>
        <v>0</v>
      </c>
      <c r="R1084" s="13">
        <f t="shared" si="2071"/>
        <v>0</v>
      </c>
      <c r="S1084" s="13">
        <f t="shared" si="2071"/>
        <v>264</v>
      </c>
      <c r="T1084" s="13">
        <f t="shared" si="2071"/>
        <v>0</v>
      </c>
      <c r="U1084" s="13">
        <f t="shared" si="2071"/>
        <v>0</v>
      </c>
      <c r="V1084" s="13">
        <f t="shared" si="2071"/>
        <v>0</v>
      </c>
      <c r="W1084" s="13">
        <f t="shared" si="2071"/>
        <v>0</v>
      </c>
      <c r="X1084" s="13">
        <f t="shared" si="2071"/>
        <v>0</v>
      </c>
      <c r="Y1084" s="13">
        <f t="shared" si="2071"/>
        <v>264</v>
      </c>
      <c r="Z1084" s="13">
        <f t="shared" si="2071"/>
        <v>0</v>
      </c>
      <c r="AA1084" s="13">
        <f t="shared" si="2071"/>
        <v>0</v>
      </c>
      <c r="AB1084" s="13">
        <f t="shared" si="2071"/>
        <v>0</v>
      </c>
      <c r="AC1084" s="13">
        <f t="shared" si="2071"/>
        <v>0</v>
      </c>
      <c r="AD1084" s="13">
        <f t="shared" si="2071"/>
        <v>0</v>
      </c>
      <c r="AE1084" s="13">
        <f t="shared" si="2071"/>
        <v>264</v>
      </c>
      <c r="AF1084" s="13">
        <f t="shared" si="2071"/>
        <v>0</v>
      </c>
      <c r="AG1084" s="13">
        <f t="shared" si="2071"/>
        <v>0</v>
      </c>
      <c r="AH1084" s="13">
        <f t="shared" si="2071"/>
        <v>0</v>
      </c>
      <c r="AI1084" s="13">
        <f t="shared" si="2071"/>
        <v>0</v>
      </c>
      <c r="AJ1084" s="13">
        <f t="shared" si="2071"/>
        <v>0</v>
      </c>
      <c r="AK1084" s="13">
        <f t="shared" si="2071"/>
        <v>264</v>
      </c>
      <c r="AL1084" s="13">
        <f t="shared" si="2071"/>
        <v>0</v>
      </c>
      <c r="AM1084" s="13">
        <f t="shared" si="2071"/>
        <v>0</v>
      </c>
      <c r="AN1084" s="13">
        <f t="shared" si="2071"/>
        <v>0</v>
      </c>
      <c r="AO1084" s="13">
        <f t="shared" si="2071"/>
        <v>0</v>
      </c>
      <c r="AP1084" s="13">
        <f t="shared" si="2071"/>
        <v>0</v>
      </c>
      <c r="AQ1084" s="13">
        <f t="shared" si="2071"/>
        <v>264</v>
      </c>
      <c r="AR1084" s="13">
        <f t="shared" si="2071"/>
        <v>0</v>
      </c>
      <c r="AS1084" s="13">
        <f t="shared" si="2071"/>
        <v>0</v>
      </c>
      <c r="AT1084" s="13">
        <f t="shared" si="2071"/>
        <v>0</v>
      </c>
      <c r="AU1084" s="13">
        <f t="shared" si="2071"/>
        <v>0</v>
      </c>
      <c r="AV1084" s="13">
        <f t="shared" si="2071"/>
        <v>0</v>
      </c>
      <c r="AW1084" s="13">
        <f t="shared" si="2071"/>
        <v>264</v>
      </c>
      <c r="AX1084" s="13">
        <f t="shared" si="2071"/>
        <v>0</v>
      </c>
      <c r="AY1084" s="13">
        <f t="shared" si="2071"/>
        <v>88</v>
      </c>
      <c r="AZ1084" s="13">
        <f t="shared" si="2071"/>
        <v>0</v>
      </c>
      <c r="BA1084" s="93">
        <f t="shared" si="2000"/>
        <v>33.333333333333329</v>
      </c>
      <c r="BB1084" s="93"/>
    </row>
    <row r="1085" spans="1:54" ht="20.100000000000001" hidden="1" customHeight="1">
      <c r="A1085" s="36" t="s">
        <v>61</v>
      </c>
      <c r="B1085" s="55">
        <f>B1082</f>
        <v>918</v>
      </c>
      <c r="C1085" s="55" t="s">
        <v>21</v>
      </c>
      <c r="D1085" s="55" t="s">
        <v>59</v>
      </c>
      <c r="E1085" s="55" t="s">
        <v>62</v>
      </c>
      <c r="F1085" s="55"/>
      <c r="G1085" s="17">
        <f t="shared" ref="G1085" si="2072">G1088</f>
        <v>264</v>
      </c>
      <c r="H1085" s="17">
        <f t="shared" ref="H1085:N1085" si="2073">H1088</f>
        <v>0</v>
      </c>
      <c r="I1085" s="17">
        <f t="shared" si="2073"/>
        <v>0</v>
      </c>
      <c r="J1085" s="17">
        <f t="shared" si="2073"/>
        <v>0</v>
      </c>
      <c r="K1085" s="17">
        <f t="shared" si="2073"/>
        <v>0</v>
      </c>
      <c r="L1085" s="17">
        <f t="shared" si="2073"/>
        <v>0</v>
      </c>
      <c r="M1085" s="17">
        <f t="shared" si="2073"/>
        <v>264</v>
      </c>
      <c r="N1085" s="17">
        <f t="shared" si="2073"/>
        <v>0</v>
      </c>
      <c r="O1085" s="17">
        <f t="shared" ref="O1085:T1085" si="2074">O1088</f>
        <v>0</v>
      </c>
      <c r="P1085" s="17">
        <f t="shared" si="2074"/>
        <v>0</v>
      </c>
      <c r="Q1085" s="17">
        <f t="shared" si="2074"/>
        <v>0</v>
      </c>
      <c r="R1085" s="17">
        <f t="shared" si="2074"/>
        <v>0</v>
      </c>
      <c r="S1085" s="17">
        <f t="shared" si="2074"/>
        <v>264</v>
      </c>
      <c r="T1085" s="17">
        <f t="shared" si="2074"/>
        <v>0</v>
      </c>
      <c r="U1085" s="17">
        <f t="shared" ref="U1085:Z1085" si="2075">U1088</f>
        <v>0</v>
      </c>
      <c r="V1085" s="17">
        <f t="shared" si="2075"/>
        <v>0</v>
      </c>
      <c r="W1085" s="17">
        <f t="shared" si="2075"/>
        <v>0</v>
      </c>
      <c r="X1085" s="17">
        <f t="shared" si="2075"/>
        <v>0</v>
      </c>
      <c r="Y1085" s="17">
        <f t="shared" si="2075"/>
        <v>264</v>
      </c>
      <c r="Z1085" s="17">
        <f t="shared" si="2075"/>
        <v>0</v>
      </c>
      <c r="AA1085" s="17">
        <f t="shared" ref="AA1085:AF1085" si="2076">AA1088</f>
        <v>0</v>
      </c>
      <c r="AB1085" s="17">
        <f t="shared" si="2076"/>
        <v>0</v>
      </c>
      <c r="AC1085" s="17">
        <f t="shared" si="2076"/>
        <v>0</v>
      </c>
      <c r="AD1085" s="17">
        <f t="shared" si="2076"/>
        <v>0</v>
      </c>
      <c r="AE1085" s="17">
        <f t="shared" si="2076"/>
        <v>264</v>
      </c>
      <c r="AF1085" s="17">
        <f t="shared" si="2076"/>
        <v>0</v>
      </c>
      <c r="AG1085" s="17">
        <f t="shared" ref="AG1085:AL1085" si="2077">AG1088</f>
        <v>0</v>
      </c>
      <c r="AH1085" s="17">
        <f t="shared" si="2077"/>
        <v>0</v>
      </c>
      <c r="AI1085" s="17">
        <f t="shared" si="2077"/>
        <v>0</v>
      </c>
      <c r="AJ1085" s="17">
        <f t="shared" si="2077"/>
        <v>0</v>
      </c>
      <c r="AK1085" s="17">
        <f t="shared" si="2077"/>
        <v>264</v>
      </c>
      <c r="AL1085" s="17">
        <f t="shared" si="2077"/>
        <v>0</v>
      </c>
      <c r="AM1085" s="17">
        <f t="shared" ref="AM1085:AR1085" si="2078">AM1088</f>
        <v>0</v>
      </c>
      <c r="AN1085" s="17">
        <f t="shared" si="2078"/>
        <v>0</v>
      </c>
      <c r="AO1085" s="17">
        <f t="shared" si="2078"/>
        <v>0</v>
      </c>
      <c r="AP1085" s="17">
        <f t="shared" si="2078"/>
        <v>0</v>
      </c>
      <c r="AQ1085" s="17">
        <f t="shared" si="2078"/>
        <v>264</v>
      </c>
      <c r="AR1085" s="17">
        <f t="shared" si="2078"/>
        <v>0</v>
      </c>
      <c r="AS1085" s="17">
        <f t="shared" ref="AS1085:AW1085" si="2079">AS1088</f>
        <v>0</v>
      </c>
      <c r="AT1085" s="17">
        <f t="shared" si="2079"/>
        <v>0</v>
      </c>
      <c r="AU1085" s="17">
        <f t="shared" si="2079"/>
        <v>0</v>
      </c>
      <c r="AV1085" s="17">
        <f t="shared" si="2079"/>
        <v>0</v>
      </c>
      <c r="AW1085" s="17">
        <f t="shared" si="2079"/>
        <v>264</v>
      </c>
      <c r="AX1085" s="17">
        <f t="shared" ref="AX1085:AZ1085" si="2080">AX1088</f>
        <v>0</v>
      </c>
      <c r="AY1085" s="17">
        <f t="shared" si="2080"/>
        <v>88</v>
      </c>
      <c r="AZ1085" s="17">
        <f t="shared" si="2080"/>
        <v>0</v>
      </c>
      <c r="BA1085" s="92">
        <f t="shared" si="2000"/>
        <v>33.333333333333329</v>
      </c>
      <c r="BB1085" s="92"/>
    </row>
    <row r="1086" spans="1:54" ht="20.100000000000001" hidden="1" customHeight="1">
      <c r="A1086" s="36" t="s">
        <v>14</v>
      </c>
      <c r="B1086" s="55">
        <f>B1084</f>
        <v>918</v>
      </c>
      <c r="C1086" s="55" t="s">
        <v>21</v>
      </c>
      <c r="D1086" s="55" t="s">
        <v>59</v>
      </c>
      <c r="E1086" s="55" t="s">
        <v>63</v>
      </c>
      <c r="F1086" s="55"/>
      <c r="G1086" s="17">
        <f t="shared" ref="G1086" si="2081">G1088</f>
        <v>264</v>
      </c>
      <c r="H1086" s="17">
        <f t="shared" ref="H1086:N1086" si="2082">H1088</f>
        <v>0</v>
      </c>
      <c r="I1086" s="17">
        <f t="shared" si="2082"/>
        <v>0</v>
      </c>
      <c r="J1086" s="17">
        <f t="shared" si="2082"/>
        <v>0</v>
      </c>
      <c r="K1086" s="17">
        <f t="shared" si="2082"/>
        <v>0</v>
      </c>
      <c r="L1086" s="17">
        <f t="shared" si="2082"/>
        <v>0</v>
      </c>
      <c r="M1086" s="17">
        <f t="shared" si="2082"/>
        <v>264</v>
      </c>
      <c r="N1086" s="17">
        <f t="shared" si="2082"/>
        <v>0</v>
      </c>
      <c r="O1086" s="17">
        <f t="shared" ref="O1086:T1086" si="2083">O1088</f>
        <v>0</v>
      </c>
      <c r="P1086" s="17">
        <f t="shared" si="2083"/>
        <v>0</v>
      </c>
      <c r="Q1086" s="17">
        <f t="shared" si="2083"/>
        <v>0</v>
      </c>
      <c r="R1086" s="17">
        <f t="shared" si="2083"/>
        <v>0</v>
      </c>
      <c r="S1086" s="17">
        <f t="shared" si="2083"/>
        <v>264</v>
      </c>
      <c r="T1086" s="17">
        <f t="shared" si="2083"/>
        <v>0</v>
      </c>
      <c r="U1086" s="17">
        <f t="shared" ref="U1086:Z1086" si="2084">U1088</f>
        <v>0</v>
      </c>
      <c r="V1086" s="17">
        <f t="shared" si="2084"/>
        <v>0</v>
      </c>
      <c r="W1086" s="17">
        <f t="shared" si="2084"/>
        <v>0</v>
      </c>
      <c r="X1086" s="17">
        <f t="shared" si="2084"/>
        <v>0</v>
      </c>
      <c r="Y1086" s="17">
        <f t="shared" si="2084"/>
        <v>264</v>
      </c>
      <c r="Z1086" s="17">
        <f t="shared" si="2084"/>
        <v>0</v>
      </c>
      <c r="AA1086" s="17">
        <f t="shared" ref="AA1086:AF1086" si="2085">AA1088</f>
        <v>0</v>
      </c>
      <c r="AB1086" s="17">
        <f t="shared" si="2085"/>
        <v>0</v>
      </c>
      <c r="AC1086" s="17">
        <f t="shared" si="2085"/>
        <v>0</v>
      </c>
      <c r="AD1086" s="17">
        <f t="shared" si="2085"/>
        <v>0</v>
      </c>
      <c r="AE1086" s="17">
        <f t="shared" si="2085"/>
        <v>264</v>
      </c>
      <c r="AF1086" s="17">
        <f t="shared" si="2085"/>
        <v>0</v>
      </c>
      <c r="AG1086" s="17">
        <f t="shared" ref="AG1086:AL1086" si="2086">AG1088</f>
        <v>0</v>
      </c>
      <c r="AH1086" s="17">
        <f t="shared" si="2086"/>
        <v>0</v>
      </c>
      <c r="AI1086" s="17">
        <f t="shared" si="2086"/>
        <v>0</v>
      </c>
      <c r="AJ1086" s="17">
        <f t="shared" si="2086"/>
        <v>0</v>
      </c>
      <c r="AK1086" s="17">
        <f t="shared" si="2086"/>
        <v>264</v>
      </c>
      <c r="AL1086" s="17">
        <f t="shared" si="2086"/>
        <v>0</v>
      </c>
      <c r="AM1086" s="17">
        <f t="shared" ref="AM1086:AR1086" si="2087">AM1088</f>
        <v>0</v>
      </c>
      <c r="AN1086" s="17">
        <f t="shared" si="2087"/>
        <v>0</v>
      </c>
      <c r="AO1086" s="17">
        <f t="shared" si="2087"/>
        <v>0</v>
      </c>
      <c r="AP1086" s="17">
        <f t="shared" si="2087"/>
        <v>0</v>
      </c>
      <c r="AQ1086" s="17">
        <f t="shared" si="2087"/>
        <v>264</v>
      </c>
      <c r="AR1086" s="17">
        <f t="shared" si="2087"/>
        <v>0</v>
      </c>
      <c r="AS1086" s="17">
        <f t="shared" ref="AS1086:AW1086" si="2088">AS1088</f>
        <v>0</v>
      </c>
      <c r="AT1086" s="17">
        <f t="shared" si="2088"/>
        <v>0</v>
      </c>
      <c r="AU1086" s="17">
        <f t="shared" si="2088"/>
        <v>0</v>
      </c>
      <c r="AV1086" s="17">
        <f t="shared" si="2088"/>
        <v>0</v>
      </c>
      <c r="AW1086" s="17">
        <f t="shared" si="2088"/>
        <v>264</v>
      </c>
      <c r="AX1086" s="17">
        <f t="shared" ref="AX1086:AZ1086" si="2089">AX1088</f>
        <v>0</v>
      </c>
      <c r="AY1086" s="17">
        <f t="shared" si="2089"/>
        <v>88</v>
      </c>
      <c r="AZ1086" s="17">
        <f t="shared" si="2089"/>
        <v>0</v>
      </c>
      <c r="BA1086" s="92">
        <f t="shared" si="2000"/>
        <v>33.333333333333329</v>
      </c>
      <c r="BB1086" s="92"/>
    </row>
    <row r="1087" spans="1:54" ht="20.100000000000001" hidden="1" customHeight="1">
      <c r="A1087" s="36" t="s">
        <v>60</v>
      </c>
      <c r="B1087" s="55">
        <f>B1086</f>
        <v>918</v>
      </c>
      <c r="C1087" s="55" t="s">
        <v>21</v>
      </c>
      <c r="D1087" s="55" t="s">
        <v>59</v>
      </c>
      <c r="E1087" s="55" t="s">
        <v>64</v>
      </c>
      <c r="F1087" s="55"/>
      <c r="G1087" s="17">
        <f t="shared" ref="G1087:V1088" si="2090">G1088</f>
        <v>264</v>
      </c>
      <c r="H1087" s="17">
        <f t="shared" si="2090"/>
        <v>0</v>
      </c>
      <c r="I1087" s="17">
        <f t="shared" si="2090"/>
        <v>0</v>
      </c>
      <c r="J1087" s="17">
        <f t="shared" si="2090"/>
        <v>0</v>
      </c>
      <c r="K1087" s="17">
        <f t="shared" si="2090"/>
        <v>0</v>
      </c>
      <c r="L1087" s="17">
        <f t="shared" si="2090"/>
        <v>0</v>
      </c>
      <c r="M1087" s="17">
        <f t="shared" si="2090"/>
        <v>264</v>
      </c>
      <c r="N1087" s="17">
        <f t="shared" si="2090"/>
        <v>0</v>
      </c>
      <c r="O1087" s="17">
        <f t="shared" si="2090"/>
        <v>0</v>
      </c>
      <c r="P1087" s="17">
        <f t="shared" si="2090"/>
        <v>0</v>
      </c>
      <c r="Q1087" s="17">
        <f t="shared" si="2090"/>
        <v>0</v>
      </c>
      <c r="R1087" s="17">
        <f t="shared" si="2090"/>
        <v>0</v>
      </c>
      <c r="S1087" s="17">
        <f t="shared" si="2090"/>
        <v>264</v>
      </c>
      <c r="T1087" s="17">
        <f t="shared" si="2090"/>
        <v>0</v>
      </c>
      <c r="U1087" s="17">
        <f t="shared" si="2090"/>
        <v>0</v>
      </c>
      <c r="V1087" s="17">
        <f t="shared" si="2090"/>
        <v>0</v>
      </c>
      <c r="W1087" s="17">
        <f t="shared" ref="U1087:AJ1088" si="2091">W1088</f>
        <v>0</v>
      </c>
      <c r="X1087" s="17">
        <f t="shared" si="2091"/>
        <v>0</v>
      </c>
      <c r="Y1087" s="17">
        <f t="shared" si="2091"/>
        <v>264</v>
      </c>
      <c r="Z1087" s="17">
        <f t="shared" si="2091"/>
        <v>0</v>
      </c>
      <c r="AA1087" s="17">
        <f t="shared" si="2091"/>
        <v>0</v>
      </c>
      <c r="AB1087" s="17">
        <f t="shared" si="2091"/>
        <v>0</v>
      </c>
      <c r="AC1087" s="17">
        <f t="shared" si="2091"/>
        <v>0</v>
      </c>
      <c r="AD1087" s="17">
        <f t="shared" si="2091"/>
        <v>0</v>
      </c>
      <c r="AE1087" s="17">
        <f t="shared" si="2091"/>
        <v>264</v>
      </c>
      <c r="AF1087" s="17">
        <f t="shared" si="2091"/>
        <v>0</v>
      </c>
      <c r="AG1087" s="17">
        <f t="shared" si="2091"/>
        <v>0</v>
      </c>
      <c r="AH1087" s="17">
        <f t="shared" si="2091"/>
        <v>0</v>
      </c>
      <c r="AI1087" s="17">
        <f t="shared" si="2091"/>
        <v>0</v>
      </c>
      <c r="AJ1087" s="17">
        <f t="shared" si="2091"/>
        <v>0</v>
      </c>
      <c r="AK1087" s="17">
        <f t="shared" ref="AG1087:AV1088" si="2092">AK1088</f>
        <v>264</v>
      </c>
      <c r="AL1087" s="17">
        <f t="shared" si="2092"/>
        <v>0</v>
      </c>
      <c r="AM1087" s="17">
        <f t="shared" si="2092"/>
        <v>0</v>
      </c>
      <c r="AN1087" s="17">
        <f t="shared" si="2092"/>
        <v>0</v>
      </c>
      <c r="AO1087" s="17">
        <f t="shared" si="2092"/>
        <v>0</v>
      </c>
      <c r="AP1087" s="17">
        <f t="shared" si="2092"/>
        <v>0</v>
      </c>
      <c r="AQ1087" s="17">
        <f t="shared" si="2092"/>
        <v>264</v>
      </c>
      <c r="AR1087" s="17">
        <f t="shared" si="2092"/>
        <v>0</v>
      </c>
      <c r="AS1087" s="17">
        <f t="shared" si="2092"/>
        <v>0</v>
      </c>
      <c r="AT1087" s="17">
        <f t="shared" si="2092"/>
        <v>0</v>
      </c>
      <c r="AU1087" s="17">
        <f t="shared" si="2092"/>
        <v>0</v>
      </c>
      <c r="AV1087" s="17">
        <f t="shared" si="2092"/>
        <v>0</v>
      </c>
      <c r="AW1087" s="17">
        <f t="shared" ref="AS1087:AZ1088" si="2093">AW1088</f>
        <v>264</v>
      </c>
      <c r="AX1087" s="17">
        <f t="shared" si="2093"/>
        <v>0</v>
      </c>
      <c r="AY1087" s="17">
        <f t="shared" si="2093"/>
        <v>88</v>
      </c>
      <c r="AZ1087" s="17">
        <f t="shared" si="2093"/>
        <v>0</v>
      </c>
      <c r="BA1087" s="92">
        <f t="shared" si="2000"/>
        <v>33.333333333333329</v>
      </c>
      <c r="BB1087" s="92"/>
    </row>
    <row r="1088" spans="1:54" ht="33" hidden="1">
      <c r="A1088" s="24" t="s">
        <v>242</v>
      </c>
      <c r="B1088" s="25">
        <f>B1087</f>
        <v>918</v>
      </c>
      <c r="C1088" s="25" t="s">
        <v>21</v>
      </c>
      <c r="D1088" s="25" t="s">
        <v>59</v>
      </c>
      <c r="E1088" s="25" t="s">
        <v>64</v>
      </c>
      <c r="F1088" s="25" t="s">
        <v>30</v>
      </c>
      <c r="G1088" s="11">
        <f t="shared" si="2090"/>
        <v>264</v>
      </c>
      <c r="H1088" s="11">
        <f t="shared" si="2090"/>
        <v>0</v>
      </c>
      <c r="I1088" s="11">
        <f t="shared" si="2090"/>
        <v>0</v>
      </c>
      <c r="J1088" s="11">
        <f t="shared" si="2090"/>
        <v>0</v>
      </c>
      <c r="K1088" s="11">
        <f t="shared" si="2090"/>
        <v>0</v>
      </c>
      <c r="L1088" s="11">
        <f t="shared" si="2090"/>
        <v>0</v>
      </c>
      <c r="M1088" s="11">
        <f t="shared" si="2090"/>
        <v>264</v>
      </c>
      <c r="N1088" s="11">
        <f t="shared" si="2090"/>
        <v>0</v>
      </c>
      <c r="O1088" s="11">
        <f t="shared" si="2090"/>
        <v>0</v>
      </c>
      <c r="P1088" s="11">
        <f t="shared" si="2090"/>
        <v>0</v>
      </c>
      <c r="Q1088" s="11">
        <f t="shared" si="2090"/>
        <v>0</v>
      </c>
      <c r="R1088" s="11">
        <f t="shared" si="2090"/>
        <v>0</v>
      </c>
      <c r="S1088" s="11">
        <f t="shared" si="2090"/>
        <v>264</v>
      </c>
      <c r="T1088" s="11">
        <f t="shared" si="2090"/>
        <v>0</v>
      </c>
      <c r="U1088" s="11">
        <f t="shared" si="2091"/>
        <v>0</v>
      </c>
      <c r="V1088" s="11">
        <f t="shared" si="2091"/>
        <v>0</v>
      </c>
      <c r="W1088" s="11">
        <f t="shared" si="2091"/>
        <v>0</v>
      </c>
      <c r="X1088" s="11">
        <f t="shared" si="2091"/>
        <v>0</v>
      </c>
      <c r="Y1088" s="11">
        <f t="shared" si="2091"/>
        <v>264</v>
      </c>
      <c r="Z1088" s="11">
        <f t="shared" si="2091"/>
        <v>0</v>
      </c>
      <c r="AA1088" s="11">
        <f t="shared" si="2091"/>
        <v>0</v>
      </c>
      <c r="AB1088" s="11">
        <f t="shared" si="2091"/>
        <v>0</v>
      </c>
      <c r="AC1088" s="11">
        <f t="shared" si="2091"/>
        <v>0</v>
      </c>
      <c r="AD1088" s="11">
        <f t="shared" si="2091"/>
        <v>0</v>
      </c>
      <c r="AE1088" s="11">
        <f t="shared" si="2091"/>
        <v>264</v>
      </c>
      <c r="AF1088" s="11">
        <f t="shared" si="2091"/>
        <v>0</v>
      </c>
      <c r="AG1088" s="11">
        <f t="shared" si="2092"/>
        <v>0</v>
      </c>
      <c r="AH1088" s="11">
        <f t="shared" si="2092"/>
        <v>0</v>
      </c>
      <c r="AI1088" s="11">
        <f t="shared" si="2092"/>
        <v>0</v>
      </c>
      <c r="AJ1088" s="11">
        <f t="shared" si="2092"/>
        <v>0</v>
      </c>
      <c r="AK1088" s="11">
        <f t="shared" si="2092"/>
        <v>264</v>
      </c>
      <c r="AL1088" s="11">
        <f t="shared" si="2092"/>
        <v>0</v>
      </c>
      <c r="AM1088" s="11">
        <f t="shared" si="2092"/>
        <v>0</v>
      </c>
      <c r="AN1088" s="11">
        <f t="shared" si="2092"/>
        <v>0</v>
      </c>
      <c r="AO1088" s="11">
        <f t="shared" si="2092"/>
        <v>0</v>
      </c>
      <c r="AP1088" s="11">
        <f t="shared" si="2092"/>
        <v>0</v>
      </c>
      <c r="AQ1088" s="11">
        <f t="shared" si="2092"/>
        <v>264</v>
      </c>
      <c r="AR1088" s="11">
        <f t="shared" si="2092"/>
        <v>0</v>
      </c>
      <c r="AS1088" s="11">
        <f t="shared" si="2093"/>
        <v>0</v>
      </c>
      <c r="AT1088" s="11">
        <f t="shared" si="2093"/>
        <v>0</v>
      </c>
      <c r="AU1088" s="11">
        <f t="shared" si="2093"/>
        <v>0</v>
      </c>
      <c r="AV1088" s="11">
        <f t="shared" si="2093"/>
        <v>0</v>
      </c>
      <c r="AW1088" s="11">
        <f t="shared" si="2093"/>
        <v>264</v>
      </c>
      <c r="AX1088" s="11">
        <f t="shared" si="2093"/>
        <v>0</v>
      </c>
      <c r="AY1088" s="11">
        <f t="shared" si="2093"/>
        <v>88</v>
      </c>
      <c r="AZ1088" s="11">
        <f t="shared" si="2093"/>
        <v>0</v>
      </c>
      <c r="BA1088" s="92">
        <f t="shared" si="2000"/>
        <v>33.333333333333329</v>
      </c>
      <c r="BB1088" s="92"/>
    </row>
    <row r="1089" spans="1:54" ht="33" hidden="1">
      <c r="A1089" s="24" t="s">
        <v>36</v>
      </c>
      <c r="B1089" s="25">
        <f>B1088</f>
        <v>918</v>
      </c>
      <c r="C1089" s="25" t="s">
        <v>21</v>
      </c>
      <c r="D1089" s="25" t="s">
        <v>59</v>
      </c>
      <c r="E1089" s="25" t="s">
        <v>64</v>
      </c>
      <c r="F1089" s="25" t="s">
        <v>37</v>
      </c>
      <c r="G1089" s="9">
        <v>264</v>
      </c>
      <c r="H1089" s="9"/>
      <c r="I1089" s="79"/>
      <c r="J1089" s="79"/>
      <c r="K1089" s="79"/>
      <c r="L1089" s="79"/>
      <c r="M1089" s="9">
        <f>G1089+I1089+J1089+K1089+L1089</f>
        <v>264</v>
      </c>
      <c r="N1089" s="9">
        <f>H1089+L1089</f>
        <v>0</v>
      </c>
      <c r="O1089" s="80"/>
      <c r="P1089" s="80"/>
      <c r="Q1089" s="80"/>
      <c r="R1089" s="80"/>
      <c r="S1089" s="9">
        <f>M1089+O1089+P1089+Q1089+R1089</f>
        <v>264</v>
      </c>
      <c r="T1089" s="9">
        <f>N1089+R1089</f>
        <v>0</v>
      </c>
      <c r="U1089" s="80"/>
      <c r="V1089" s="80"/>
      <c r="W1089" s="80"/>
      <c r="X1089" s="80"/>
      <c r="Y1089" s="9">
        <f>S1089+U1089+V1089+W1089+X1089</f>
        <v>264</v>
      </c>
      <c r="Z1089" s="9">
        <f>T1089+X1089</f>
        <v>0</v>
      </c>
      <c r="AA1089" s="80"/>
      <c r="AB1089" s="80"/>
      <c r="AC1089" s="80"/>
      <c r="AD1089" s="80"/>
      <c r="AE1089" s="9">
        <f>Y1089+AA1089+AB1089+AC1089+AD1089</f>
        <v>264</v>
      </c>
      <c r="AF1089" s="9">
        <f>Z1089+AD1089</f>
        <v>0</v>
      </c>
      <c r="AG1089" s="80"/>
      <c r="AH1089" s="80"/>
      <c r="AI1089" s="80"/>
      <c r="AJ1089" s="80"/>
      <c r="AK1089" s="9">
        <f>AE1089+AG1089+AH1089+AI1089+AJ1089</f>
        <v>264</v>
      </c>
      <c r="AL1089" s="9">
        <f>AF1089+AJ1089</f>
        <v>0</v>
      </c>
      <c r="AM1089" s="80"/>
      <c r="AN1089" s="80"/>
      <c r="AO1089" s="80"/>
      <c r="AP1089" s="80"/>
      <c r="AQ1089" s="9">
        <f>AK1089+AM1089+AN1089+AO1089+AP1089</f>
        <v>264</v>
      </c>
      <c r="AR1089" s="9">
        <f>AL1089+AP1089</f>
        <v>0</v>
      </c>
      <c r="AS1089" s="80"/>
      <c r="AT1089" s="80"/>
      <c r="AU1089" s="80"/>
      <c r="AV1089" s="80"/>
      <c r="AW1089" s="9">
        <f>AQ1089+AS1089+AT1089+AU1089+AV1089</f>
        <v>264</v>
      </c>
      <c r="AX1089" s="9">
        <f>AR1089+AV1089</f>
        <v>0</v>
      </c>
      <c r="AY1089" s="11">
        <v>88</v>
      </c>
      <c r="AZ1089" s="79"/>
      <c r="BA1089" s="92">
        <f t="shared" si="2000"/>
        <v>33.333333333333329</v>
      </c>
      <c r="BB1089" s="92"/>
    </row>
    <row r="1090" spans="1:54" hidden="1">
      <c r="A1090" s="24"/>
      <c r="B1090" s="25"/>
      <c r="C1090" s="25"/>
      <c r="D1090" s="25"/>
      <c r="E1090" s="25"/>
      <c r="F1090" s="25"/>
      <c r="G1090" s="9"/>
      <c r="H1090" s="9"/>
      <c r="I1090" s="79"/>
      <c r="J1090" s="79"/>
      <c r="K1090" s="79"/>
      <c r="L1090" s="79"/>
      <c r="M1090" s="9"/>
      <c r="N1090" s="9"/>
      <c r="O1090" s="80"/>
      <c r="P1090" s="80"/>
      <c r="Q1090" s="80"/>
      <c r="R1090" s="80"/>
      <c r="S1090" s="9"/>
      <c r="T1090" s="9"/>
      <c r="U1090" s="80"/>
      <c r="V1090" s="80"/>
      <c r="W1090" s="80"/>
      <c r="X1090" s="80"/>
      <c r="Y1090" s="9"/>
      <c r="Z1090" s="9"/>
      <c r="AA1090" s="80"/>
      <c r="AB1090" s="80"/>
      <c r="AC1090" s="80"/>
      <c r="AD1090" s="80"/>
      <c r="AE1090" s="9"/>
      <c r="AF1090" s="9"/>
      <c r="AG1090" s="80"/>
      <c r="AH1090" s="80"/>
      <c r="AI1090" s="80"/>
      <c r="AJ1090" s="80"/>
      <c r="AK1090" s="9"/>
      <c r="AL1090" s="9"/>
      <c r="AM1090" s="80"/>
      <c r="AN1090" s="80"/>
      <c r="AO1090" s="80"/>
      <c r="AP1090" s="80"/>
      <c r="AQ1090" s="9"/>
      <c r="AR1090" s="9"/>
      <c r="AS1090" s="80"/>
      <c r="AT1090" s="80"/>
      <c r="AU1090" s="80"/>
      <c r="AV1090" s="80"/>
      <c r="AW1090" s="9"/>
      <c r="AX1090" s="9"/>
      <c r="AY1090" s="79"/>
      <c r="AZ1090" s="79"/>
      <c r="BA1090" s="92"/>
      <c r="BB1090" s="92"/>
    </row>
    <row r="1091" spans="1:54" s="100" customFormat="1" ht="40.5" hidden="1">
      <c r="A1091" s="103" t="s">
        <v>482</v>
      </c>
      <c r="B1091" s="96" t="s">
        <v>317</v>
      </c>
      <c r="C1091" s="96"/>
      <c r="D1091" s="96"/>
      <c r="E1091" s="96"/>
      <c r="F1091" s="96"/>
      <c r="G1091" s="98">
        <f t="shared" ref="G1091:N1091" si="2094">G1093+G1110+G1133+G1143+G1165+G1187+G1245+G1280+G1287</f>
        <v>914281</v>
      </c>
      <c r="H1091" s="98">
        <f t="shared" si="2094"/>
        <v>66588</v>
      </c>
      <c r="I1091" s="98">
        <f t="shared" si="2094"/>
        <v>0</v>
      </c>
      <c r="J1091" s="98">
        <f t="shared" si="2094"/>
        <v>0</v>
      </c>
      <c r="K1091" s="98">
        <f t="shared" si="2094"/>
        <v>0</v>
      </c>
      <c r="L1091" s="98">
        <f t="shared" si="2094"/>
        <v>0</v>
      </c>
      <c r="M1091" s="98">
        <f t="shared" si="2094"/>
        <v>914281</v>
      </c>
      <c r="N1091" s="98">
        <f t="shared" si="2094"/>
        <v>66588</v>
      </c>
      <c r="O1091" s="98">
        <f t="shared" ref="O1091:AF1091" si="2095">O1093+O1110+O1133+O1143+O1165+O1187+O1245+O1280+O1287+O1103</f>
        <v>-85</v>
      </c>
      <c r="P1091" s="98">
        <f t="shared" si="2095"/>
        <v>2339</v>
      </c>
      <c r="Q1091" s="98">
        <f t="shared" si="2095"/>
        <v>0</v>
      </c>
      <c r="R1091" s="98">
        <f t="shared" si="2095"/>
        <v>1682</v>
      </c>
      <c r="S1091" s="98">
        <f t="shared" si="2095"/>
        <v>918217</v>
      </c>
      <c r="T1091" s="98">
        <f t="shared" si="2095"/>
        <v>68270</v>
      </c>
      <c r="U1091" s="98">
        <f t="shared" si="2095"/>
        <v>0</v>
      </c>
      <c r="V1091" s="98">
        <f t="shared" si="2095"/>
        <v>709</v>
      </c>
      <c r="W1091" s="98">
        <f t="shared" si="2095"/>
        <v>0</v>
      </c>
      <c r="X1091" s="98">
        <f t="shared" si="2095"/>
        <v>3478</v>
      </c>
      <c r="Y1091" s="98">
        <f t="shared" si="2095"/>
        <v>922404</v>
      </c>
      <c r="Z1091" s="98">
        <f t="shared" si="2095"/>
        <v>71748</v>
      </c>
      <c r="AA1091" s="98">
        <f t="shared" si="2095"/>
        <v>-23939</v>
      </c>
      <c r="AB1091" s="98">
        <f t="shared" si="2095"/>
        <v>20128</v>
      </c>
      <c r="AC1091" s="98">
        <f t="shared" si="2095"/>
        <v>0</v>
      </c>
      <c r="AD1091" s="98">
        <f t="shared" si="2095"/>
        <v>152890</v>
      </c>
      <c r="AE1091" s="98">
        <f t="shared" si="2095"/>
        <v>1071483</v>
      </c>
      <c r="AF1091" s="98">
        <f t="shared" si="2095"/>
        <v>224638</v>
      </c>
      <c r="AG1091" s="98">
        <f t="shared" ref="AG1091:AL1091" si="2096">AG1093+AG1110+AG1133+AG1143+AG1165+AG1187+AG1245+AG1280+AG1287+AG1103</f>
        <v>-6301</v>
      </c>
      <c r="AH1091" s="98">
        <f t="shared" si="2096"/>
        <v>4543</v>
      </c>
      <c r="AI1091" s="98">
        <f t="shared" si="2096"/>
        <v>0</v>
      </c>
      <c r="AJ1091" s="98">
        <f t="shared" si="2096"/>
        <v>25320</v>
      </c>
      <c r="AK1091" s="98">
        <f t="shared" si="2096"/>
        <v>1095045</v>
      </c>
      <c r="AL1091" s="98">
        <f t="shared" si="2096"/>
        <v>249958</v>
      </c>
      <c r="AM1091" s="98">
        <f t="shared" ref="AM1091:AR1091" si="2097">AM1093+AM1110+AM1133+AM1143+AM1165+AM1187+AM1245+AM1280+AM1287+AM1103</f>
        <v>0</v>
      </c>
      <c r="AN1091" s="98">
        <f t="shared" si="2097"/>
        <v>0</v>
      </c>
      <c r="AO1091" s="98">
        <f t="shared" si="2097"/>
        <v>0</v>
      </c>
      <c r="AP1091" s="98">
        <f t="shared" si="2097"/>
        <v>0</v>
      </c>
      <c r="AQ1091" s="98">
        <f t="shared" si="2097"/>
        <v>1095045</v>
      </c>
      <c r="AR1091" s="98">
        <f t="shared" si="2097"/>
        <v>249958</v>
      </c>
      <c r="AS1091" s="98">
        <f t="shared" ref="AS1091:AX1091" si="2098">AS1093+AS1110+AS1133+AS1143+AS1165+AS1187+AS1245+AS1280+AS1287+AS1103</f>
        <v>-13020</v>
      </c>
      <c r="AT1091" s="98">
        <f t="shared" si="2098"/>
        <v>3704</v>
      </c>
      <c r="AU1091" s="98">
        <f t="shared" si="2098"/>
        <v>-430</v>
      </c>
      <c r="AV1091" s="98">
        <f t="shared" si="2098"/>
        <v>-11967</v>
      </c>
      <c r="AW1091" s="98">
        <f t="shared" si="2098"/>
        <v>1073332</v>
      </c>
      <c r="AX1091" s="98">
        <f t="shared" si="2098"/>
        <v>237991</v>
      </c>
      <c r="AY1091" s="98">
        <f t="shared" ref="AY1091:AZ1091" si="2099">AY1093+AY1110+AY1133+AY1143+AY1165+AY1187+AY1245+AY1280+AY1287+AY1103</f>
        <v>395440</v>
      </c>
      <c r="AZ1091" s="98">
        <f t="shared" si="2099"/>
        <v>57988</v>
      </c>
      <c r="BA1091" s="99">
        <f t="shared" si="2000"/>
        <v>36.842281791654401</v>
      </c>
      <c r="BB1091" s="99">
        <f t="shared" si="2001"/>
        <v>24.365627271619513</v>
      </c>
    </row>
    <row r="1092" spans="1:54" s="67" customFormat="1" hidden="1">
      <c r="A1092" s="65"/>
      <c r="B1092" s="26"/>
      <c r="C1092" s="26"/>
      <c r="D1092" s="26"/>
      <c r="E1092" s="26"/>
      <c r="F1092" s="26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92"/>
      <c r="BB1092" s="92"/>
    </row>
    <row r="1093" spans="1:54" ht="18.75" hidden="1">
      <c r="A1093" s="22" t="s">
        <v>58</v>
      </c>
      <c r="B1093" s="23" t="s">
        <v>317</v>
      </c>
      <c r="C1093" s="23" t="s">
        <v>21</v>
      </c>
      <c r="D1093" s="23" t="s">
        <v>59</v>
      </c>
      <c r="E1093" s="23"/>
      <c r="F1093" s="23"/>
      <c r="G1093" s="15">
        <f t="shared" ref="G1093:V1097" si="2100">G1094</f>
        <v>5095</v>
      </c>
      <c r="H1093" s="15">
        <f t="shared" si="2100"/>
        <v>0</v>
      </c>
      <c r="I1093" s="15">
        <f t="shared" si="2100"/>
        <v>0</v>
      </c>
      <c r="J1093" s="15">
        <f t="shared" si="2100"/>
        <v>0</v>
      </c>
      <c r="K1093" s="15">
        <f t="shared" si="2100"/>
        <v>0</v>
      </c>
      <c r="L1093" s="15">
        <f t="shared" si="2100"/>
        <v>0</v>
      </c>
      <c r="M1093" s="15">
        <f t="shared" si="2100"/>
        <v>5095</v>
      </c>
      <c r="N1093" s="15">
        <f t="shared" si="2100"/>
        <v>0</v>
      </c>
      <c r="O1093" s="15">
        <f t="shared" si="2100"/>
        <v>0</v>
      </c>
      <c r="P1093" s="15">
        <f t="shared" si="2100"/>
        <v>0</v>
      </c>
      <c r="Q1093" s="15">
        <f t="shared" si="2100"/>
        <v>0</v>
      </c>
      <c r="R1093" s="15">
        <f t="shared" si="2100"/>
        <v>0</v>
      </c>
      <c r="S1093" s="15">
        <f t="shared" si="2100"/>
        <v>5095</v>
      </c>
      <c r="T1093" s="15">
        <f t="shared" si="2100"/>
        <v>0</v>
      </c>
      <c r="U1093" s="15">
        <f t="shared" si="2100"/>
        <v>0</v>
      </c>
      <c r="V1093" s="15">
        <f t="shared" si="2100"/>
        <v>30</v>
      </c>
      <c r="W1093" s="15">
        <f t="shared" ref="U1093:AJ1097" si="2101">W1094</f>
        <v>0</v>
      </c>
      <c r="X1093" s="15">
        <f t="shared" si="2101"/>
        <v>0</v>
      </c>
      <c r="Y1093" s="15">
        <f t="shared" si="2101"/>
        <v>5125</v>
      </c>
      <c r="Z1093" s="15">
        <f t="shared" si="2101"/>
        <v>0</v>
      </c>
      <c r="AA1093" s="15">
        <f t="shared" si="2101"/>
        <v>0</v>
      </c>
      <c r="AB1093" s="15">
        <f t="shared" si="2101"/>
        <v>2284</v>
      </c>
      <c r="AC1093" s="15">
        <f t="shared" si="2101"/>
        <v>0</v>
      </c>
      <c r="AD1093" s="15">
        <f t="shared" si="2101"/>
        <v>0</v>
      </c>
      <c r="AE1093" s="15">
        <f t="shared" si="2101"/>
        <v>7409</v>
      </c>
      <c r="AF1093" s="15">
        <f t="shared" si="2101"/>
        <v>0</v>
      </c>
      <c r="AG1093" s="15">
        <f t="shared" si="2101"/>
        <v>0</v>
      </c>
      <c r="AH1093" s="15">
        <f t="shared" si="2101"/>
        <v>0</v>
      </c>
      <c r="AI1093" s="15">
        <f t="shared" si="2101"/>
        <v>0</v>
      </c>
      <c r="AJ1093" s="15">
        <f t="shared" si="2101"/>
        <v>0</v>
      </c>
      <c r="AK1093" s="15">
        <f t="shared" ref="AG1093:AV1097" si="2102">AK1094</f>
        <v>7409</v>
      </c>
      <c r="AL1093" s="15">
        <f t="shared" si="2102"/>
        <v>0</v>
      </c>
      <c r="AM1093" s="15">
        <f t="shared" si="2102"/>
        <v>0</v>
      </c>
      <c r="AN1093" s="15">
        <f t="shared" si="2102"/>
        <v>0</v>
      </c>
      <c r="AO1093" s="15">
        <f t="shared" si="2102"/>
        <v>0</v>
      </c>
      <c r="AP1093" s="15">
        <f t="shared" si="2102"/>
        <v>0</v>
      </c>
      <c r="AQ1093" s="15">
        <f t="shared" si="2102"/>
        <v>7409</v>
      </c>
      <c r="AR1093" s="15">
        <f t="shared" si="2102"/>
        <v>0</v>
      </c>
      <c r="AS1093" s="15">
        <f t="shared" si="2102"/>
        <v>-1318</v>
      </c>
      <c r="AT1093" s="15">
        <f t="shared" si="2102"/>
        <v>421</v>
      </c>
      <c r="AU1093" s="15">
        <f t="shared" si="2102"/>
        <v>0</v>
      </c>
      <c r="AV1093" s="15">
        <f t="shared" si="2102"/>
        <v>0</v>
      </c>
      <c r="AW1093" s="15">
        <f t="shared" ref="AS1093:AZ1097" si="2103">AW1094</f>
        <v>6512</v>
      </c>
      <c r="AX1093" s="15">
        <f t="shared" si="2103"/>
        <v>0</v>
      </c>
      <c r="AY1093" s="15">
        <f t="shared" si="2103"/>
        <v>3098</v>
      </c>
      <c r="AZ1093" s="15">
        <f t="shared" si="2103"/>
        <v>0</v>
      </c>
      <c r="BA1093" s="93">
        <f t="shared" si="2000"/>
        <v>47.573710073710075</v>
      </c>
      <c r="BB1093" s="93"/>
    </row>
    <row r="1094" spans="1:54" ht="20.100000000000001" hidden="1" customHeight="1">
      <c r="A1094" s="36" t="s">
        <v>61</v>
      </c>
      <c r="B1094" s="55" t="s">
        <v>317</v>
      </c>
      <c r="C1094" s="55" t="s">
        <v>21</v>
      </c>
      <c r="D1094" s="55" t="s">
        <v>59</v>
      </c>
      <c r="E1094" s="55" t="s">
        <v>384</v>
      </c>
      <c r="F1094" s="55"/>
      <c r="G1094" s="17">
        <f t="shared" si="2100"/>
        <v>5095</v>
      </c>
      <c r="H1094" s="17">
        <f t="shared" si="2100"/>
        <v>0</v>
      </c>
      <c r="I1094" s="17">
        <f t="shared" si="2100"/>
        <v>0</v>
      </c>
      <c r="J1094" s="17">
        <f t="shared" si="2100"/>
        <v>0</v>
      </c>
      <c r="K1094" s="17">
        <f t="shared" si="2100"/>
        <v>0</v>
      </c>
      <c r="L1094" s="17">
        <f t="shared" si="2100"/>
        <v>0</v>
      </c>
      <c r="M1094" s="17">
        <f t="shared" si="2100"/>
        <v>5095</v>
      </c>
      <c r="N1094" s="17">
        <f t="shared" si="2100"/>
        <v>0</v>
      </c>
      <c r="O1094" s="17">
        <f t="shared" si="2100"/>
        <v>0</v>
      </c>
      <c r="P1094" s="17">
        <f t="shared" si="2100"/>
        <v>0</v>
      </c>
      <c r="Q1094" s="17">
        <f t="shared" si="2100"/>
        <v>0</v>
      </c>
      <c r="R1094" s="17">
        <f t="shared" si="2100"/>
        <v>0</v>
      </c>
      <c r="S1094" s="17">
        <f t="shared" si="2100"/>
        <v>5095</v>
      </c>
      <c r="T1094" s="17">
        <f t="shared" si="2100"/>
        <v>0</v>
      </c>
      <c r="U1094" s="17">
        <f t="shared" si="2101"/>
        <v>0</v>
      </c>
      <c r="V1094" s="17">
        <f t="shared" si="2101"/>
        <v>30</v>
      </c>
      <c r="W1094" s="17">
        <f t="shared" si="2101"/>
        <v>0</v>
      </c>
      <c r="X1094" s="17">
        <f t="shared" si="2101"/>
        <v>0</v>
      </c>
      <c r="Y1094" s="17">
        <f t="shared" si="2101"/>
        <v>5125</v>
      </c>
      <c r="Z1094" s="17">
        <f t="shared" si="2101"/>
        <v>0</v>
      </c>
      <c r="AA1094" s="17">
        <f t="shared" si="2101"/>
        <v>0</v>
      </c>
      <c r="AB1094" s="17">
        <f t="shared" si="2101"/>
        <v>2284</v>
      </c>
      <c r="AC1094" s="17">
        <f t="shared" si="2101"/>
        <v>0</v>
      </c>
      <c r="AD1094" s="17">
        <f t="shared" si="2101"/>
        <v>0</v>
      </c>
      <c r="AE1094" s="17">
        <f t="shared" si="2101"/>
        <v>7409</v>
      </c>
      <c r="AF1094" s="17">
        <f t="shared" si="2101"/>
        <v>0</v>
      </c>
      <c r="AG1094" s="17">
        <f t="shared" si="2102"/>
        <v>0</v>
      </c>
      <c r="AH1094" s="17">
        <f t="shared" si="2102"/>
        <v>0</v>
      </c>
      <c r="AI1094" s="17">
        <f t="shared" si="2102"/>
        <v>0</v>
      </c>
      <c r="AJ1094" s="17">
        <f t="shared" si="2102"/>
        <v>0</v>
      </c>
      <c r="AK1094" s="17">
        <f t="shared" si="2102"/>
        <v>7409</v>
      </c>
      <c r="AL1094" s="17">
        <f t="shared" si="2102"/>
        <v>0</v>
      </c>
      <c r="AM1094" s="17">
        <f t="shared" si="2102"/>
        <v>0</v>
      </c>
      <c r="AN1094" s="17">
        <f t="shared" si="2102"/>
        <v>0</v>
      </c>
      <c r="AO1094" s="17">
        <f t="shared" si="2102"/>
        <v>0</v>
      </c>
      <c r="AP1094" s="17">
        <f t="shared" si="2102"/>
        <v>0</v>
      </c>
      <c r="AQ1094" s="17">
        <f t="shared" si="2102"/>
        <v>7409</v>
      </c>
      <c r="AR1094" s="17">
        <f t="shared" si="2102"/>
        <v>0</v>
      </c>
      <c r="AS1094" s="17">
        <f t="shared" si="2103"/>
        <v>-1318</v>
      </c>
      <c r="AT1094" s="17">
        <f t="shared" si="2103"/>
        <v>421</v>
      </c>
      <c r="AU1094" s="17">
        <f t="shared" si="2103"/>
        <v>0</v>
      </c>
      <c r="AV1094" s="17">
        <f t="shared" si="2103"/>
        <v>0</v>
      </c>
      <c r="AW1094" s="17">
        <f t="shared" si="2103"/>
        <v>6512</v>
      </c>
      <c r="AX1094" s="17">
        <f t="shared" si="2103"/>
        <v>0</v>
      </c>
      <c r="AY1094" s="17">
        <f t="shared" si="2103"/>
        <v>3098</v>
      </c>
      <c r="AZ1094" s="17">
        <f t="shared" si="2103"/>
        <v>0</v>
      </c>
      <c r="BA1094" s="92">
        <f t="shared" si="2000"/>
        <v>47.573710073710075</v>
      </c>
      <c r="BB1094" s="92"/>
    </row>
    <row r="1095" spans="1:54" ht="20.100000000000001" hidden="1" customHeight="1">
      <c r="A1095" s="36" t="s">
        <v>14</v>
      </c>
      <c r="B1095" s="55" t="s">
        <v>317</v>
      </c>
      <c r="C1095" s="55" t="s">
        <v>21</v>
      </c>
      <c r="D1095" s="55" t="s">
        <v>59</v>
      </c>
      <c r="E1095" s="55" t="s">
        <v>63</v>
      </c>
      <c r="F1095" s="55"/>
      <c r="G1095" s="17">
        <f t="shared" si="2100"/>
        <v>5095</v>
      </c>
      <c r="H1095" s="17">
        <f t="shared" si="2100"/>
        <v>0</v>
      </c>
      <c r="I1095" s="17">
        <f t="shared" si="2100"/>
        <v>0</v>
      </c>
      <c r="J1095" s="17">
        <f t="shared" si="2100"/>
        <v>0</v>
      </c>
      <c r="K1095" s="17">
        <f t="shared" si="2100"/>
        <v>0</v>
      </c>
      <c r="L1095" s="17">
        <f t="shared" si="2100"/>
        <v>0</v>
      </c>
      <c r="M1095" s="17">
        <f t="shared" si="2100"/>
        <v>5095</v>
      </c>
      <c r="N1095" s="17">
        <f t="shared" si="2100"/>
        <v>0</v>
      </c>
      <c r="O1095" s="17">
        <f t="shared" si="2100"/>
        <v>0</v>
      </c>
      <c r="P1095" s="17">
        <f t="shared" si="2100"/>
        <v>0</v>
      </c>
      <c r="Q1095" s="17">
        <f t="shared" si="2100"/>
        <v>0</v>
      </c>
      <c r="R1095" s="17">
        <f t="shared" si="2100"/>
        <v>0</v>
      </c>
      <c r="S1095" s="17">
        <f t="shared" si="2100"/>
        <v>5095</v>
      </c>
      <c r="T1095" s="17">
        <f t="shared" si="2100"/>
        <v>0</v>
      </c>
      <c r="U1095" s="17">
        <f t="shared" si="2101"/>
        <v>0</v>
      </c>
      <c r="V1095" s="17">
        <f t="shared" si="2101"/>
        <v>30</v>
      </c>
      <c r="W1095" s="17">
        <f t="shared" si="2101"/>
        <v>0</v>
      </c>
      <c r="X1095" s="17">
        <f t="shared" si="2101"/>
        <v>0</v>
      </c>
      <c r="Y1095" s="17">
        <f t="shared" si="2101"/>
        <v>5125</v>
      </c>
      <c r="Z1095" s="17">
        <f t="shared" si="2101"/>
        <v>0</v>
      </c>
      <c r="AA1095" s="17">
        <f t="shared" si="2101"/>
        <v>0</v>
      </c>
      <c r="AB1095" s="17">
        <f t="shared" si="2101"/>
        <v>2284</v>
      </c>
      <c r="AC1095" s="17">
        <f t="shared" si="2101"/>
        <v>0</v>
      </c>
      <c r="AD1095" s="17">
        <f t="shared" si="2101"/>
        <v>0</v>
      </c>
      <c r="AE1095" s="17">
        <f t="shared" si="2101"/>
        <v>7409</v>
      </c>
      <c r="AF1095" s="17">
        <f t="shared" si="2101"/>
        <v>0</v>
      </c>
      <c r="AG1095" s="17">
        <f t="shared" si="2102"/>
        <v>0</v>
      </c>
      <c r="AH1095" s="17">
        <f t="shared" si="2102"/>
        <v>0</v>
      </c>
      <c r="AI1095" s="17">
        <f t="shared" si="2102"/>
        <v>0</v>
      </c>
      <c r="AJ1095" s="17">
        <f t="shared" si="2102"/>
        <v>0</v>
      </c>
      <c r="AK1095" s="17">
        <f t="shared" si="2102"/>
        <v>7409</v>
      </c>
      <c r="AL1095" s="17">
        <f t="shared" si="2102"/>
        <v>0</v>
      </c>
      <c r="AM1095" s="17">
        <f t="shared" si="2102"/>
        <v>0</v>
      </c>
      <c r="AN1095" s="17">
        <f t="shared" si="2102"/>
        <v>0</v>
      </c>
      <c r="AO1095" s="17">
        <f t="shared" si="2102"/>
        <v>0</v>
      </c>
      <c r="AP1095" s="17">
        <f t="shared" si="2102"/>
        <v>0</v>
      </c>
      <c r="AQ1095" s="17">
        <f t="shared" si="2102"/>
        <v>7409</v>
      </c>
      <c r="AR1095" s="17">
        <f t="shared" si="2102"/>
        <v>0</v>
      </c>
      <c r="AS1095" s="17">
        <f t="shared" si="2103"/>
        <v>-1318</v>
      </c>
      <c r="AT1095" s="17">
        <f t="shared" si="2103"/>
        <v>421</v>
      </c>
      <c r="AU1095" s="17">
        <f t="shared" si="2103"/>
        <v>0</v>
      </c>
      <c r="AV1095" s="17">
        <f t="shared" si="2103"/>
        <v>0</v>
      </c>
      <c r="AW1095" s="17">
        <f t="shared" si="2103"/>
        <v>6512</v>
      </c>
      <c r="AX1095" s="17">
        <f t="shared" si="2103"/>
        <v>0</v>
      </c>
      <c r="AY1095" s="17">
        <f t="shared" si="2103"/>
        <v>3098</v>
      </c>
      <c r="AZ1095" s="17">
        <f t="shared" si="2103"/>
        <v>0</v>
      </c>
      <c r="BA1095" s="92">
        <f t="shared" si="2000"/>
        <v>47.573710073710075</v>
      </c>
      <c r="BB1095" s="92"/>
    </row>
    <row r="1096" spans="1:54" ht="20.100000000000001" hidden="1" customHeight="1">
      <c r="A1096" s="36" t="s">
        <v>60</v>
      </c>
      <c r="B1096" s="55" t="s">
        <v>317</v>
      </c>
      <c r="C1096" s="55" t="s">
        <v>21</v>
      </c>
      <c r="D1096" s="55" t="s">
        <v>59</v>
      </c>
      <c r="E1096" s="55" t="s">
        <v>64</v>
      </c>
      <c r="F1096" s="55"/>
      <c r="G1096" s="17">
        <f t="shared" si="2100"/>
        <v>5095</v>
      </c>
      <c r="H1096" s="17">
        <f t="shared" si="2100"/>
        <v>0</v>
      </c>
      <c r="I1096" s="17">
        <f t="shared" si="2100"/>
        <v>0</v>
      </c>
      <c r="J1096" s="17">
        <f t="shared" si="2100"/>
        <v>0</v>
      </c>
      <c r="K1096" s="17">
        <f t="shared" si="2100"/>
        <v>0</v>
      </c>
      <c r="L1096" s="17">
        <f t="shared" si="2100"/>
        <v>0</v>
      </c>
      <c r="M1096" s="17">
        <f t="shared" si="2100"/>
        <v>5095</v>
      </c>
      <c r="N1096" s="17">
        <f t="shared" si="2100"/>
        <v>0</v>
      </c>
      <c r="O1096" s="17">
        <f t="shared" si="2100"/>
        <v>0</v>
      </c>
      <c r="P1096" s="17">
        <f t="shared" si="2100"/>
        <v>0</v>
      </c>
      <c r="Q1096" s="17">
        <f t="shared" si="2100"/>
        <v>0</v>
      </c>
      <c r="R1096" s="17">
        <f t="shared" si="2100"/>
        <v>0</v>
      </c>
      <c r="S1096" s="17">
        <f t="shared" si="2100"/>
        <v>5095</v>
      </c>
      <c r="T1096" s="17">
        <f t="shared" si="2100"/>
        <v>0</v>
      </c>
      <c r="U1096" s="17">
        <f>U1097+U1099</f>
        <v>0</v>
      </c>
      <c r="V1096" s="17">
        <f t="shared" ref="V1096:Z1096" si="2104">V1097+V1099</f>
        <v>30</v>
      </c>
      <c r="W1096" s="17">
        <f t="shared" si="2104"/>
        <v>0</v>
      </c>
      <c r="X1096" s="17">
        <f t="shared" si="2104"/>
        <v>0</v>
      </c>
      <c r="Y1096" s="17">
        <f t="shared" si="2104"/>
        <v>5125</v>
      </c>
      <c r="Z1096" s="17">
        <f t="shared" si="2104"/>
        <v>0</v>
      </c>
      <c r="AA1096" s="17">
        <f>AA1097+AA1099</f>
        <v>0</v>
      </c>
      <c r="AB1096" s="17">
        <f t="shared" ref="AB1096:AF1096" si="2105">AB1097+AB1099</f>
        <v>2284</v>
      </c>
      <c r="AC1096" s="17">
        <f t="shared" si="2105"/>
        <v>0</v>
      </c>
      <c r="AD1096" s="17">
        <f t="shared" si="2105"/>
        <v>0</v>
      </c>
      <c r="AE1096" s="17">
        <f t="shared" si="2105"/>
        <v>7409</v>
      </c>
      <c r="AF1096" s="17">
        <f t="shared" si="2105"/>
        <v>0</v>
      </c>
      <c r="AG1096" s="17">
        <f>AG1097+AG1099</f>
        <v>0</v>
      </c>
      <c r="AH1096" s="17">
        <f t="shared" ref="AH1096:AL1096" si="2106">AH1097+AH1099</f>
        <v>0</v>
      </c>
      <c r="AI1096" s="17">
        <f t="shared" si="2106"/>
        <v>0</v>
      </c>
      <c r="AJ1096" s="17">
        <f t="shared" si="2106"/>
        <v>0</v>
      </c>
      <c r="AK1096" s="17">
        <f t="shared" si="2106"/>
        <v>7409</v>
      </c>
      <c r="AL1096" s="17">
        <f t="shared" si="2106"/>
        <v>0</v>
      </c>
      <c r="AM1096" s="17">
        <f>AM1097+AM1099</f>
        <v>0</v>
      </c>
      <c r="AN1096" s="17">
        <f t="shared" ref="AN1096:AR1096" si="2107">AN1097+AN1099</f>
        <v>0</v>
      </c>
      <c r="AO1096" s="17">
        <f t="shared" si="2107"/>
        <v>0</v>
      </c>
      <c r="AP1096" s="17">
        <f t="shared" si="2107"/>
        <v>0</v>
      </c>
      <c r="AQ1096" s="17">
        <f t="shared" si="2107"/>
        <v>7409</v>
      </c>
      <c r="AR1096" s="17">
        <f t="shared" si="2107"/>
        <v>0</v>
      </c>
      <c r="AS1096" s="17">
        <f>AS1097+AS1099</f>
        <v>-1318</v>
      </c>
      <c r="AT1096" s="17">
        <f t="shared" ref="AT1096:AX1096" si="2108">AT1097+AT1099</f>
        <v>421</v>
      </c>
      <c r="AU1096" s="17">
        <f t="shared" si="2108"/>
        <v>0</v>
      </c>
      <c r="AV1096" s="17">
        <f t="shared" si="2108"/>
        <v>0</v>
      </c>
      <c r="AW1096" s="17">
        <f t="shared" si="2108"/>
        <v>6512</v>
      </c>
      <c r="AX1096" s="17">
        <f t="shared" si="2108"/>
        <v>0</v>
      </c>
      <c r="AY1096" s="17">
        <f t="shared" ref="AY1096:AZ1096" si="2109">AY1097+AY1099</f>
        <v>3098</v>
      </c>
      <c r="AZ1096" s="17">
        <f t="shared" si="2109"/>
        <v>0</v>
      </c>
      <c r="BA1096" s="92">
        <f t="shared" si="2000"/>
        <v>47.573710073710075</v>
      </c>
      <c r="BB1096" s="92"/>
    </row>
    <row r="1097" spans="1:54" ht="33" hidden="1">
      <c r="A1097" s="24" t="s">
        <v>242</v>
      </c>
      <c r="B1097" s="25" t="s">
        <v>317</v>
      </c>
      <c r="C1097" s="25" t="s">
        <v>21</v>
      </c>
      <c r="D1097" s="25" t="s">
        <v>59</v>
      </c>
      <c r="E1097" s="25" t="s">
        <v>64</v>
      </c>
      <c r="F1097" s="9">
        <v>200</v>
      </c>
      <c r="G1097" s="9">
        <f t="shared" si="2100"/>
        <v>5095</v>
      </c>
      <c r="H1097" s="9">
        <f t="shared" si="2100"/>
        <v>0</v>
      </c>
      <c r="I1097" s="9">
        <f t="shared" si="2100"/>
        <v>0</v>
      </c>
      <c r="J1097" s="9">
        <f t="shared" si="2100"/>
        <v>0</v>
      </c>
      <c r="K1097" s="9">
        <f t="shared" si="2100"/>
        <v>0</v>
      </c>
      <c r="L1097" s="9">
        <f t="shared" si="2100"/>
        <v>0</v>
      </c>
      <c r="M1097" s="9">
        <f t="shared" si="2100"/>
        <v>5095</v>
      </c>
      <c r="N1097" s="9">
        <f t="shared" si="2100"/>
        <v>0</v>
      </c>
      <c r="O1097" s="9">
        <f t="shared" si="2100"/>
        <v>0</v>
      </c>
      <c r="P1097" s="9">
        <f t="shared" si="2100"/>
        <v>0</v>
      </c>
      <c r="Q1097" s="9">
        <f t="shared" si="2100"/>
        <v>0</v>
      </c>
      <c r="R1097" s="9">
        <f t="shared" si="2100"/>
        <v>0</v>
      </c>
      <c r="S1097" s="9">
        <f t="shared" si="2100"/>
        <v>5095</v>
      </c>
      <c r="T1097" s="9">
        <f t="shared" si="2100"/>
        <v>0</v>
      </c>
      <c r="U1097" s="9">
        <f t="shared" si="2101"/>
        <v>0</v>
      </c>
      <c r="V1097" s="9">
        <f t="shared" si="2101"/>
        <v>0</v>
      </c>
      <c r="W1097" s="9">
        <f t="shared" si="2101"/>
        <v>0</v>
      </c>
      <c r="X1097" s="9">
        <f t="shared" si="2101"/>
        <v>0</v>
      </c>
      <c r="Y1097" s="9">
        <f t="shared" si="2101"/>
        <v>5095</v>
      </c>
      <c r="Z1097" s="9">
        <f t="shared" si="2101"/>
        <v>0</v>
      </c>
      <c r="AA1097" s="9">
        <f t="shared" si="2101"/>
        <v>0</v>
      </c>
      <c r="AB1097" s="9">
        <f t="shared" si="2101"/>
        <v>1318</v>
      </c>
      <c r="AC1097" s="9">
        <f t="shared" si="2101"/>
        <v>0</v>
      </c>
      <c r="AD1097" s="9">
        <f t="shared" si="2101"/>
        <v>0</v>
      </c>
      <c r="AE1097" s="9">
        <f t="shared" si="2101"/>
        <v>6413</v>
      </c>
      <c r="AF1097" s="9">
        <f t="shared" si="2101"/>
        <v>0</v>
      </c>
      <c r="AG1097" s="9">
        <f t="shared" si="2102"/>
        <v>0</v>
      </c>
      <c r="AH1097" s="9">
        <f t="shared" si="2102"/>
        <v>0</v>
      </c>
      <c r="AI1097" s="9">
        <f t="shared" si="2102"/>
        <v>0</v>
      </c>
      <c r="AJ1097" s="9">
        <f t="shared" si="2102"/>
        <v>0</v>
      </c>
      <c r="AK1097" s="9">
        <f t="shared" si="2102"/>
        <v>6413</v>
      </c>
      <c r="AL1097" s="9">
        <f t="shared" si="2102"/>
        <v>0</v>
      </c>
      <c r="AM1097" s="9">
        <f t="shared" si="2102"/>
        <v>0</v>
      </c>
      <c r="AN1097" s="9">
        <f t="shared" si="2102"/>
        <v>0</v>
      </c>
      <c r="AO1097" s="9">
        <f t="shared" si="2102"/>
        <v>0</v>
      </c>
      <c r="AP1097" s="9">
        <f t="shared" si="2102"/>
        <v>0</v>
      </c>
      <c r="AQ1097" s="9">
        <f t="shared" si="2102"/>
        <v>6413</v>
      </c>
      <c r="AR1097" s="9">
        <f t="shared" si="2102"/>
        <v>0</v>
      </c>
      <c r="AS1097" s="9">
        <f t="shared" si="2103"/>
        <v>-1318</v>
      </c>
      <c r="AT1097" s="9">
        <f t="shared" si="2103"/>
        <v>0</v>
      </c>
      <c r="AU1097" s="9">
        <f t="shared" si="2103"/>
        <v>0</v>
      </c>
      <c r="AV1097" s="9">
        <f t="shared" si="2103"/>
        <v>0</v>
      </c>
      <c r="AW1097" s="9">
        <f t="shared" si="2103"/>
        <v>5095</v>
      </c>
      <c r="AX1097" s="9">
        <f t="shared" si="2103"/>
        <v>0</v>
      </c>
      <c r="AY1097" s="9">
        <f t="shared" si="2103"/>
        <v>1681</v>
      </c>
      <c r="AZ1097" s="9">
        <f t="shared" si="2103"/>
        <v>0</v>
      </c>
      <c r="BA1097" s="92">
        <f t="shared" si="2000"/>
        <v>32.993130520117766</v>
      </c>
      <c r="BB1097" s="92"/>
    </row>
    <row r="1098" spans="1:54" ht="33" hidden="1">
      <c r="A1098" s="24" t="s">
        <v>36</v>
      </c>
      <c r="B1098" s="25" t="s">
        <v>317</v>
      </c>
      <c r="C1098" s="25" t="s">
        <v>21</v>
      </c>
      <c r="D1098" s="25" t="s">
        <v>59</v>
      </c>
      <c r="E1098" s="25" t="s">
        <v>64</v>
      </c>
      <c r="F1098" s="25" t="s">
        <v>37</v>
      </c>
      <c r="G1098" s="9">
        <v>5095</v>
      </c>
      <c r="H1098" s="9"/>
      <c r="I1098" s="79"/>
      <c r="J1098" s="79"/>
      <c r="K1098" s="79"/>
      <c r="L1098" s="79"/>
      <c r="M1098" s="9">
        <f>G1098+I1098+J1098+K1098+L1098</f>
        <v>5095</v>
      </c>
      <c r="N1098" s="9">
        <f>H1098+L1098</f>
        <v>0</v>
      </c>
      <c r="O1098" s="80"/>
      <c r="P1098" s="80"/>
      <c r="Q1098" s="80"/>
      <c r="R1098" s="80"/>
      <c r="S1098" s="9">
        <f>M1098+O1098+P1098+Q1098+R1098</f>
        <v>5095</v>
      </c>
      <c r="T1098" s="9">
        <f>N1098+R1098</f>
        <v>0</v>
      </c>
      <c r="U1098" s="80"/>
      <c r="V1098" s="80"/>
      <c r="W1098" s="80"/>
      <c r="X1098" s="80"/>
      <c r="Y1098" s="9">
        <f>S1098+U1098+V1098+W1098+X1098</f>
        <v>5095</v>
      </c>
      <c r="Z1098" s="9">
        <f>T1098+X1098</f>
        <v>0</v>
      </c>
      <c r="AA1098" s="80"/>
      <c r="AB1098" s="9">
        <v>1318</v>
      </c>
      <c r="AC1098" s="80"/>
      <c r="AD1098" s="80"/>
      <c r="AE1098" s="9">
        <f>Y1098+AA1098+AB1098+AC1098+AD1098</f>
        <v>6413</v>
      </c>
      <c r="AF1098" s="9">
        <f>Z1098+AD1098</f>
        <v>0</v>
      </c>
      <c r="AG1098" s="80"/>
      <c r="AH1098" s="9"/>
      <c r="AI1098" s="80"/>
      <c r="AJ1098" s="80"/>
      <c r="AK1098" s="9">
        <f>AE1098+AG1098+AH1098+AI1098+AJ1098</f>
        <v>6413</v>
      </c>
      <c r="AL1098" s="9">
        <f>AF1098+AJ1098</f>
        <v>0</v>
      </c>
      <c r="AM1098" s="80"/>
      <c r="AN1098" s="9"/>
      <c r="AO1098" s="80"/>
      <c r="AP1098" s="80"/>
      <c r="AQ1098" s="9">
        <f>AK1098+AM1098+AN1098+AO1098+AP1098</f>
        <v>6413</v>
      </c>
      <c r="AR1098" s="9">
        <f>AL1098+AP1098</f>
        <v>0</v>
      </c>
      <c r="AS1098" s="9">
        <v>-1318</v>
      </c>
      <c r="AT1098" s="9"/>
      <c r="AU1098" s="80"/>
      <c r="AV1098" s="80"/>
      <c r="AW1098" s="9">
        <f>AQ1098+AS1098+AT1098+AU1098+AV1098</f>
        <v>5095</v>
      </c>
      <c r="AX1098" s="9">
        <f>AR1098+AV1098</f>
        <v>0</v>
      </c>
      <c r="AY1098" s="9">
        <v>1681</v>
      </c>
      <c r="AZ1098" s="79"/>
      <c r="BA1098" s="92">
        <f t="shared" si="2000"/>
        <v>32.993130520117766</v>
      </c>
      <c r="BB1098" s="92"/>
    </row>
    <row r="1099" spans="1:54" ht="21" hidden="1" customHeight="1">
      <c r="A1099" s="24" t="s">
        <v>65</v>
      </c>
      <c r="B1099" s="25" t="s">
        <v>317</v>
      </c>
      <c r="C1099" s="25" t="s">
        <v>21</v>
      </c>
      <c r="D1099" s="25" t="s">
        <v>59</v>
      </c>
      <c r="E1099" s="25" t="s">
        <v>64</v>
      </c>
      <c r="F1099" s="25" t="s">
        <v>66</v>
      </c>
      <c r="G1099" s="9"/>
      <c r="H1099" s="9"/>
      <c r="I1099" s="79"/>
      <c r="J1099" s="79"/>
      <c r="K1099" s="79"/>
      <c r="L1099" s="79"/>
      <c r="M1099" s="9"/>
      <c r="N1099" s="9"/>
      <c r="O1099" s="80"/>
      <c r="P1099" s="80"/>
      <c r="Q1099" s="80"/>
      <c r="R1099" s="80"/>
      <c r="S1099" s="9"/>
      <c r="T1099" s="9"/>
      <c r="U1099" s="80">
        <f>U1100</f>
        <v>0</v>
      </c>
      <c r="V1099" s="17">
        <f t="shared" ref="V1099:Z1099" si="2110">V1100</f>
        <v>30</v>
      </c>
      <c r="W1099" s="17">
        <f t="shared" si="2110"/>
        <v>0</v>
      </c>
      <c r="X1099" s="17">
        <f t="shared" si="2110"/>
        <v>0</v>
      </c>
      <c r="Y1099" s="17">
        <f t="shared" si="2110"/>
        <v>30</v>
      </c>
      <c r="Z1099" s="17">
        <f t="shared" si="2110"/>
        <v>0</v>
      </c>
      <c r="AA1099" s="17">
        <f>AA1100+AA1101</f>
        <v>0</v>
      </c>
      <c r="AB1099" s="17">
        <f t="shared" ref="AB1099:AF1099" si="2111">AB1100+AB1101</f>
        <v>966</v>
      </c>
      <c r="AC1099" s="17">
        <f t="shared" si="2111"/>
        <v>0</v>
      </c>
      <c r="AD1099" s="17">
        <f t="shared" si="2111"/>
        <v>0</v>
      </c>
      <c r="AE1099" s="17">
        <f t="shared" si="2111"/>
        <v>996</v>
      </c>
      <c r="AF1099" s="17">
        <f t="shared" si="2111"/>
        <v>0</v>
      </c>
      <c r="AG1099" s="17">
        <f>AG1100+AG1101</f>
        <v>0</v>
      </c>
      <c r="AH1099" s="17">
        <f t="shared" ref="AH1099:AL1099" si="2112">AH1100+AH1101</f>
        <v>0</v>
      </c>
      <c r="AI1099" s="17">
        <f t="shared" si="2112"/>
        <v>0</v>
      </c>
      <c r="AJ1099" s="17">
        <f t="shared" si="2112"/>
        <v>0</v>
      </c>
      <c r="AK1099" s="17">
        <f t="shared" si="2112"/>
        <v>996</v>
      </c>
      <c r="AL1099" s="17">
        <f t="shared" si="2112"/>
        <v>0</v>
      </c>
      <c r="AM1099" s="17">
        <f>AM1100+AM1101</f>
        <v>0</v>
      </c>
      <c r="AN1099" s="17">
        <f t="shared" ref="AN1099:AR1099" si="2113">AN1100+AN1101</f>
        <v>0</v>
      </c>
      <c r="AO1099" s="17">
        <f t="shared" si="2113"/>
        <v>0</v>
      </c>
      <c r="AP1099" s="17">
        <f t="shared" si="2113"/>
        <v>0</v>
      </c>
      <c r="AQ1099" s="17">
        <f t="shared" si="2113"/>
        <v>996</v>
      </c>
      <c r="AR1099" s="17">
        <f t="shared" si="2113"/>
        <v>0</v>
      </c>
      <c r="AS1099" s="17">
        <f>AS1100+AS1101</f>
        <v>0</v>
      </c>
      <c r="AT1099" s="17">
        <f t="shared" ref="AT1099:AZ1099" si="2114">AT1100+AT1101</f>
        <v>421</v>
      </c>
      <c r="AU1099" s="17">
        <f t="shared" si="2114"/>
        <v>0</v>
      </c>
      <c r="AV1099" s="17">
        <f t="shared" si="2114"/>
        <v>0</v>
      </c>
      <c r="AW1099" s="17">
        <f t="shared" si="2114"/>
        <v>1417</v>
      </c>
      <c r="AX1099" s="17">
        <f t="shared" si="2114"/>
        <v>0</v>
      </c>
      <c r="AY1099" s="17">
        <f t="shared" si="2114"/>
        <v>1417</v>
      </c>
      <c r="AZ1099" s="17">
        <f t="shared" si="2114"/>
        <v>0</v>
      </c>
      <c r="BA1099" s="92">
        <f t="shared" si="2000"/>
        <v>100</v>
      </c>
      <c r="BB1099" s="92"/>
    </row>
    <row r="1100" spans="1:54" ht="25.5" hidden="1" customHeight="1">
      <c r="A1100" s="24" t="s">
        <v>154</v>
      </c>
      <c r="B1100" s="25" t="s">
        <v>317</v>
      </c>
      <c r="C1100" s="25" t="s">
        <v>21</v>
      </c>
      <c r="D1100" s="25" t="s">
        <v>59</v>
      </c>
      <c r="E1100" s="25" t="s">
        <v>64</v>
      </c>
      <c r="F1100" s="25" t="s">
        <v>613</v>
      </c>
      <c r="G1100" s="9"/>
      <c r="H1100" s="9"/>
      <c r="I1100" s="79"/>
      <c r="J1100" s="79"/>
      <c r="K1100" s="79"/>
      <c r="L1100" s="79"/>
      <c r="M1100" s="9"/>
      <c r="N1100" s="9"/>
      <c r="O1100" s="80"/>
      <c r="P1100" s="80"/>
      <c r="Q1100" s="80"/>
      <c r="R1100" s="80"/>
      <c r="S1100" s="9"/>
      <c r="T1100" s="9"/>
      <c r="U1100" s="80"/>
      <c r="V1100" s="17">
        <v>30</v>
      </c>
      <c r="W1100" s="17"/>
      <c r="X1100" s="17"/>
      <c r="Y1100" s="17">
        <f>S1100+U1100+V1100+W1100+X1100</f>
        <v>30</v>
      </c>
      <c r="Z1100" s="17">
        <f>T1100+X1100</f>
        <v>0</v>
      </c>
      <c r="AA1100" s="17">
        <v>-30</v>
      </c>
      <c r="AB1100" s="17">
        <v>966</v>
      </c>
      <c r="AC1100" s="17"/>
      <c r="AD1100" s="17"/>
      <c r="AE1100" s="17">
        <f>Y1100+AA1100+AB1100+AC1100+AD1100</f>
        <v>966</v>
      </c>
      <c r="AF1100" s="17">
        <f>Z1100+AD1100</f>
        <v>0</v>
      </c>
      <c r="AG1100" s="17"/>
      <c r="AH1100" s="17"/>
      <c r="AI1100" s="17"/>
      <c r="AJ1100" s="17"/>
      <c r="AK1100" s="17">
        <f>AE1100+AG1100+AH1100+AI1100+AJ1100</f>
        <v>966</v>
      </c>
      <c r="AL1100" s="17">
        <f>AF1100+AJ1100</f>
        <v>0</v>
      </c>
      <c r="AM1100" s="17"/>
      <c r="AN1100" s="17"/>
      <c r="AO1100" s="17"/>
      <c r="AP1100" s="17"/>
      <c r="AQ1100" s="17">
        <f>AK1100+AM1100+AN1100+AO1100+AP1100</f>
        <v>966</v>
      </c>
      <c r="AR1100" s="17">
        <f>AL1100+AP1100</f>
        <v>0</v>
      </c>
      <c r="AS1100" s="17"/>
      <c r="AT1100" s="17">
        <v>321</v>
      </c>
      <c r="AU1100" s="17"/>
      <c r="AV1100" s="17"/>
      <c r="AW1100" s="17">
        <f>AQ1100+AS1100+AT1100+AU1100+AV1100</f>
        <v>1287</v>
      </c>
      <c r="AX1100" s="17">
        <f>AR1100+AV1100</f>
        <v>0</v>
      </c>
      <c r="AY1100" s="17">
        <v>1287</v>
      </c>
      <c r="AZ1100" s="79"/>
      <c r="BA1100" s="92">
        <f t="shared" si="2000"/>
        <v>100</v>
      </c>
      <c r="BB1100" s="92"/>
    </row>
    <row r="1101" spans="1:54" ht="25.5" hidden="1" customHeight="1">
      <c r="A1101" s="27" t="s">
        <v>67</v>
      </c>
      <c r="B1101" s="25" t="s">
        <v>317</v>
      </c>
      <c r="C1101" s="25" t="s">
        <v>21</v>
      </c>
      <c r="D1101" s="25" t="s">
        <v>59</v>
      </c>
      <c r="E1101" s="25" t="s">
        <v>64</v>
      </c>
      <c r="F1101" s="25" t="s">
        <v>68</v>
      </c>
      <c r="G1101" s="9"/>
      <c r="H1101" s="9"/>
      <c r="I1101" s="79"/>
      <c r="J1101" s="79"/>
      <c r="K1101" s="79"/>
      <c r="L1101" s="79"/>
      <c r="M1101" s="9"/>
      <c r="N1101" s="9"/>
      <c r="O1101" s="80"/>
      <c r="P1101" s="80"/>
      <c r="Q1101" s="80"/>
      <c r="R1101" s="80"/>
      <c r="S1101" s="9"/>
      <c r="T1101" s="9"/>
      <c r="U1101" s="80"/>
      <c r="V1101" s="17"/>
      <c r="W1101" s="17"/>
      <c r="X1101" s="17"/>
      <c r="Y1101" s="17"/>
      <c r="Z1101" s="17"/>
      <c r="AA1101" s="17">
        <v>30</v>
      </c>
      <c r="AB1101" s="17"/>
      <c r="AC1101" s="17"/>
      <c r="AD1101" s="17"/>
      <c r="AE1101" s="17">
        <f>Y1101+AA1101+AB1101+AC1101+AD1101</f>
        <v>30</v>
      </c>
      <c r="AF1101" s="17">
        <f>Z1101+AD1101</f>
        <v>0</v>
      </c>
      <c r="AG1101" s="17"/>
      <c r="AH1101" s="17"/>
      <c r="AI1101" s="17"/>
      <c r="AJ1101" s="17"/>
      <c r="AK1101" s="17">
        <f>AE1101+AG1101+AH1101+AI1101+AJ1101</f>
        <v>30</v>
      </c>
      <c r="AL1101" s="17">
        <f>AF1101+AJ1101</f>
        <v>0</v>
      </c>
      <c r="AM1101" s="17"/>
      <c r="AN1101" s="17"/>
      <c r="AO1101" s="17"/>
      <c r="AP1101" s="17"/>
      <c r="AQ1101" s="17">
        <f>AK1101+AM1101+AN1101+AO1101+AP1101</f>
        <v>30</v>
      </c>
      <c r="AR1101" s="17">
        <f>AL1101+AP1101</f>
        <v>0</v>
      </c>
      <c r="AS1101" s="17"/>
      <c r="AT1101" s="17">
        <v>100</v>
      </c>
      <c r="AU1101" s="17"/>
      <c r="AV1101" s="17"/>
      <c r="AW1101" s="17">
        <f>AQ1101+AS1101+AT1101+AU1101+AV1101</f>
        <v>130</v>
      </c>
      <c r="AX1101" s="17">
        <f>AR1101+AV1101</f>
        <v>0</v>
      </c>
      <c r="AY1101" s="17">
        <v>130</v>
      </c>
      <c r="AZ1101" s="79"/>
      <c r="BA1101" s="92">
        <f t="shared" si="2000"/>
        <v>100</v>
      </c>
      <c r="BB1101" s="92"/>
    </row>
    <row r="1102" spans="1:54" hidden="1">
      <c r="A1102" s="24"/>
      <c r="B1102" s="25"/>
      <c r="C1102" s="25"/>
      <c r="D1102" s="25"/>
      <c r="E1102" s="25"/>
      <c r="F1102" s="25"/>
      <c r="G1102" s="9"/>
      <c r="H1102" s="9"/>
      <c r="I1102" s="79"/>
      <c r="J1102" s="79"/>
      <c r="K1102" s="79"/>
      <c r="L1102" s="79"/>
      <c r="M1102" s="9"/>
      <c r="N1102" s="9"/>
      <c r="O1102" s="80"/>
      <c r="P1102" s="80"/>
      <c r="Q1102" s="80"/>
      <c r="R1102" s="80"/>
      <c r="S1102" s="9"/>
      <c r="T1102" s="9"/>
      <c r="U1102" s="80"/>
      <c r="V1102" s="80"/>
      <c r="W1102" s="80"/>
      <c r="X1102" s="80"/>
      <c r="Y1102" s="9"/>
      <c r="Z1102" s="9"/>
      <c r="AA1102" s="80"/>
      <c r="AB1102" s="80"/>
      <c r="AC1102" s="80"/>
      <c r="AD1102" s="80"/>
      <c r="AE1102" s="9"/>
      <c r="AF1102" s="9"/>
      <c r="AG1102" s="80"/>
      <c r="AH1102" s="80"/>
      <c r="AI1102" s="80"/>
      <c r="AJ1102" s="80"/>
      <c r="AK1102" s="9"/>
      <c r="AL1102" s="9"/>
      <c r="AM1102" s="80"/>
      <c r="AN1102" s="80"/>
      <c r="AO1102" s="80"/>
      <c r="AP1102" s="80"/>
      <c r="AQ1102" s="9"/>
      <c r="AR1102" s="9"/>
      <c r="AS1102" s="80"/>
      <c r="AT1102" s="80"/>
      <c r="AU1102" s="80"/>
      <c r="AV1102" s="80"/>
      <c r="AW1102" s="9"/>
      <c r="AX1102" s="9"/>
      <c r="AY1102" s="79"/>
      <c r="AZ1102" s="79"/>
      <c r="BA1102" s="92"/>
      <c r="BB1102" s="92"/>
    </row>
    <row r="1103" spans="1:54" ht="18.75" hidden="1">
      <c r="A1103" s="22" t="s">
        <v>737</v>
      </c>
      <c r="B1103" s="23" t="s">
        <v>317</v>
      </c>
      <c r="C1103" s="23" t="s">
        <v>28</v>
      </c>
      <c r="D1103" s="23" t="s">
        <v>145</v>
      </c>
      <c r="E1103" s="25"/>
      <c r="F1103" s="25"/>
      <c r="G1103" s="9"/>
      <c r="H1103" s="9"/>
      <c r="I1103" s="79"/>
      <c r="J1103" s="79"/>
      <c r="K1103" s="79"/>
      <c r="L1103" s="79"/>
      <c r="M1103" s="9"/>
      <c r="N1103" s="9"/>
      <c r="O1103" s="80">
        <f>O1104</f>
        <v>0</v>
      </c>
      <c r="P1103" s="80">
        <f t="shared" ref="P1103:AE1107" si="2115">P1104</f>
        <v>0</v>
      </c>
      <c r="Q1103" s="80">
        <f t="shared" si="2115"/>
        <v>0</v>
      </c>
      <c r="R1103" s="13">
        <f t="shared" si="2115"/>
        <v>1682</v>
      </c>
      <c r="S1103" s="13">
        <f t="shared" si="2115"/>
        <v>1682</v>
      </c>
      <c r="T1103" s="13">
        <f t="shared" si="2115"/>
        <v>1682</v>
      </c>
      <c r="U1103" s="80">
        <f>U1104</f>
        <v>0</v>
      </c>
      <c r="V1103" s="80">
        <f t="shared" si="2115"/>
        <v>0</v>
      </c>
      <c r="W1103" s="80">
        <f t="shared" si="2115"/>
        <v>0</v>
      </c>
      <c r="X1103" s="13">
        <f t="shared" si="2115"/>
        <v>0</v>
      </c>
      <c r="Y1103" s="13">
        <f t="shared" si="2115"/>
        <v>1682</v>
      </c>
      <c r="Z1103" s="13">
        <f t="shared" si="2115"/>
        <v>1682</v>
      </c>
      <c r="AA1103" s="80">
        <f>AA1104</f>
        <v>0</v>
      </c>
      <c r="AB1103" s="80">
        <f t="shared" si="2115"/>
        <v>0</v>
      </c>
      <c r="AC1103" s="80">
        <f t="shared" si="2115"/>
        <v>0</v>
      </c>
      <c r="AD1103" s="13">
        <f t="shared" si="2115"/>
        <v>0</v>
      </c>
      <c r="AE1103" s="13">
        <f t="shared" si="2115"/>
        <v>1682</v>
      </c>
      <c r="AF1103" s="13">
        <f t="shared" ref="AB1103:AF1107" si="2116">AF1104</f>
        <v>1682</v>
      </c>
      <c r="AG1103" s="80">
        <f>AG1104</f>
        <v>0</v>
      </c>
      <c r="AH1103" s="80">
        <f t="shared" ref="AH1103:AW1107" si="2117">AH1104</f>
        <v>0</v>
      </c>
      <c r="AI1103" s="80">
        <f t="shared" si="2117"/>
        <v>0</v>
      </c>
      <c r="AJ1103" s="13">
        <f t="shared" si="2117"/>
        <v>0</v>
      </c>
      <c r="AK1103" s="13">
        <f t="shared" si="2117"/>
        <v>1682</v>
      </c>
      <c r="AL1103" s="13">
        <f t="shared" si="2117"/>
        <v>1682</v>
      </c>
      <c r="AM1103" s="80">
        <f>AM1104</f>
        <v>0</v>
      </c>
      <c r="AN1103" s="80">
        <f t="shared" si="2117"/>
        <v>0</v>
      </c>
      <c r="AO1103" s="80">
        <f t="shared" si="2117"/>
        <v>0</v>
      </c>
      <c r="AP1103" s="13">
        <f t="shared" si="2117"/>
        <v>0</v>
      </c>
      <c r="AQ1103" s="13">
        <f t="shared" si="2117"/>
        <v>1682</v>
      </c>
      <c r="AR1103" s="13">
        <f t="shared" si="2117"/>
        <v>1682</v>
      </c>
      <c r="AS1103" s="80">
        <f>AS1104</f>
        <v>0</v>
      </c>
      <c r="AT1103" s="80">
        <f t="shared" si="2117"/>
        <v>0</v>
      </c>
      <c r="AU1103" s="80">
        <f t="shared" si="2117"/>
        <v>0</v>
      </c>
      <c r="AV1103" s="13">
        <f t="shared" si="2117"/>
        <v>0</v>
      </c>
      <c r="AW1103" s="13">
        <f t="shared" si="2117"/>
        <v>1682</v>
      </c>
      <c r="AX1103" s="13">
        <f t="shared" ref="AT1103:AZ1107" si="2118">AX1104</f>
        <v>1682</v>
      </c>
      <c r="AY1103" s="13">
        <f t="shared" si="2118"/>
        <v>190</v>
      </c>
      <c r="AZ1103" s="13">
        <f t="shared" si="2118"/>
        <v>190</v>
      </c>
      <c r="BA1103" s="93">
        <f t="shared" si="2000"/>
        <v>11.296076099881095</v>
      </c>
      <c r="BB1103" s="93">
        <f t="shared" si="2001"/>
        <v>11.296076099881095</v>
      </c>
    </row>
    <row r="1104" spans="1:54" ht="33" hidden="1">
      <c r="A1104" s="56" t="s">
        <v>489</v>
      </c>
      <c r="B1104" s="25" t="s">
        <v>317</v>
      </c>
      <c r="C1104" s="25" t="s">
        <v>28</v>
      </c>
      <c r="D1104" s="25" t="s">
        <v>145</v>
      </c>
      <c r="E1104" s="25" t="s">
        <v>356</v>
      </c>
      <c r="F1104" s="25"/>
      <c r="G1104" s="9"/>
      <c r="H1104" s="9"/>
      <c r="I1104" s="79"/>
      <c r="J1104" s="79"/>
      <c r="K1104" s="79"/>
      <c r="L1104" s="79"/>
      <c r="M1104" s="9"/>
      <c r="N1104" s="9"/>
      <c r="O1104" s="80">
        <f>O1105</f>
        <v>0</v>
      </c>
      <c r="P1104" s="80">
        <f t="shared" si="2115"/>
        <v>0</v>
      </c>
      <c r="Q1104" s="80">
        <f t="shared" si="2115"/>
        <v>0</v>
      </c>
      <c r="R1104" s="9">
        <f t="shared" si="2115"/>
        <v>1682</v>
      </c>
      <c r="S1104" s="9">
        <f t="shared" si="2115"/>
        <v>1682</v>
      </c>
      <c r="T1104" s="9">
        <f t="shared" si="2115"/>
        <v>1682</v>
      </c>
      <c r="U1104" s="80">
        <f>U1105</f>
        <v>0</v>
      </c>
      <c r="V1104" s="80">
        <f t="shared" si="2115"/>
        <v>0</v>
      </c>
      <c r="W1104" s="80">
        <f t="shared" si="2115"/>
        <v>0</v>
      </c>
      <c r="X1104" s="9">
        <f t="shared" si="2115"/>
        <v>0</v>
      </c>
      <c r="Y1104" s="9">
        <f t="shared" si="2115"/>
        <v>1682</v>
      </c>
      <c r="Z1104" s="9">
        <f t="shared" si="2115"/>
        <v>1682</v>
      </c>
      <c r="AA1104" s="80">
        <f>AA1105</f>
        <v>0</v>
      </c>
      <c r="AB1104" s="80">
        <f t="shared" si="2116"/>
        <v>0</v>
      </c>
      <c r="AC1104" s="80">
        <f t="shared" si="2116"/>
        <v>0</v>
      </c>
      <c r="AD1104" s="9">
        <f t="shared" si="2116"/>
        <v>0</v>
      </c>
      <c r="AE1104" s="9">
        <f t="shared" si="2116"/>
        <v>1682</v>
      </c>
      <c r="AF1104" s="9">
        <f t="shared" si="2116"/>
        <v>1682</v>
      </c>
      <c r="AG1104" s="80">
        <f>AG1105</f>
        <v>0</v>
      </c>
      <c r="AH1104" s="80">
        <f t="shared" si="2117"/>
        <v>0</v>
      </c>
      <c r="AI1104" s="80">
        <f t="shared" si="2117"/>
        <v>0</v>
      </c>
      <c r="AJ1104" s="9">
        <f t="shared" si="2117"/>
        <v>0</v>
      </c>
      <c r="AK1104" s="9">
        <f t="shared" si="2117"/>
        <v>1682</v>
      </c>
      <c r="AL1104" s="9">
        <f t="shared" si="2117"/>
        <v>1682</v>
      </c>
      <c r="AM1104" s="80">
        <f>AM1105</f>
        <v>0</v>
      </c>
      <c r="AN1104" s="80">
        <f t="shared" si="2117"/>
        <v>0</v>
      </c>
      <c r="AO1104" s="80">
        <f t="shared" si="2117"/>
        <v>0</v>
      </c>
      <c r="AP1104" s="9">
        <f t="shared" si="2117"/>
        <v>0</v>
      </c>
      <c r="AQ1104" s="9">
        <f t="shared" si="2117"/>
        <v>1682</v>
      </c>
      <c r="AR1104" s="9">
        <f t="shared" si="2117"/>
        <v>1682</v>
      </c>
      <c r="AS1104" s="80">
        <f>AS1105</f>
        <v>0</v>
      </c>
      <c r="AT1104" s="80">
        <f t="shared" si="2118"/>
        <v>0</v>
      </c>
      <c r="AU1104" s="80">
        <f t="shared" si="2118"/>
        <v>0</v>
      </c>
      <c r="AV1104" s="9">
        <f t="shared" si="2118"/>
        <v>0</v>
      </c>
      <c r="AW1104" s="9">
        <f t="shared" si="2118"/>
        <v>1682</v>
      </c>
      <c r="AX1104" s="9">
        <f t="shared" si="2118"/>
        <v>1682</v>
      </c>
      <c r="AY1104" s="9">
        <f t="shared" si="2118"/>
        <v>190</v>
      </c>
      <c r="AZ1104" s="9">
        <f t="shared" si="2118"/>
        <v>190</v>
      </c>
      <c r="BA1104" s="92">
        <f t="shared" si="2000"/>
        <v>11.296076099881095</v>
      </c>
      <c r="BB1104" s="92">
        <f t="shared" si="2001"/>
        <v>11.296076099881095</v>
      </c>
    </row>
    <row r="1105" spans="1:54" ht="16.5" hidden="1" customHeight="1">
      <c r="A1105" s="27" t="s">
        <v>569</v>
      </c>
      <c r="B1105" s="25" t="s">
        <v>317</v>
      </c>
      <c r="C1105" s="25" t="s">
        <v>28</v>
      </c>
      <c r="D1105" s="25" t="s">
        <v>145</v>
      </c>
      <c r="E1105" s="25" t="s">
        <v>738</v>
      </c>
      <c r="F1105" s="25"/>
      <c r="G1105" s="9"/>
      <c r="H1105" s="9"/>
      <c r="I1105" s="79"/>
      <c r="J1105" s="79"/>
      <c r="K1105" s="79"/>
      <c r="L1105" s="79"/>
      <c r="M1105" s="9"/>
      <c r="N1105" s="9"/>
      <c r="O1105" s="80">
        <f>O1106</f>
        <v>0</v>
      </c>
      <c r="P1105" s="80">
        <f t="shared" si="2115"/>
        <v>0</v>
      </c>
      <c r="Q1105" s="80">
        <f t="shared" si="2115"/>
        <v>0</v>
      </c>
      <c r="R1105" s="9">
        <f t="shared" si="2115"/>
        <v>1682</v>
      </c>
      <c r="S1105" s="9">
        <f t="shared" si="2115"/>
        <v>1682</v>
      </c>
      <c r="T1105" s="9">
        <f t="shared" si="2115"/>
        <v>1682</v>
      </c>
      <c r="U1105" s="80">
        <f>U1106</f>
        <v>0</v>
      </c>
      <c r="V1105" s="80">
        <f t="shared" si="2115"/>
        <v>0</v>
      </c>
      <c r="W1105" s="80">
        <f t="shared" si="2115"/>
        <v>0</v>
      </c>
      <c r="X1105" s="9">
        <f t="shared" si="2115"/>
        <v>0</v>
      </c>
      <c r="Y1105" s="9">
        <f t="shared" si="2115"/>
        <v>1682</v>
      </c>
      <c r="Z1105" s="9">
        <f t="shared" si="2115"/>
        <v>1682</v>
      </c>
      <c r="AA1105" s="80">
        <f>AA1106</f>
        <v>0</v>
      </c>
      <c r="AB1105" s="80">
        <f t="shared" si="2116"/>
        <v>0</v>
      </c>
      <c r="AC1105" s="80">
        <f t="shared" si="2116"/>
        <v>0</v>
      </c>
      <c r="AD1105" s="9">
        <f t="shared" si="2116"/>
        <v>0</v>
      </c>
      <c r="AE1105" s="9">
        <f t="shared" si="2116"/>
        <v>1682</v>
      </c>
      <c r="AF1105" s="9">
        <f t="shared" si="2116"/>
        <v>1682</v>
      </c>
      <c r="AG1105" s="80">
        <f>AG1106</f>
        <v>0</v>
      </c>
      <c r="AH1105" s="80">
        <f t="shared" si="2117"/>
        <v>0</v>
      </c>
      <c r="AI1105" s="80">
        <f t="shared" si="2117"/>
        <v>0</v>
      </c>
      <c r="AJ1105" s="9">
        <f t="shared" si="2117"/>
        <v>0</v>
      </c>
      <c r="AK1105" s="9">
        <f t="shared" si="2117"/>
        <v>1682</v>
      </c>
      <c r="AL1105" s="9">
        <f t="shared" si="2117"/>
        <v>1682</v>
      </c>
      <c r="AM1105" s="80">
        <f>AM1106</f>
        <v>0</v>
      </c>
      <c r="AN1105" s="80">
        <f t="shared" si="2117"/>
        <v>0</v>
      </c>
      <c r="AO1105" s="80">
        <f t="shared" si="2117"/>
        <v>0</v>
      </c>
      <c r="AP1105" s="9">
        <f t="shared" si="2117"/>
        <v>0</v>
      </c>
      <c r="AQ1105" s="9">
        <f t="shared" si="2117"/>
        <v>1682</v>
      </c>
      <c r="AR1105" s="9">
        <f t="shared" si="2117"/>
        <v>1682</v>
      </c>
      <c r="AS1105" s="80">
        <f>AS1106</f>
        <v>0</v>
      </c>
      <c r="AT1105" s="80">
        <f t="shared" si="2118"/>
        <v>0</v>
      </c>
      <c r="AU1105" s="80">
        <f t="shared" si="2118"/>
        <v>0</v>
      </c>
      <c r="AV1105" s="9">
        <f t="shared" si="2118"/>
        <v>0</v>
      </c>
      <c r="AW1105" s="9">
        <f t="shared" si="2118"/>
        <v>1682</v>
      </c>
      <c r="AX1105" s="9">
        <f t="shared" si="2118"/>
        <v>1682</v>
      </c>
      <c r="AY1105" s="9">
        <f t="shared" si="2118"/>
        <v>190</v>
      </c>
      <c r="AZ1105" s="9">
        <f t="shared" si="2118"/>
        <v>190</v>
      </c>
      <c r="BA1105" s="92">
        <f t="shared" si="2000"/>
        <v>11.296076099881095</v>
      </c>
      <c r="BB1105" s="92">
        <f t="shared" si="2001"/>
        <v>11.296076099881095</v>
      </c>
    </row>
    <row r="1106" spans="1:54" ht="33" hidden="1">
      <c r="A1106" s="27" t="s">
        <v>729</v>
      </c>
      <c r="B1106" s="25" t="s">
        <v>317</v>
      </c>
      <c r="C1106" s="25" t="s">
        <v>28</v>
      </c>
      <c r="D1106" s="25" t="s">
        <v>145</v>
      </c>
      <c r="E1106" s="25" t="s">
        <v>739</v>
      </c>
      <c r="F1106" s="25"/>
      <c r="G1106" s="9"/>
      <c r="H1106" s="9"/>
      <c r="I1106" s="79"/>
      <c r="J1106" s="79"/>
      <c r="K1106" s="79"/>
      <c r="L1106" s="79"/>
      <c r="M1106" s="9"/>
      <c r="N1106" s="9"/>
      <c r="O1106" s="80">
        <f>O1107</f>
        <v>0</v>
      </c>
      <c r="P1106" s="80">
        <f t="shared" si="2115"/>
        <v>0</v>
      </c>
      <c r="Q1106" s="80">
        <f t="shared" si="2115"/>
        <v>0</v>
      </c>
      <c r="R1106" s="9">
        <f t="shared" si="2115"/>
        <v>1682</v>
      </c>
      <c r="S1106" s="9">
        <f t="shared" si="2115"/>
        <v>1682</v>
      </c>
      <c r="T1106" s="9">
        <f t="shared" si="2115"/>
        <v>1682</v>
      </c>
      <c r="U1106" s="80">
        <f>U1107</f>
        <v>0</v>
      </c>
      <c r="V1106" s="80">
        <f t="shared" si="2115"/>
        <v>0</v>
      </c>
      <c r="W1106" s="80">
        <f t="shared" si="2115"/>
        <v>0</v>
      </c>
      <c r="X1106" s="9">
        <f t="shared" si="2115"/>
        <v>0</v>
      </c>
      <c r="Y1106" s="9">
        <f t="shared" si="2115"/>
        <v>1682</v>
      </c>
      <c r="Z1106" s="9">
        <f t="shared" si="2115"/>
        <v>1682</v>
      </c>
      <c r="AA1106" s="80">
        <f>AA1107</f>
        <v>0</v>
      </c>
      <c r="AB1106" s="80">
        <f t="shared" si="2116"/>
        <v>0</v>
      </c>
      <c r="AC1106" s="80">
        <f t="shared" si="2116"/>
        <v>0</v>
      </c>
      <c r="AD1106" s="9">
        <f t="shared" si="2116"/>
        <v>0</v>
      </c>
      <c r="AE1106" s="9">
        <f t="shared" si="2116"/>
        <v>1682</v>
      </c>
      <c r="AF1106" s="9">
        <f t="shared" si="2116"/>
        <v>1682</v>
      </c>
      <c r="AG1106" s="80">
        <f>AG1107</f>
        <v>0</v>
      </c>
      <c r="AH1106" s="80">
        <f t="shared" si="2117"/>
        <v>0</v>
      </c>
      <c r="AI1106" s="80">
        <f t="shared" si="2117"/>
        <v>0</v>
      </c>
      <c r="AJ1106" s="9">
        <f t="shared" si="2117"/>
        <v>0</v>
      </c>
      <c r="AK1106" s="9">
        <f t="shared" si="2117"/>
        <v>1682</v>
      </c>
      <c r="AL1106" s="9">
        <f t="shared" si="2117"/>
        <v>1682</v>
      </c>
      <c r="AM1106" s="80">
        <f>AM1107</f>
        <v>0</v>
      </c>
      <c r="AN1106" s="80">
        <f t="shared" si="2117"/>
        <v>0</v>
      </c>
      <c r="AO1106" s="80">
        <f t="shared" si="2117"/>
        <v>0</v>
      </c>
      <c r="AP1106" s="9">
        <f t="shared" si="2117"/>
        <v>0</v>
      </c>
      <c r="AQ1106" s="9">
        <f t="shared" si="2117"/>
        <v>1682</v>
      </c>
      <c r="AR1106" s="9">
        <f t="shared" si="2117"/>
        <v>1682</v>
      </c>
      <c r="AS1106" s="80">
        <f>AS1107</f>
        <v>0</v>
      </c>
      <c r="AT1106" s="80">
        <f t="shared" si="2118"/>
        <v>0</v>
      </c>
      <c r="AU1106" s="80">
        <f t="shared" si="2118"/>
        <v>0</v>
      </c>
      <c r="AV1106" s="9">
        <f t="shared" si="2118"/>
        <v>0</v>
      </c>
      <c r="AW1106" s="9">
        <f t="shared" si="2118"/>
        <v>1682</v>
      </c>
      <c r="AX1106" s="9">
        <f t="shared" si="2118"/>
        <v>1682</v>
      </c>
      <c r="AY1106" s="9">
        <f t="shared" si="2118"/>
        <v>190</v>
      </c>
      <c r="AZ1106" s="9">
        <f t="shared" si="2118"/>
        <v>190</v>
      </c>
      <c r="BA1106" s="92">
        <f t="shared" si="2000"/>
        <v>11.296076099881095</v>
      </c>
      <c r="BB1106" s="92">
        <f t="shared" si="2001"/>
        <v>11.296076099881095</v>
      </c>
    </row>
    <row r="1107" spans="1:54" ht="33" hidden="1">
      <c r="A1107" s="24" t="s">
        <v>242</v>
      </c>
      <c r="B1107" s="25" t="s">
        <v>317</v>
      </c>
      <c r="C1107" s="25" t="s">
        <v>28</v>
      </c>
      <c r="D1107" s="25" t="s">
        <v>145</v>
      </c>
      <c r="E1107" s="25" t="s">
        <v>739</v>
      </c>
      <c r="F1107" s="25" t="s">
        <v>30</v>
      </c>
      <c r="G1107" s="9"/>
      <c r="H1107" s="9"/>
      <c r="I1107" s="79"/>
      <c r="J1107" s="79"/>
      <c r="K1107" s="79"/>
      <c r="L1107" s="79"/>
      <c r="M1107" s="9"/>
      <c r="N1107" s="9"/>
      <c r="O1107" s="80">
        <f>O1108</f>
        <v>0</v>
      </c>
      <c r="P1107" s="80">
        <f t="shared" si="2115"/>
        <v>0</v>
      </c>
      <c r="Q1107" s="80">
        <f t="shared" si="2115"/>
        <v>0</v>
      </c>
      <c r="R1107" s="9">
        <f t="shared" si="2115"/>
        <v>1682</v>
      </c>
      <c r="S1107" s="9">
        <f t="shared" si="2115"/>
        <v>1682</v>
      </c>
      <c r="T1107" s="9">
        <f t="shared" si="2115"/>
        <v>1682</v>
      </c>
      <c r="U1107" s="80">
        <f>U1108</f>
        <v>0</v>
      </c>
      <c r="V1107" s="80">
        <f t="shared" si="2115"/>
        <v>0</v>
      </c>
      <c r="W1107" s="80">
        <f t="shared" si="2115"/>
        <v>0</v>
      </c>
      <c r="X1107" s="9">
        <f t="shared" si="2115"/>
        <v>0</v>
      </c>
      <c r="Y1107" s="9">
        <f t="shared" si="2115"/>
        <v>1682</v>
      </c>
      <c r="Z1107" s="9">
        <f t="shared" si="2115"/>
        <v>1682</v>
      </c>
      <c r="AA1107" s="80">
        <f>AA1108</f>
        <v>0</v>
      </c>
      <c r="AB1107" s="80">
        <f t="shared" si="2116"/>
        <v>0</v>
      </c>
      <c r="AC1107" s="80">
        <f t="shared" si="2116"/>
        <v>0</v>
      </c>
      <c r="AD1107" s="9">
        <f t="shared" si="2116"/>
        <v>0</v>
      </c>
      <c r="AE1107" s="9">
        <f t="shared" si="2116"/>
        <v>1682</v>
      </c>
      <c r="AF1107" s="9">
        <f t="shared" si="2116"/>
        <v>1682</v>
      </c>
      <c r="AG1107" s="80">
        <f>AG1108</f>
        <v>0</v>
      </c>
      <c r="AH1107" s="80">
        <f t="shared" si="2117"/>
        <v>0</v>
      </c>
      <c r="AI1107" s="80">
        <f t="shared" si="2117"/>
        <v>0</v>
      </c>
      <c r="AJ1107" s="9">
        <f t="shared" si="2117"/>
        <v>0</v>
      </c>
      <c r="AK1107" s="9">
        <f t="shared" si="2117"/>
        <v>1682</v>
      </c>
      <c r="AL1107" s="9">
        <f t="shared" si="2117"/>
        <v>1682</v>
      </c>
      <c r="AM1107" s="80">
        <f>AM1108</f>
        <v>0</v>
      </c>
      <c r="AN1107" s="80">
        <f t="shared" si="2117"/>
        <v>0</v>
      </c>
      <c r="AO1107" s="80">
        <f t="shared" si="2117"/>
        <v>0</v>
      </c>
      <c r="AP1107" s="9">
        <f t="shared" si="2117"/>
        <v>0</v>
      </c>
      <c r="AQ1107" s="9">
        <f t="shared" si="2117"/>
        <v>1682</v>
      </c>
      <c r="AR1107" s="9">
        <f t="shared" si="2117"/>
        <v>1682</v>
      </c>
      <c r="AS1107" s="80">
        <f>AS1108</f>
        <v>0</v>
      </c>
      <c r="AT1107" s="80">
        <f t="shared" si="2118"/>
        <v>0</v>
      </c>
      <c r="AU1107" s="80">
        <f t="shared" si="2118"/>
        <v>0</v>
      </c>
      <c r="AV1107" s="9">
        <f t="shared" si="2118"/>
        <v>0</v>
      </c>
      <c r="AW1107" s="9">
        <f t="shared" si="2118"/>
        <v>1682</v>
      </c>
      <c r="AX1107" s="9">
        <f t="shared" si="2118"/>
        <v>1682</v>
      </c>
      <c r="AY1107" s="9">
        <f t="shared" si="2118"/>
        <v>190</v>
      </c>
      <c r="AZ1107" s="9">
        <f t="shared" si="2118"/>
        <v>190</v>
      </c>
      <c r="BA1107" s="92">
        <f t="shared" si="2000"/>
        <v>11.296076099881095</v>
      </c>
      <c r="BB1107" s="92">
        <f t="shared" si="2001"/>
        <v>11.296076099881095</v>
      </c>
    </row>
    <row r="1108" spans="1:54" ht="33" hidden="1">
      <c r="A1108" s="24" t="s">
        <v>36</v>
      </c>
      <c r="B1108" s="25" t="s">
        <v>317</v>
      </c>
      <c r="C1108" s="25" t="s">
        <v>28</v>
      </c>
      <c r="D1108" s="25" t="s">
        <v>145</v>
      </c>
      <c r="E1108" s="25" t="s">
        <v>739</v>
      </c>
      <c r="F1108" s="25" t="s">
        <v>37</v>
      </c>
      <c r="G1108" s="9"/>
      <c r="H1108" s="9"/>
      <c r="I1108" s="79"/>
      <c r="J1108" s="79"/>
      <c r="K1108" s="79"/>
      <c r="L1108" s="79"/>
      <c r="M1108" s="79"/>
      <c r="N1108" s="79"/>
      <c r="O1108" s="80"/>
      <c r="P1108" s="80"/>
      <c r="Q1108" s="80"/>
      <c r="R1108" s="9">
        <v>1682</v>
      </c>
      <c r="S1108" s="9">
        <f>M1108+O1108+P1108+Q1108+R1108</f>
        <v>1682</v>
      </c>
      <c r="T1108" s="9">
        <f>N1108+R1108</f>
        <v>1682</v>
      </c>
      <c r="U1108" s="80"/>
      <c r="V1108" s="80"/>
      <c r="W1108" s="80"/>
      <c r="X1108" s="9"/>
      <c r="Y1108" s="9">
        <f>S1108+U1108+V1108+W1108+X1108</f>
        <v>1682</v>
      </c>
      <c r="Z1108" s="9">
        <f>T1108+X1108</f>
        <v>1682</v>
      </c>
      <c r="AA1108" s="80"/>
      <c r="AB1108" s="80"/>
      <c r="AC1108" s="80"/>
      <c r="AD1108" s="9"/>
      <c r="AE1108" s="9">
        <f>Y1108+AA1108+AB1108+AC1108+AD1108</f>
        <v>1682</v>
      </c>
      <c r="AF1108" s="9">
        <f>Z1108+AD1108</f>
        <v>1682</v>
      </c>
      <c r="AG1108" s="80"/>
      <c r="AH1108" s="80"/>
      <c r="AI1108" s="80"/>
      <c r="AJ1108" s="9"/>
      <c r="AK1108" s="9">
        <f>AE1108+AG1108+AH1108+AI1108+AJ1108</f>
        <v>1682</v>
      </c>
      <c r="AL1108" s="9">
        <f>AF1108+AJ1108</f>
        <v>1682</v>
      </c>
      <c r="AM1108" s="80"/>
      <c r="AN1108" s="80"/>
      <c r="AO1108" s="80"/>
      <c r="AP1108" s="9"/>
      <c r="AQ1108" s="9">
        <f>AK1108+AM1108+AN1108+AO1108+AP1108</f>
        <v>1682</v>
      </c>
      <c r="AR1108" s="9">
        <f>AL1108+AP1108</f>
        <v>1682</v>
      </c>
      <c r="AS1108" s="80"/>
      <c r="AT1108" s="80"/>
      <c r="AU1108" s="80"/>
      <c r="AV1108" s="9"/>
      <c r="AW1108" s="9">
        <f>AQ1108+AS1108+AT1108+AU1108+AV1108</f>
        <v>1682</v>
      </c>
      <c r="AX1108" s="9">
        <f>AR1108+AV1108</f>
        <v>1682</v>
      </c>
      <c r="AY1108" s="9">
        <v>190</v>
      </c>
      <c r="AZ1108" s="9">
        <v>190</v>
      </c>
      <c r="BA1108" s="92">
        <f t="shared" ref="BA1108:BA1171" si="2119">AY1108/AW1108*100</f>
        <v>11.296076099881095</v>
      </c>
      <c r="BB1108" s="92">
        <f t="shared" ref="BB1108:BB1141" si="2120">AZ1108/AX1108*100</f>
        <v>11.296076099881095</v>
      </c>
    </row>
    <row r="1109" spans="1:54" hidden="1">
      <c r="A1109" s="24"/>
      <c r="B1109" s="25"/>
      <c r="C1109" s="25"/>
      <c r="D1109" s="25"/>
      <c r="E1109" s="25"/>
      <c r="F1109" s="25"/>
      <c r="G1109" s="9"/>
      <c r="H1109" s="9"/>
      <c r="I1109" s="79"/>
      <c r="J1109" s="79"/>
      <c r="K1109" s="79"/>
      <c r="L1109" s="79"/>
      <c r="M1109" s="79"/>
      <c r="N1109" s="79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79"/>
      <c r="AZ1109" s="79"/>
      <c r="BA1109" s="92"/>
      <c r="BB1109" s="92"/>
    </row>
    <row r="1110" spans="1:54" ht="18.75" hidden="1">
      <c r="A1110" s="22" t="s">
        <v>318</v>
      </c>
      <c r="B1110" s="23" t="s">
        <v>317</v>
      </c>
      <c r="C1110" s="23" t="s">
        <v>28</v>
      </c>
      <c r="D1110" s="23" t="s">
        <v>7</v>
      </c>
      <c r="E1110" s="23"/>
      <c r="F1110" s="23"/>
      <c r="G1110" s="15">
        <f t="shared" ref="G1110:V1114" si="2121">G1111</f>
        <v>11331</v>
      </c>
      <c r="H1110" s="15">
        <f t="shared" si="2121"/>
        <v>0</v>
      </c>
      <c r="I1110" s="15">
        <f t="shared" si="2121"/>
        <v>0</v>
      </c>
      <c r="J1110" s="15">
        <f t="shared" si="2121"/>
        <v>0</v>
      </c>
      <c r="K1110" s="15">
        <f t="shared" si="2121"/>
        <v>0</v>
      </c>
      <c r="L1110" s="15">
        <f t="shared" si="2121"/>
        <v>0</v>
      </c>
      <c r="M1110" s="15">
        <f t="shared" si="2121"/>
        <v>11331</v>
      </c>
      <c r="N1110" s="15">
        <f t="shared" si="2121"/>
        <v>0</v>
      </c>
      <c r="O1110" s="15">
        <f t="shared" si="2121"/>
        <v>0</v>
      </c>
      <c r="P1110" s="15">
        <f t="shared" si="2121"/>
        <v>0</v>
      </c>
      <c r="Q1110" s="15">
        <f t="shared" si="2121"/>
        <v>0</v>
      </c>
      <c r="R1110" s="15">
        <f t="shared" si="2121"/>
        <v>0</v>
      </c>
      <c r="S1110" s="15">
        <f t="shared" si="2121"/>
        <v>11331</v>
      </c>
      <c r="T1110" s="15">
        <f t="shared" si="2121"/>
        <v>0</v>
      </c>
      <c r="U1110" s="15">
        <f t="shared" si="2121"/>
        <v>0</v>
      </c>
      <c r="V1110" s="15">
        <f t="shared" si="2121"/>
        <v>679</v>
      </c>
      <c r="W1110" s="15">
        <f t="shared" ref="U1110:AJ1114" si="2122">W1111</f>
        <v>0</v>
      </c>
      <c r="X1110" s="15">
        <f t="shared" si="2122"/>
        <v>3478</v>
      </c>
      <c r="Y1110" s="15">
        <f t="shared" si="2122"/>
        <v>15488</v>
      </c>
      <c r="Z1110" s="15">
        <f t="shared" si="2122"/>
        <v>3478</v>
      </c>
      <c r="AA1110" s="15">
        <f t="shared" si="2122"/>
        <v>0</v>
      </c>
      <c r="AB1110" s="15">
        <f t="shared" si="2122"/>
        <v>0</v>
      </c>
      <c r="AC1110" s="15">
        <f t="shared" si="2122"/>
        <v>0</v>
      </c>
      <c r="AD1110" s="15">
        <f t="shared" si="2122"/>
        <v>0</v>
      </c>
      <c r="AE1110" s="15">
        <f t="shared" si="2122"/>
        <v>15488</v>
      </c>
      <c r="AF1110" s="15">
        <f t="shared" si="2122"/>
        <v>3478</v>
      </c>
      <c r="AG1110" s="15">
        <f t="shared" si="2122"/>
        <v>0</v>
      </c>
      <c r="AH1110" s="15">
        <f t="shared" si="2122"/>
        <v>144</v>
      </c>
      <c r="AI1110" s="15">
        <f t="shared" si="2122"/>
        <v>0</v>
      </c>
      <c r="AJ1110" s="15">
        <f t="shared" si="2122"/>
        <v>1050</v>
      </c>
      <c r="AK1110" s="15">
        <f t="shared" ref="AG1110:AV1114" si="2123">AK1111</f>
        <v>16682</v>
      </c>
      <c r="AL1110" s="15">
        <f t="shared" si="2123"/>
        <v>4528</v>
      </c>
      <c r="AM1110" s="15">
        <f t="shared" si="2123"/>
        <v>0</v>
      </c>
      <c r="AN1110" s="15">
        <f t="shared" si="2123"/>
        <v>0</v>
      </c>
      <c r="AO1110" s="15">
        <f t="shared" si="2123"/>
        <v>0</v>
      </c>
      <c r="AP1110" s="15">
        <f t="shared" si="2123"/>
        <v>0</v>
      </c>
      <c r="AQ1110" s="15">
        <f t="shared" si="2123"/>
        <v>16682</v>
      </c>
      <c r="AR1110" s="15">
        <f t="shared" si="2123"/>
        <v>4528</v>
      </c>
      <c r="AS1110" s="15">
        <f t="shared" si="2123"/>
        <v>-2474</v>
      </c>
      <c r="AT1110" s="15">
        <f t="shared" si="2123"/>
        <v>0</v>
      </c>
      <c r="AU1110" s="15">
        <f t="shared" si="2123"/>
        <v>0</v>
      </c>
      <c r="AV1110" s="15">
        <f t="shared" si="2123"/>
        <v>0</v>
      </c>
      <c r="AW1110" s="15">
        <f t="shared" ref="AS1110:AZ1114" si="2124">AW1111</f>
        <v>14208</v>
      </c>
      <c r="AX1110" s="15">
        <f t="shared" si="2124"/>
        <v>4528</v>
      </c>
      <c r="AY1110" s="15">
        <f t="shared" si="2124"/>
        <v>47</v>
      </c>
      <c r="AZ1110" s="15">
        <f t="shared" si="2124"/>
        <v>0</v>
      </c>
      <c r="BA1110" s="93">
        <f t="shared" si="2119"/>
        <v>0.33079954954954954</v>
      </c>
      <c r="BB1110" s="93">
        <f t="shared" si="2120"/>
        <v>0</v>
      </c>
    </row>
    <row r="1111" spans="1:54" ht="49.5" hidden="1">
      <c r="A1111" s="24" t="s">
        <v>708</v>
      </c>
      <c r="B1111" s="25" t="s">
        <v>317</v>
      </c>
      <c r="C1111" s="25" t="s">
        <v>28</v>
      </c>
      <c r="D1111" s="25" t="s">
        <v>7</v>
      </c>
      <c r="E1111" s="25" t="s">
        <v>375</v>
      </c>
      <c r="F1111" s="25"/>
      <c r="G1111" s="9">
        <f>G1112+G1120+G1126+G1129+G1116+G1123</f>
        <v>11331</v>
      </c>
      <c r="H1111" s="9">
        <f t="shared" ref="H1111:N1111" si="2125">H1112+H1120+H1126+H1129+H1116+H1123</f>
        <v>0</v>
      </c>
      <c r="I1111" s="9">
        <f t="shared" si="2125"/>
        <v>0</v>
      </c>
      <c r="J1111" s="9">
        <f t="shared" si="2125"/>
        <v>0</v>
      </c>
      <c r="K1111" s="9">
        <f t="shared" si="2125"/>
        <v>0</v>
      </c>
      <c r="L1111" s="9">
        <f t="shared" si="2125"/>
        <v>0</v>
      </c>
      <c r="M1111" s="9">
        <f t="shared" si="2125"/>
        <v>11331</v>
      </c>
      <c r="N1111" s="9">
        <f t="shared" si="2125"/>
        <v>0</v>
      </c>
      <c r="O1111" s="9">
        <f t="shared" ref="O1111:T1111" si="2126">O1112+O1120+O1126+O1129+O1116+O1123</f>
        <v>0</v>
      </c>
      <c r="P1111" s="9">
        <f t="shared" si="2126"/>
        <v>0</v>
      </c>
      <c r="Q1111" s="9">
        <f t="shared" si="2126"/>
        <v>0</v>
      </c>
      <c r="R1111" s="9">
        <f t="shared" si="2126"/>
        <v>0</v>
      </c>
      <c r="S1111" s="9">
        <f t="shared" si="2126"/>
        <v>11331</v>
      </c>
      <c r="T1111" s="9">
        <f t="shared" si="2126"/>
        <v>0</v>
      </c>
      <c r="U1111" s="9">
        <f t="shared" ref="U1111:Z1111" si="2127">U1112+U1120+U1126+U1129+U1116+U1123</f>
        <v>0</v>
      </c>
      <c r="V1111" s="9">
        <f t="shared" si="2127"/>
        <v>679</v>
      </c>
      <c r="W1111" s="9">
        <f t="shared" si="2127"/>
        <v>0</v>
      </c>
      <c r="X1111" s="9">
        <f t="shared" si="2127"/>
        <v>3478</v>
      </c>
      <c r="Y1111" s="9">
        <f t="shared" si="2127"/>
        <v>15488</v>
      </c>
      <c r="Z1111" s="9">
        <f t="shared" si="2127"/>
        <v>3478</v>
      </c>
      <c r="AA1111" s="9">
        <f t="shared" ref="AA1111:AF1111" si="2128">AA1112+AA1120+AA1126+AA1129+AA1116+AA1123</f>
        <v>0</v>
      </c>
      <c r="AB1111" s="9">
        <f t="shared" si="2128"/>
        <v>0</v>
      </c>
      <c r="AC1111" s="9">
        <f t="shared" si="2128"/>
        <v>0</v>
      </c>
      <c r="AD1111" s="9">
        <f t="shared" si="2128"/>
        <v>0</v>
      </c>
      <c r="AE1111" s="9">
        <f t="shared" si="2128"/>
        <v>15488</v>
      </c>
      <c r="AF1111" s="9">
        <f t="shared" si="2128"/>
        <v>3478</v>
      </c>
      <c r="AG1111" s="9">
        <f t="shared" ref="AG1111:AL1111" si="2129">AG1112+AG1120+AG1126+AG1129+AG1116+AG1123</f>
        <v>0</v>
      </c>
      <c r="AH1111" s="9">
        <f t="shared" si="2129"/>
        <v>144</v>
      </c>
      <c r="AI1111" s="9">
        <f t="shared" si="2129"/>
        <v>0</v>
      </c>
      <c r="AJ1111" s="9">
        <f t="shared" si="2129"/>
        <v>1050</v>
      </c>
      <c r="AK1111" s="9">
        <f t="shared" si="2129"/>
        <v>16682</v>
      </c>
      <c r="AL1111" s="9">
        <f t="shared" si="2129"/>
        <v>4528</v>
      </c>
      <c r="AM1111" s="9">
        <f t="shared" ref="AM1111:AR1111" si="2130">AM1112+AM1120+AM1126+AM1129+AM1116+AM1123</f>
        <v>0</v>
      </c>
      <c r="AN1111" s="9">
        <f t="shared" si="2130"/>
        <v>0</v>
      </c>
      <c r="AO1111" s="9">
        <f t="shared" si="2130"/>
        <v>0</v>
      </c>
      <c r="AP1111" s="9">
        <f t="shared" si="2130"/>
        <v>0</v>
      </c>
      <c r="AQ1111" s="9">
        <f t="shared" si="2130"/>
        <v>16682</v>
      </c>
      <c r="AR1111" s="9">
        <f t="shared" si="2130"/>
        <v>4528</v>
      </c>
      <c r="AS1111" s="9">
        <f t="shared" ref="AS1111:AX1111" si="2131">AS1112+AS1120+AS1126+AS1129+AS1116+AS1123</f>
        <v>-2474</v>
      </c>
      <c r="AT1111" s="9">
        <f t="shared" si="2131"/>
        <v>0</v>
      </c>
      <c r="AU1111" s="9">
        <f t="shared" si="2131"/>
        <v>0</v>
      </c>
      <c r="AV1111" s="9">
        <f t="shared" si="2131"/>
        <v>0</v>
      </c>
      <c r="AW1111" s="9">
        <f t="shared" si="2131"/>
        <v>14208</v>
      </c>
      <c r="AX1111" s="9">
        <f t="shared" si="2131"/>
        <v>4528</v>
      </c>
      <c r="AY1111" s="9">
        <f t="shared" ref="AY1111:AZ1111" si="2132">AY1112+AY1120+AY1126+AY1129+AY1116+AY1123</f>
        <v>47</v>
      </c>
      <c r="AZ1111" s="9">
        <f t="shared" si="2132"/>
        <v>0</v>
      </c>
      <c r="BA1111" s="92">
        <f t="shared" si="2119"/>
        <v>0.33079954954954954</v>
      </c>
      <c r="BB1111" s="92">
        <f t="shared" si="2120"/>
        <v>0</v>
      </c>
    </row>
    <row r="1112" spans="1:54" ht="20.100000000000001" hidden="1" customHeight="1">
      <c r="A1112" s="36" t="s">
        <v>14</v>
      </c>
      <c r="B1112" s="55" t="s">
        <v>317</v>
      </c>
      <c r="C1112" s="55" t="s">
        <v>28</v>
      </c>
      <c r="D1112" s="55" t="s">
        <v>7</v>
      </c>
      <c r="E1112" s="55" t="s">
        <v>376</v>
      </c>
      <c r="F1112" s="55"/>
      <c r="G1112" s="17">
        <f t="shared" si="2121"/>
        <v>8426</v>
      </c>
      <c r="H1112" s="17">
        <f t="shared" si="2121"/>
        <v>0</v>
      </c>
      <c r="I1112" s="17">
        <f t="shared" si="2121"/>
        <v>0</v>
      </c>
      <c r="J1112" s="17">
        <f t="shared" si="2121"/>
        <v>0</v>
      </c>
      <c r="K1112" s="17">
        <f t="shared" si="2121"/>
        <v>0</v>
      </c>
      <c r="L1112" s="17">
        <f t="shared" si="2121"/>
        <v>0</v>
      </c>
      <c r="M1112" s="17">
        <f t="shared" si="2121"/>
        <v>8426</v>
      </c>
      <c r="N1112" s="17">
        <f t="shared" si="2121"/>
        <v>0</v>
      </c>
      <c r="O1112" s="17">
        <f t="shared" si="2121"/>
        <v>0</v>
      </c>
      <c r="P1112" s="17">
        <f t="shared" si="2121"/>
        <v>0</v>
      </c>
      <c r="Q1112" s="17">
        <f t="shared" si="2121"/>
        <v>0</v>
      </c>
      <c r="R1112" s="17">
        <f t="shared" si="2121"/>
        <v>0</v>
      </c>
      <c r="S1112" s="17">
        <f t="shared" si="2121"/>
        <v>8426</v>
      </c>
      <c r="T1112" s="17">
        <f t="shared" si="2121"/>
        <v>0</v>
      </c>
      <c r="U1112" s="17">
        <f t="shared" si="2122"/>
        <v>0</v>
      </c>
      <c r="V1112" s="17">
        <f t="shared" si="2122"/>
        <v>0</v>
      </c>
      <c r="W1112" s="17">
        <f t="shared" si="2122"/>
        <v>0</v>
      </c>
      <c r="X1112" s="17">
        <f t="shared" si="2122"/>
        <v>0</v>
      </c>
      <c r="Y1112" s="17">
        <f t="shared" si="2122"/>
        <v>8426</v>
      </c>
      <c r="Z1112" s="17">
        <f t="shared" si="2122"/>
        <v>0</v>
      </c>
      <c r="AA1112" s="17">
        <f t="shared" si="2122"/>
        <v>0</v>
      </c>
      <c r="AB1112" s="17">
        <f t="shared" si="2122"/>
        <v>0</v>
      </c>
      <c r="AC1112" s="17">
        <f t="shared" si="2122"/>
        <v>0</v>
      </c>
      <c r="AD1112" s="17">
        <f t="shared" si="2122"/>
        <v>0</v>
      </c>
      <c r="AE1112" s="17">
        <f t="shared" si="2122"/>
        <v>8426</v>
      </c>
      <c r="AF1112" s="17">
        <f t="shared" si="2122"/>
        <v>0</v>
      </c>
      <c r="AG1112" s="17">
        <f t="shared" si="2123"/>
        <v>0</v>
      </c>
      <c r="AH1112" s="17">
        <f t="shared" si="2123"/>
        <v>0</v>
      </c>
      <c r="AI1112" s="17">
        <f t="shared" si="2123"/>
        <v>0</v>
      </c>
      <c r="AJ1112" s="17">
        <f t="shared" si="2123"/>
        <v>0</v>
      </c>
      <c r="AK1112" s="17">
        <f t="shared" si="2123"/>
        <v>8426</v>
      </c>
      <c r="AL1112" s="17">
        <f t="shared" si="2123"/>
        <v>0</v>
      </c>
      <c r="AM1112" s="17">
        <f t="shared" si="2123"/>
        <v>0</v>
      </c>
      <c r="AN1112" s="17">
        <f t="shared" si="2123"/>
        <v>0</v>
      </c>
      <c r="AO1112" s="17">
        <f t="shared" si="2123"/>
        <v>0</v>
      </c>
      <c r="AP1112" s="17">
        <f t="shared" si="2123"/>
        <v>0</v>
      </c>
      <c r="AQ1112" s="17">
        <f t="shared" si="2123"/>
        <v>8426</v>
      </c>
      <c r="AR1112" s="17">
        <f t="shared" si="2123"/>
        <v>0</v>
      </c>
      <c r="AS1112" s="17">
        <f t="shared" si="2124"/>
        <v>-2474</v>
      </c>
      <c r="AT1112" s="17">
        <f t="shared" si="2124"/>
        <v>0</v>
      </c>
      <c r="AU1112" s="17">
        <f t="shared" si="2124"/>
        <v>0</v>
      </c>
      <c r="AV1112" s="17">
        <f t="shared" si="2124"/>
        <v>0</v>
      </c>
      <c r="AW1112" s="17">
        <f t="shared" si="2124"/>
        <v>5952</v>
      </c>
      <c r="AX1112" s="17">
        <f t="shared" si="2124"/>
        <v>0</v>
      </c>
      <c r="AY1112" s="17">
        <f t="shared" si="2124"/>
        <v>47</v>
      </c>
      <c r="AZ1112" s="17">
        <f t="shared" si="2124"/>
        <v>0</v>
      </c>
      <c r="BA1112" s="92">
        <f t="shared" si="2119"/>
        <v>0.78965053763440862</v>
      </c>
      <c r="BB1112" s="92"/>
    </row>
    <row r="1113" spans="1:54" ht="20.100000000000001" hidden="1" customHeight="1">
      <c r="A1113" s="36" t="s">
        <v>319</v>
      </c>
      <c r="B1113" s="55" t="s">
        <v>317</v>
      </c>
      <c r="C1113" s="55" t="s">
        <v>28</v>
      </c>
      <c r="D1113" s="55" t="s">
        <v>7</v>
      </c>
      <c r="E1113" s="55" t="s">
        <v>377</v>
      </c>
      <c r="F1113" s="55"/>
      <c r="G1113" s="17">
        <f t="shared" si="2121"/>
        <v>8426</v>
      </c>
      <c r="H1113" s="17">
        <f t="shared" si="2121"/>
        <v>0</v>
      </c>
      <c r="I1113" s="17">
        <f t="shared" si="2121"/>
        <v>0</v>
      </c>
      <c r="J1113" s="17">
        <f t="shared" si="2121"/>
        <v>0</v>
      </c>
      <c r="K1113" s="17">
        <f t="shared" si="2121"/>
        <v>0</v>
      </c>
      <c r="L1113" s="17">
        <f t="shared" si="2121"/>
        <v>0</v>
      </c>
      <c r="M1113" s="17">
        <f t="shared" si="2121"/>
        <v>8426</v>
      </c>
      <c r="N1113" s="17">
        <f t="shared" si="2121"/>
        <v>0</v>
      </c>
      <c r="O1113" s="17">
        <f t="shared" si="2121"/>
        <v>0</v>
      </c>
      <c r="P1113" s="17">
        <f t="shared" si="2121"/>
        <v>0</v>
      </c>
      <c r="Q1113" s="17">
        <f t="shared" si="2121"/>
        <v>0</v>
      </c>
      <c r="R1113" s="17">
        <f t="shared" si="2121"/>
        <v>0</v>
      </c>
      <c r="S1113" s="17">
        <f t="shared" si="2121"/>
        <v>8426</v>
      </c>
      <c r="T1113" s="17">
        <f t="shared" si="2121"/>
        <v>0</v>
      </c>
      <c r="U1113" s="17">
        <f t="shared" si="2122"/>
        <v>0</v>
      </c>
      <c r="V1113" s="17">
        <f t="shared" si="2122"/>
        <v>0</v>
      </c>
      <c r="W1113" s="17">
        <f t="shared" si="2122"/>
        <v>0</v>
      </c>
      <c r="X1113" s="17">
        <f t="shared" si="2122"/>
        <v>0</v>
      </c>
      <c r="Y1113" s="17">
        <f t="shared" si="2122"/>
        <v>8426</v>
      </c>
      <c r="Z1113" s="17">
        <f t="shared" si="2122"/>
        <v>0</v>
      </c>
      <c r="AA1113" s="17">
        <f t="shared" si="2122"/>
        <v>0</v>
      </c>
      <c r="AB1113" s="17">
        <f t="shared" si="2122"/>
        <v>0</v>
      </c>
      <c r="AC1113" s="17">
        <f t="shared" si="2122"/>
        <v>0</v>
      </c>
      <c r="AD1113" s="17">
        <f t="shared" si="2122"/>
        <v>0</v>
      </c>
      <c r="AE1113" s="17">
        <f t="shared" si="2122"/>
        <v>8426</v>
      </c>
      <c r="AF1113" s="17">
        <f t="shared" si="2122"/>
        <v>0</v>
      </c>
      <c r="AG1113" s="17">
        <f t="shared" si="2123"/>
        <v>0</v>
      </c>
      <c r="AH1113" s="17">
        <f t="shared" si="2123"/>
        <v>0</v>
      </c>
      <c r="AI1113" s="17">
        <f t="shared" si="2123"/>
        <v>0</v>
      </c>
      <c r="AJ1113" s="17">
        <f t="shared" si="2123"/>
        <v>0</v>
      </c>
      <c r="AK1113" s="17">
        <f t="shared" si="2123"/>
        <v>8426</v>
      </c>
      <c r="AL1113" s="17">
        <f t="shared" si="2123"/>
        <v>0</v>
      </c>
      <c r="AM1113" s="17">
        <f t="shared" si="2123"/>
        <v>0</v>
      </c>
      <c r="AN1113" s="17">
        <f t="shared" si="2123"/>
        <v>0</v>
      </c>
      <c r="AO1113" s="17">
        <f t="shared" si="2123"/>
        <v>0</v>
      </c>
      <c r="AP1113" s="17">
        <f t="shared" si="2123"/>
        <v>0</v>
      </c>
      <c r="AQ1113" s="17">
        <f t="shared" si="2123"/>
        <v>8426</v>
      </c>
      <c r="AR1113" s="17">
        <f t="shared" si="2123"/>
        <v>0</v>
      </c>
      <c r="AS1113" s="17">
        <f t="shared" si="2124"/>
        <v>-2474</v>
      </c>
      <c r="AT1113" s="17">
        <f t="shared" si="2124"/>
        <v>0</v>
      </c>
      <c r="AU1113" s="17">
        <f t="shared" si="2124"/>
        <v>0</v>
      </c>
      <c r="AV1113" s="17">
        <f t="shared" si="2124"/>
        <v>0</v>
      </c>
      <c r="AW1113" s="17">
        <f t="shared" si="2124"/>
        <v>5952</v>
      </c>
      <c r="AX1113" s="17">
        <f t="shared" si="2124"/>
        <v>0</v>
      </c>
      <c r="AY1113" s="17">
        <f t="shared" si="2124"/>
        <v>47</v>
      </c>
      <c r="AZ1113" s="17">
        <f t="shared" si="2124"/>
        <v>0</v>
      </c>
      <c r="BA1113" s="92">
        <f t="shared" si="2119"/>
        <v>0.78965053763440862</v>
      </c>
      <c r="BB1113" s="92"/>
    </row>
    <row r="1114" spans="1:54" ht="33" hidden="1">
      <c r="A1114" s="24" t="s">
        <v>242</v>
      </c>
      <c r="B1114" s="25" t="s">
        <v>317</v>
      </c>
      <c r="C1114" s="25" t="s">
        <v>28</v>
      </c>
      <c r="D1114" s="25" t="s">
        <v>7</v>
      </c>
      <c r="E1114" s="25" t="s">
        <v>377</v>
      </c>
      <c r="F1114" s="25" t="s">
        <v>30</v>
      </c>
      <c r="G1114" s="9">
        <f t="shared" si="2121"/>
        <v>8426</v>
      </c>
      <c r="H1114" s="9">
        <f t="shared" si="2121"/>
        <v>0</v>
      </c>
      <c r="I1114" s="9">
        <f t="shared" si="2121"/>
        <v>0</v>
      </c>
      <c r="J1114" s="9">
        <f t="shared" si="2121"/>
        <v>0</v>
      </c>
      <c r="K1114" s="9">
        <f t="shared" si="2121"/>
        <v>0</v>
      </c>
      <c r="L1114" s="9">
        <f t="shared" si="2121"/>
        <v>0</v>
      </c>
      <c r="M1114" s="9">
        <f t="shared" si="2121"/>
        <v>8426</v>
      </c>
      <c r="N1114" s="9">
        <f t="shared" si="2121"/>
        <v>0</v>
      </c>
      <c r="O1114" s="9">
        <f t="shared" si="2121"/>
        <v>0</v>
      </c>
      <c r="P1114" s="9">
        <f t="shared" si="2121"/>
        <v>0</v>
      </c>
      <c r="Q1114" s="9">
        <f t="shared" si="2121"/>
        <v>0</v>
      </c>
      <c r="R1114" s="9">
        <f t="shared" si="2121"/>
        <v>0</v>
      </c>
      <c r="S1114" s="9">
        <f t="shared" si="2121"/>
        <v>8426</v>
      </c>
      <c r="T1114" s="9">
        <f t="shared" si="2121"/>
        <v>0</v>
      </c>
      <c r="U1114" s="9">
        <f t="shared" si="2122"/>
        <v>0</v>
      </c>
      <c r="V1114" s="9">
        <f t="shared" si="2122"/>
        <v>0</v>
      </c>
      <c r="W1114" s="9">
        <f t="shared" si="2122"/>
        <v>0</v>
      </c>
      <c r="X1114" s="9">
        <f t="shared" si="2122"/>
        <v>0</v>
      </c>
      <c r="Y1114" s="9">
        <f t="shared" si="2122"/>
        <v>8426</v>
      </c>
      <c r="Z1114" s="9">
        <f t="shared" si="2122"/>
        <v>0</v>
      </c>
      <c r="AA1114" s="9">
        <f t="shared" si="2122"/>
        <v>0</v>
      </c>
      <c r="AB1114" s="9">
        <f t="shared" si="2122"/>
        <v>0</v>
      </c>
      <c r="AC1114" s="9">
        <f t="shared" si="2122"/>
        <v>0</v>
      </c>
      <c r="AD1114" s="9">
        <f t="shared" si="2122"/>
        <v>0</v>
      </c>
      <c r="AE1114" s="9">
        <f t="shared" si="2122"/>
        <v>8426</v>
      </c>
      <c r="AF1114" s="9">
        <f t="shared" si="2122"/>
        <v>0</v>
      </c>
      <c r="AG1114" s="9">
        <f t="shared" si="2123"/>
        <v>0</v>
      </c>
      <c r="AH1114" s="9">
        <f t="shared" si="2123"/>
        <v>0</v>
      </c>
      <c r="AI1114" s="9">
        <f t="shared" si="2123"/>
        <v>0</v>
      </c>
      <c r="AJ1114" s="9">
        <f t="shared" si="2123"/>
        <v>0</v>
      </c>
      <c r="AK1114" s="9">
        <f t="shared" si="2123"/>
        <v>8426</v>
      </c>
      <c r="AL1114" s="9">
        <f t="shared" si="2123"/>
        <v>0</v>
      </c>
      <c r="AM1114" s="9">
        <f t="shared" si="2123"/>
        <v>0</v>
      </c>
      <c r="AN1114" s="9">
        <f t="shared" si="2123"/>
        <v>0</v>
      </c>
      <c r="AO1114" s="9">
        <f t="shared" si="2123"/>
        <v>0</v>
      </c>
      <c r="AP1114" s="9">
        <f t="shared" si="2123"/>
        <v>0</v>
      </c>
      <c r="AQ1114" s="9">
        <f t="shared" si="2123"/>
        <v>8426</v>
      </c>
      <c r="AR1114" s="9">
        <f t="shared" si="2123"/>
        <v>0</v>
      </c>
      <c r="AS1114" s="9">
        <f t="shared" si="2124"/>
        <v>-2474</v>
      </c>
      <c r="AT1114" s="9">
        <f t="shared" si="2124"/>
        <v>0</v>
      </c>
      <c r="AU1114" s="9">
        <f t="shared" si="2124"/>
        <v>0</v>
      </c>
      <c r="AV1114" s="9">
        <f t="shared" si="2124"/>
        <v>0</v>
      </c>
      <c r="AW1114" s="9">
        <f t="shared" si="2124"/>
        <v>5952</v>
      </c>
      <c r="AX1114" s="9">
        <f t="shared" si="2124"/>
        <v>0</v>
      </c>
      <c r="AY1114" s="9">
        <f t="shared" si="2124"/>
        <v>47</v>
      </c>
      <c r="AZ1114" s="9">
        <f t="shared" si="2124"/>
        <v>0</v>
      </c>
      <c r="BA1114" s="92">
        <f t="shared" si="2119"/>
        <v>0.78965053763440862</v>
      </c>
      <c r="BB1114" s="92"/>
    </row>
    <row r="1115" spans="1:54" ht="33" hidden="1">
      <c r="A1115" s="24" t="s">
        <v>36</v>
      </c>
      <c r="B1115" s="25" t="s">
        <v>317</v>
      </c>
      <c r="C1115" s="25" t="s">
        <v>28</v>
      </c>
      <c r="D1115" s="25" t="s">
        <v>7</v>
      </c>
      <c r="E1115" s="25" t="s">
        <v>377</v>
      </c>
      <c r="F1115" s="25" t="s">
        <v>37</v>
      </c>
      <c r="G1115" s="9">
        <f>5952+2474</f>
        <v>8426</v>
      </c>
      <c r="H1115" s="9"/>
      <c r="I1115" s="79"/>
      <c r="J1115" s="79"/>
      <c r="K1115" s="79"/>
      <c r="L1115" s="79"/>
      <c r="M1115" s="9">
        <f>G1115+I1115+J1115+K1115+L1115</f>
        <v>8426</v>
      </c>
      <c r="N1115" s="9">
        <f>H1115+L1115</f>
        <v>0</v>
      </c>
      <c r="O1115" s="80"/>
      <c r="P1115" s="80"/>
      <c r="Q1115" s="80"/>
      <c r="R1115" s="80"/>
      <c r="S1115" s="9">
        <f>M1115+O1115+P1115+Q1115+R1115</f>
        <v>8426</v>
      </c>
      <c r="T1115" s="9">
        <f>N1115+R1115</f>
        <v>0</v>
      </c>
      <c r="U1115" s="80"/>
      <c r="V1115" s="80"/>
      <c r="W1115" s="80"/>
      <c r="X1115" s="80"/>
      <c r="Y1115" s="9">
        <f>S1115+U1115+V1115+W1115+X1115</f>
        <v>8426</v>
      </c>
      <c r="Z1115" s="9">
        <f>T1115+X1115</f>
        <v>0</v>
      </c>
      <c r="AA1115" s="80"/>
      <c r="AB1115" s="80"/>
      <c r="AC1115" s="80"/>
      <c r="AD1115" s="80"/>
      <c r="AE1115" s="9">
        <f>Y1115+AA1115+AB1115+AC1115+AD1115</f>
        <v>8426</v>
      </c>
      <c r="AF1115" s="9">
        <f>Z1115+AD1115</f>
        <v>0</v>
      </c>
      <c r="AG1115" s="80"/>
      <c r="AH1115" s="80"/>
      <c r="AI1115" s="80"/>
      <c r="AJ1115" s="80"/>
      <c r="AK1115" s="9">
        <f>AE1115+AG1115+AH1115+AI1115+AJ1115</f>
        <v>8426</v>
      </c>
      <c r="AL1115" s="9">
        <f>AF1115+AJ1115</f>
        <v>0</v>
      </c>
      <c r="AM1115" s="80"/>
      <c r="AN1115" s="80"/>
      <c r="AO1115" s="80"/>
      <c r="AP1115" s="80"/>
      <c r="AQ1115" s="9">
        <f>AK1115+AM1115+AN1115+AO1115+AP1115</f>
        <v>8426</v>
      </c>
      <c r="AR1115" s="9">
        <f>AL1115+AP1115</f>
        <v>0</v>
      </c>
      <c r="AS1115" s="9">
        <v>-2474</v>
      </c>
      <c r="AT1115" s="80"/>
      <c r="AU1115" s="80"/>
      <c r="AV1115" s="80"/>
      <c r="AW1115" s="9">
        <f>AQ1115+AS1115+AT1115+AU1115+AV1115</f>
        <v>5952</v>
      </c>
      <c r="AX1115" s="9">
        <f>AR1115+AV1115</f>
        <v>0</v>
      </c>
      <c r="AY1115" s="9">
        <v>47</v>
      </c>
      <c r="AZ1115" s="79"/>
      <c r="BA1115" s="92">
        <f t="shared" si="2119"/>
        <v>0.78965053763440862</v>
      </c>
      <c r="BB1115" s="92"/>
    </row>
    <row r="1116" spans="1:54" ht="23.25" hidden="1" customHeight="1">
      <c r="A1116" s="27" t="s">
        <v>120</v>
      </c>
      <c r="B1116" s="25" t="s">
        <v>317</v>
      </c>
      <c r="C1116" s="25" t="s">
        <v>28</v>
      </c>
      <c r="D1116" s="25" t="s">
        <v>7</v>
      </c>
      <c r="E1116" s="25" t="s">
        <v>707</v>
      </c>
      <c r="F1116" s="25"/>
      <c r="G1116" s="9">
        <f t="shared" ref="G1116:V1118" si="2133">G1117</f>
        <v>2386</v>
      </c>
      <c r="H1116" s="9">
        <f t="shared" si="2133"/>
        <v>0</v>
      </c>
      <c r="I1116" s="9">
        <f t="shared" si="2133"/>
        <v>0</v>
      </c>
      <c r="J1116" s="9">
        <f t="shared" si="2133"/>
        <v>0</v>
      </c>
      <c r="K1116" s="9">
        <f t="shared" si="2133"/>
        <v>0</v>
      </c>
      <c r="L1116" s="9">
        <f t="shared" si="2133"/>
        <v>0</v>
      </c>
      <c r="M1116" s="9">
        <f t="shared" si="2133"/>
        <v>2386</v>
      </c>
      <c r="N1116" s="9">
        <f t="shared" si="2133"/>
        <v>0</v>
      </c>
      <c r="O1116" s="9">
        <f t="shared" si="2133"/>
        <v>0</v>
      </c>
      <c r="P1116" s="9">
        <f t="shared" si="2133"/>
        <v>0</v>
      </c>
      <c r="Q1116" s="9">
        <f t="shared" si="2133"/>
        <v>0</v>
      </c>
      <c r="R1116" s="9">
        <f t="shared" si="2133"/>
        <v>0</v>
      </c>
      <c r="S1116" s="9">
        <f t="shared" si="2133"/>
        <v>2386</v>
      </c>
      <c r="T1116" s="9">
        <f t="shared" si="2133"/>
        <v>0</v>
      </c>
      <c r="U1116" s="9">
        <f t="shared" si="2133"/>
        <v>0</v>
      </c>
      <c r="V1116" s="9">
        <f t="shared" si="2133"/>
        <v>0</v>
      </c>
      <c r="W1116" s="9">
        <f t="shared" ref="U1116:AJ1118" si="2134">W1117</f>
        <v>0</v>
      </c>
      <c r="X1116" s="9">
        <f t="shared" si="2134"/>
        <v>0</v>
      </c>
      <c r="Y1116" s="9">
        <f t="shared" si="2134"/>
        <v>2386</v>
      </c>
      <c r="Z1116" s="9">
        <f t="shared" si="2134"/>
        <v>0</v>
      </c>
      <c r="AA1116" s="9">
        <f t="shared" si="2134"/>
        <v>0</v>
      </c>
      <c r="AB1116" s="9">
        <f t="shared" si="2134"/>
        <v>0</v>
      </c>
      <c r="AC1116" s="9">
        <f t="shared" si="2134"/>
        <v>0</v>
      </c>
      <c r="AD1116" s="9">
        <f t="shared" si="2134"/>
        <v>0</v>
      </c>
      <c r="AE1116" s="9">
        <f t="shared" si="2134"/>
        <v>2386</v>
      </c>
      <c r="AF1116" s="9">
        <f t="shared" si="2134"/>
        <v>0</v>
      </c>
      <c r="AG1116" s="9">
        <f t="shared" si="2134"/>
        <v>0</v>
      </c>
      <c r="AH1116" s="9">
        <f t="shared" si="2134"/>
        <v>0</v>
      </c>
      <c r="AI1116" s="9">
        <f t="shared" si="2134"/>
        <v>0</v>
      </c>
      <c r="AJ1116" s="9">
        <f t="shared" si="2134"/>
        <v>0</v>
      </c>
      <c r="AK1116" s="9">
        <f t="shared" ref="AG1116:AV1118" si="2135">AK1117</f>
        <v>2386</v>
      </c>
      <c r="AL1116" s="9">
        <f t="shared" si="2135"/>
        <v>0</v>
      </c>
      <c r="AM1116" s="9">
        <f t="shared" si="2135"/>
        <v>0</v>
      </c>
      <c r="AN1116" s="9">
        <f t="shared" si="2135"/>
        <v>0</v>
      </c>
      <c r="AO1116" s="9">
        <f t="shared" si="2135"/>
        <v>0</v>
      </c>
      <c r="AP1116" s="9">
        <f t="shared" si="2135"/>
        <v>0</v>
      </c>
      <c r="AQ1116" s="9">
        <f t="shared" si="2135"/>
        <v>2386</v>
      </c>
      <c r="AR1116" s="9">
        <f t="shared" si="2135"/>
        <v>0</v>
      </c>
      <c r="AS1116" s="9">
        <f t="shared" si="2135"/>
        <v>0</v>
      </c>
      <c r="AT1116" s="9">
        <f t="shared" si="2135"/>
        <v>0</v>
      </c>
      <c r="AU1116" s="9">
        <f t="shared" si="2135"/>
        <v>0</v>
      </c>
      <c r="AV1116" s="9">
        <f t="shared" si="2135"/>
        <v>0</v>
      </c>
      <c r="AW1116" s="9">
        <f t="shared" ref="AS1116:AZ1118" si="2136">AW1117</f>
        <v>2386</v>
      </c>
      <c r="AX1116" s="9">
        <f t="shared" si="2136"/>
        <v>0</v>
      </c>
      <c r="AY1116" s="9">
        <f t="shared" si="2136"/>
        <v>0</v>
      </c>
      <c r="AZ1116" s="9">
        <f t="shared" si="2136"/>
        <v>0</v>
      </c>
      <c r="BA1116" s="92">
        <f t="shared" si="2119"/>
        <v>0</v>
      </c>
      <c r="BB1116" s="92"/>
    </row>
    <row r="1117" spans="1:54" ht="33" hidden="1">
      <c r="A1117" s="24" t="s">
        <v>710</v>
      </c>
      <c r="B1117" s="25" t="s">
        <v>317</v>
      </c>
      <c r="C1117" s="25" t="s">
        <v>28</v>
      </c>
      <c r="D1117" s="25" t="s">
        <v>7</v>
      </c>
      <c r="E1117" s="25" t="s">
        <v>706</v>
      </c>
      <c r="F1117" s="25"/>
      <c r="G1117" s="9">
        <f t="shared" si="2133"/>
        <v>2386</v>
      </c>
      <c r="H1117" s="9">
        <f t="shared" si="2133"/>
        <v>0</v>
      </c>
      <c r="I1117" s="9">
        <f t="shared" si="2133"/>
        <v>0</v>
      </c>
      <c r="J1117" s="9">
        <f t="shared" si="2133"/>
        <v>0</v>
      </c>
      <c r="K1117" s="9">
        <f t="shared" si="2133"/>
        <v>0</v>
      </c>
      <c r="L1117" s="9">
        <f t="shared" si="2133"/>
        <v>0</v>
      </c>
      <c r="M1117" s="9">
        <f t="shared" si="2133"/>
        <v>2386</v>
      </c>
      <c r="N1117" s="9">
        <f t="shared" si="2133"/>
        <v>0</v>
      </c>
      <c r="O1117" s="9">
        <f t="shared" si="2133"/>
        <v>0</v>
      </c>
      <c r="P1117" s="9">
        <f t="shared" si="2133"/>
        <v>0</v>
      </c>
      <c r="Q1117" s="9">
        <f t="shared" si="2133"/>
        <v>0</v>
      </c>
      <c r="R1117" s="9">
        <f t="shared" si="2133"/>
        <v>0</v>
      </c>
      <c r="S1117" s="9">
        <f t="shared" si="2133"/>
        <v>2386</v>
      </c>
      <c r="T1117" s="9">
        <f t="shared" si="2133"/>
        <v>0</v>
      </c>
      <c r="U1117" s="9">
        <f t="shared" si="2134"/>
        <v>0</v>
      </c>
      <c r="V1117" s="9">
        <f t="shared" si="2134"/>
        <v>0</v>
      </c>
      <c r="W1117" s="9">
        <f t="shared" si="2134"/>
        <v>0</v>
      </c>
      <c r="X1117" s="9">
        <f t="shared" si="2134"/>
        <v>0</v>
      </c>
      <c r="Y1117" s="9">
        <f t="shared" si="2134"/>
        <v>2386</v>
      </c>
      <c r="Z1117" s="9">
        <f t="shared" si="2134"/>
        <v>0</v>
      </c>
      <c r="AA1117" s="9">
        <f t="shared" si="2134"/>
        <v>0</v>
      </c>
      <c r="AB1117" s="9">
        <f t="shared" si="2134"/>
        <v>0</v>
      </c>
      <c r="AC1117" s="9">
        <f t="shared" si="2134"/>
        <v>0</v>
      </c>
      <c r="AD1117" s="9">
        <f t="shared" si="2134"/>
        <v>0</v>
      </c>
      <c r="AE1117" s="9">
        <f t="shared" si="2134"/>
        <v>2386</v>
      </c>
      <c r="AF1117" s="9">
        <f t="shared" si="2134"/>
        <v>0</v>
      </c>
      <c r="AG1117" s="9">
        <f t="shared" si="2135"/>
        <v>0</v>
      </c>
      <c r="AH1117" s="9">
        <f t="shared" si="2135"/>
        <v>0</v>
      </c>
      <c r="AI1117" s="9">
        <f t="shared" si="2135"/>
        <v>0</v>
      </c>
      <c r="AJ1117" s="9">
        <f t="shared" si="2135"/>
        <v>0</v>
      </c>
      <c r="AK1117" s="9">
        <f t="shared" si="2135"/>
        <v>2386</v>
      </c>
      <c r="AL1117" s="9">
        <f t="shared" si="2135"/>
        <v>0</v>
      </c>
      <c r="AM1117" s="9">
        <f t="shared" si="2135"/>
        <v>0</v>
      </c>
      <c r="AN1117" s="9">
        <f t="shared" si="2135"/>
        <v>0</v>
      </c>
      <c r="AO1117" s="9">
        <f t="shared" si="2135"/>
        <v>0</v>
      </c>
      <c r="AP1117" s="9">
        <f t="shared" si="2135"/>
        <v>0</v>
      </c>
      <c r="AQ1117" s="9">
        <f t="shared" si="2135"/>
        <v>2386</v>
      </c>
      <c r="AR1117" s="9">
        <f t="shared" si="2135"/>
        <v>0</v>
      </c>
      <c r="AS1117" s="9">
        <f t="shared" si="2136"/>
        <v>0</v>
      </c>
      <c r="AT1117" s="9">
        <f t="shared" si="2136"/>
        <v>0</v>
      </c>
      <c r="AU1117" s="9">
        <f t="shared" si="2136"/>
        <v>0</v>
      </c>
      <c r="AV1117" s="9">
        <f t="shared" si="2136"/>
        <v>0</v>
      </c>
      <c r="AW1117" s="9">
        <f t="shared" si="2136"/>
        <v>2386</v>
      </c>
      <c r="AX1117" s="9">
        <f t="shared" si="2136"/>
        <v>0</v>
      </c>
      <c r="AY1117" s="9">
        <f t="shared" si="2136"/>
        <v>0</v>
      </c>
      <c r="AZ1117" s="9">
        <f t="shared" si="2136"/>
        <v>0</v>
      </c>
      <c r="BA1117" s="92">
        <f t="shared" si="2119"/>
        <v>0</v>
      </c>
      <c r="BB1117" s="92"/>
    </row>
    <row r="1118" spans="1:54" ht="33" hidden="1">
      <c r="A1118" s="24" t="s">
        <v>242</v>
      </c>
      <c r="B1118" s="25" t="s">
        <v>317</v>
      </c>
      <c r="C1118" s="25" t="s">
        <v>28</v>
      </c>
      <c r="D1118" s="25" t="s">
        <v>7</v>
      </c>
      <c r="E1118" s="25" t="s">
        <v>706</v>
      </c>
      <c r="F1118" s="25" t="s">
        <v>30</v>
      </c>
      <c r="G1118" s="9">
        <f t="shared" si="2133"/>
        <v>2386</v>
      </c>
      <c r="H1118" s="9">
        <f t="shared" si="2133"/>
        <v>0</v>
      </c>
      <c r="I1118" s="9">
        <f t="shared" si="2133"/>
        <v>0</v>
      </c>
      <c r="J1118" s="9">
        <f t="shared" si="2133"/>
        <v>0</v>
      </c>
      <c r="K1118" s="9">
        <f t="shared" si="2133"/>
        <v>0</v>
      </c>
      <c r="L1118" s="9">
        <f t="shared" si="2133"/>
        <v>0</v>
      </c>
      <c r="M1118" s="9">
        <f t="shared" si="2133"/>
        <v>2386</v>
      </c>
      <c r="N1118" s="9">
        <f t="shared" si="2133"/>
        <v>0</v>
      </c>
      <c r="O1118" s="9">
        <f t="shared" si="2133"/>
        <v>0</v>
      </c>
      <c r="P1118" s="9">
        <f t="shared" si="2133"/>
        <v>0</v>
      </c>
      <c r="Q1118" s="9">
        <f t="shared" si="2133"/>
        <v>0</v>
      </c>
      <c r="R1118" s="9">
        <f t="shared" si="2133"/>
        <v>0</v>
      </c>
      <c r="S1118" s="9">
        <f t="shared" si="2133"/>
        <v>2386</v>
      </c>
      <c r="T1118" s="9">
        <f t="shared" si="2133"/>
        <v>0</v>
      </c>
      <c r="U1118" s="9">
        <f t="shared" si="2134"/>
        <v>0</v>
      </c>
      <c r="V1118" s="9">
        <f t="shared" si="2134"/>
        <v>0</v>
      </c>
      <c r="W1118" s="9">
        <f t="shared" si="2134"/>
        <v>0</v>
      </c>
      <c r="X1118" s="9">
        <f t="shared" si="2134"/>
        <v>0</v>
      </c>
      <c r="Y1118" s="9">
        <f t="shared" si="2134"/>
        <v>2386</v>
      </c>
      <c r="Z1118" s="9">
        <f t="shared" si="2134"/>
        <v>0</v>
      </c>
      <c r="AA1118" s="9">
        <f t="shared" si="2134"/>
        <v>0</v>
      </c>
      <c r="AB1118" s="9">
        <f t="shared" si="2134"/>
        <v>0</v>
      </c>
      <c r="AC1118" s="9">
        <f t="shared" si="2134"/>
        <v>0</v>
      </c>
      <c r="AD1118" s="9">
        <f t="shared" si="2134"/>
        <v>0</v>
      </c>
      <c r="AE1118" s="9">
        <f t="shared" si="2134"/>
        <v>2386</v>
      </c>
      <c r="AF1118" s="9">
        <f t="shared" si="2134"/>
        <v>0</v>
      </c>
      <c r="AG1118" s="9">
        <f t="shared" si="2135"/>
        <v>0</v>
      </c>
      <c r="AH1118" s="9">
        <f t="shared" si="2135"/>
        <v>0</v>
      </c>
      <c r="AI1118" s="9">
        <f t="shared" si="2135"/>
        <v>0</v>
      </c>
      <c r="AJ1118" s="9">
        <f t="shared" si="2135"/>
        <v>0</v>
      </c>
      <c r="AK1118" s="9">
        <f t="shared" si="2135"/>
        <v>2386</v>
      </c>
      <c r="AL1118" s="9">
        <f t="shared" si="2135"/>
        <v>0</v>
      </c>
      <c r="AM1118" s="9">
        <f t="shared" si="2135"/>
        <v>0</v>
      </c>
      <c r="AN1118" s="9">
        <f t="shared" si="2135"/>
        <v>0</v>
      </c>
      <c r="AO1118" s="9">
        <f t="shared" si="2135"/>
        <v>0</v>
      </c>
      <c r="AP1118" s="9">
        <f t="shared" si="2135"/>
        <v>0</v>
      </c>
      <c r="AQ1118" s="9">
        <f t="shared" si="2135"/>
        <v>2386</v>
      </c>
      <c r="AR1118" s="9">
        <f t="shared" si="2135"/>
        <v>0</v>
      </c>
      <c r="AS1118" s="9">
        <f t="shared" si="2136"/>
        <v>0</v>
      </c>
      <c r="AT1118" s="9">
        <f t="shared" si="2136"/>
        <v>0</v>
      </c>
      <c r="AU1118" s="9">
        <f t="shared" si="2136"/>
        <v>0</v>
      </c>
      <c r="AV1118" s="9">
        <f t="shared" si="2136"/>
        <v>0</v>
      </c>
      <c r="AW1118" s="9">
        <f t="shared" si="2136"/>
        <v>2386</v>
      </c>
      <c r="AX1118" s="9">
        <f t="shared" si="2136"/>
        <v>0</v>
      </c>
      <c r="AY1118" s="9">
        <f t="shared" si="2136"/>
        <v>0</v>
      </c>
      <c r="AZ1118" s="9">
        <f t="shared" si="2136"/>
        <v>0</v>
      </c>
      <c r="BA1118" s="92">
        <f t="shared" si="2119"/>
        <v>0</v>
      </c>
      <c r="BB1118" s="92"/>
    </row>
    <row r="1119" spans="1:54" ht="33" hidden="1">
      <c r="A1119" s="24" t="s">
        <v>36</v>
      </c>
      <c r="B1119" s="25" t="s">
        <v>317</v>
      </c>
      <c r="C1119" s="25" t="s">
        <v>28</v>
      </c>
      <c r="D1119" s="25" t="s">
        <v>7</v>
      </c>
      <c r="E1119" s="25" t="s">
        <v>706</v>
      </c>
      <c r="F1119" s="25" t="s">
        <v>37</v>
      </c>
      <c r="G1119" s="9">
        <v>2386</v>
      </c>
      <c r="H1119" s="9"/>
      <c r="I1119" s="79"/>
      <c r="J1119" s="79"/>
      <c r="K1119" s="79"/>
      <c r="L1119" s="79"/>
      <c r="M1119" s="9">
        <f>G1119+I1119+J1119+K1119+L1119</f>
        <v>2386</v>
      </c>
      <c r="N1119" s="9">
        <f>H1119+L1119</f>
        <v>0</v>
      </c>
      <c r="O1119" s="80"/>
      <c r="P1119" s="80"/>
      <c r="Q1119" s="80"/>
      <c r="R1119" s="80"/>
      <c r="S1119" s="9">
        <f>M1119+O1119+P1119+Q1119+R1119</f>
        <v>2386</v>
      </c>
      <c r="T1119" s="9">
        <f>N1119+R1119</f>
        <v>0</v>
      </c>
      <c r="U1119" s="80"/>
      <c r="V1119" s="80"/>
      <c r="W1119" s="80"/>
      <c r="X1119" s="80"/>
      <c r="Y1119" s="9">
        <f>S1119+U1119+V1119+W1119+X1119</f>
        <v>2386</v>
      </c>
      <c r="Z1119" s="9">
        <f>T1119+X1119</f>
        <v>0</v>
      </c>
      <c r="AA1119" s="80"/>
      <c r="AB1119" s="80"/>
      <c r="AC1119" s="80"/>
      <c r="AD1119" s="80"/>
      <c r="AE1119" s="9">
        <f>Y1119+AA1119+AB1119+AC1119+AD1119</f>
        <v>2386</v>
      </c>
      <c r="AF1119" s="9">
        <f>Z1119+AD1119</f>
        <v>0</v>
      </c>
      <c r="AG1119" s="80"/>
      <c r="AH1119" s="80"/>
      <c r="AI1119" s="80"/>
      <c r="AJ1119" s="80"/>
      <c r="AK1119" s="9">
        <f>AE1119+AG1119+AH1119+AI1119+AJ1119</f>
        <v>2386</v>
      </c>
      <c r="AL1119" s="9">
        <f>AF1119+AJ1119</f>
        <v>0</v>
      </c>
      <c r="AM1119" s="80"/>
      <c r="AN1119" s="80"/>
      <c r="AO1119" s="80"/>
      <c r="AP1119" s="80"/>
      <c r="AQ1119" s="9">
        <f>AK1119+AM1119+AN1119+AO1119+AP1119</f>
        <v>2386</v>
      </c>
      <c r="AR1119" s="9">
        <f>AL1119+AP1119</f>
        <v>0</v>
      </c>
      <c r="AS1119" s="80"/>
      <c r="AT1119" s="80"/>
      <c r="AU1119" s="80"/>
      <c r="AV1119" s="80"/>
      <c r="AW1119" s="9">
        <f>AQ1119+AS1119+AT1119+AU1119+AV1119</f>
        <v>2386</v>
      </c>
      <c r="AX1119" s="9">
        <f>AR1119+AV1119</f>
        <v>0</v>
      </c>
      <c r="AY1119" s="79"/>
      <c r="AZ1119" s="79"/>
      <c r="BA1119" s="92">
        <f t="shared" si="2119"/>
        <v>0</v>
      </c>
      <c r="BB1119" s="92"/>
    </row>
    <row r="1120" spans="1:54" ht="49.5" hidden="1">
      <c r="A1120" s="24" t="s">
        <v>760</v>
      </c>
      <c r="B1120" s="25" t="s">
        <v>317</v>
      </c>
      <c r="C1120" s="25" t="s">
        <v>28</v>
      </c>
      <c r="D1120" s="25" t="s">
        <v>7</v>
      </c>
      <c r="E1120" s="25" t="s">
        <v>555</v>
      </c>
      <c r="F1120" s="25"/>
      <c r="G1120" s="9">
        <f t="shared" ref="G1120:V1121" si="2137">G1121</f>
        <v>177</v>
      </c>
      <c r="H1120" s="9">
        <f t="shared" si="2137"/>
        <v>0</v>
      </c>
      <c r="I1120" s="9">
        <f t="shared" si="2137"/>
        <v>0</v>
      </c>
      <c r="J1120" s="9">
        <f t="shared" si="2137"/>
        <v>0</v>
      </c>
      <c r="K1120" s="9">
        <f t="shared" si="2137"/>
        <v>0</v>
      </c>
      <c r="L1120" s="9">
        <f t="shared" si="2137"/>
        <v>0</v>
      </c>
      <c r="M1120" s="9">
        <f t="shared" si="2137"/>
        <v>177</v>
      </c>
      <c r="N1120" s="9">
        <f t="shared" si="2137"/>
        <v>0</v>
      </c>
      <c r="O1120" s="9">
        <f t="shared" si="2137"/>
        <v>0</v>
      </c>
      <c r="P1120" s="9">
        <f t="shared" si="2137"/>
        <v>0</v>
      </c>
      <c r="Q1120" s="9">
        <f t="shared" si="2137"/>
        <v>0</v>
      </c>
      <c r="R1120" s="9">
        <f t="shared" si="2137"/>
        <v>0</v>
      </c>
      <c r="S1120" s="9">
        <f t="shared" si="2137"/>
        <v>177</v>
      </c>
      <c r="T1120" s="9">
        <f t="shared" si="2137"/>
        <v>0</v>
      </c>
      <c r="U1120" s="9">
        <f t="shared" si="2137"/>
        <v>0</v>
      </c>
      <c r="V1120" s="9">
        <f t="shared" si="2137"/>
        <v>222</v>
      </c>
      <c r="W1120" s="9">
        <f t="shared" ref="U1120:AJ1121" si="2138">W1121</f>
        <v>0</v>
      </c>
      <c r="X1120" s="9">
        <f t="shared" si="2138"/>
        <v>1563</v>
      </c>
      <c r="Y1120" s="9">
        <f t="shared" si="2138"/>
        <v>1962</v>
      </c>
      <c r="Z1120" s="9">
        <f t="shared" si="2138"/>
        <v>1563</v>
      </c>
      <c r="AA1120" s="9">
        <f t="shared" si="2138"/>
        <v>0</v>
      </c>
      <c r="AB1120" s="9">
        <f t="shared" si="2138"/>
        <v>0</v>
      </c>
      <c r="AC1120" s="9">
        <f t="shared" si="2138"/>
        <v>0</v>
      </c>
      <c r="AD1120" s="9">
        <f t="shared" si="2138"/>
        <v>0</v>
      </c>
      <c r="AE1120" s="9">
        <f t="shared" si="2138"/>
        <v>1962</v>
      </c>
      <c r="AF1120" s="9">
        <f t="shared" si="2138"/>
        <v>1563</v>
      </c>
      <c r="AG1120" s="9">
        <f t="shared" si="2138"/>
        <v>0</v>
      </c>
      <c r="AH1120" s="9">
        <f t="shared" si="2138"/>
        <v>0</v>
      </c>
      <c r="AI1120" s="9">
        <f t="shared" si="2138"/>
        <v>0</v>
      </c>
      <c r="AJ1120" s="9">
        <f t="shared" si="2138"/>
        <v>0</v>
      </c>
      <c r="AK1120" s="9">
        <f t="shared" ref="AG1120:AV1121" si="2139">AK1121</f>
        <v>1962</v>
      </c>
      <c r="AL1120" s="9">
        <f t="shared" si="2139"/>
        <v>1563</v>
      </c>
      <c r="AM1120" s="9">
        <f t="shared" si="2139"/>
        <v>0</v>
      </c>
      <c r="AN1120" s="9">
        <f t="shared" si="2139"/>
        <v>0</v>
      </c>
      <c r="AO1120" s="9">
        <f t="shared" si="2139"/>
        <v>0</v>
      </c>
      <c r="AP1120" s="9">
        <f t="shared" si="2139"/>
        <v>0</v>
      </c>
      <c r="AQ1120" s="9">
        <f t="shared" si="2139"/>
        <v>1962</v>
      </c>
      <c r="AR1120" s="9">
        <f t="shared" si="2139"/>
        <v>1563</v>
      </c>
      <c r="AS1120" s="9">
        <f t="shared" si="2139"/>
        <v>0</v>
      </c>
      <c r="AT1120" s="9">
        <f t="shared" si="2139"/>
        <v>0</v>
      </c>
      <c r="AU1120" s="9">
        <f t="shared" si="2139"/>
        <v>0</v>
      </c>
      <c r="AV1120" s="9">
        <f t="shared" si="2139"/>
        <v>0</v>
      </c>
      <c r="AW1120" s="9">
        <f t="shared" ref="AS1120:AZ1121" si="2140">AW1121</f>
        <v>1962</v>
      </c>
      <c r="AX1120" s="9">
        <f t="shared" si="2140"/>
        <v>1563</v>
      </c>
      <c r="AY1120" s="9">
        <f t="shared" si="2140"/>
        <v>0</v>
      </c>
      <c r="AZ1120" s="9">
        <f t="shared" si="2140"/>
        <v>0</v>
      </c>
      <c r="BA1120" s="92">
        <f t="shared" si="2119"/>
        <v>0</v>
      </c>
      <c r="BB1120" s="92">
        <f t="shared" si="2120"/>
        <v>0</v>
      </c>
    </row>
    <row r="1121" spans="1:54" ht="33" hidden="1">
      <c r="A1121" s="24" t="s">
        <v>242</v>
      </c>
      <c r="B1121" s="25" t="s">
        <v>317</v>
      </c>
      <c r="C1121" s="25" t="s">
        <v>28</v>
      </c>
      <c r="D1121" s="25" t="s">
        <v>7</v>
      </c>
      <c r="E1121" s="25" t="s">
        <v>555</v>
      </c>
      <c r="F1121" s="25" t="s">
        <v>30</v>
      </c>
      <c r="G1121" s="9">
        <f t="shared" si="2137"/>
        <v>177</v>
      </c>
      <c r="H1121" s="9">
        <f t="shared" si="2137"/>
        <v>0</v>
      </c>
      <c r="I1121" s="9">
        <f t="shared" si="2137"/>
        <v>0</v>
      </c>
      <c r="J1121" s="9">
        <f t="shared" si="2137"/>
        <v>0</v>
      </c>
      <c r="K1121" s="9">
        <f t="shared" si="2137"/>
        <v>0</v>
      </c>
      <c r="L1121" s="9">
        <f t="shared" si="2137"/>
        <v>0</v>
      </c>
      <c r="M1121" s="9">
        <f t="shared" si="2137"/>
        <v>177</v>
      </c>
      <c r="N1121" s="9">
        <f t="shared" si="2137"/>
        <v>0</v>
      </c>
      <c r="O1121" s="9">
        <f t="shared" si="2137"/>
        <v>0</v>
      </c>
      <c r="P1121" s="9">
        <f t="shared" si="2137"/>
        <v>0</v>
      </c>
      <c r="Q1121" s="9">
        <f t="shared" si="2137"/>
        <v>0</v>
      </c>
      <c r="R1121" s="9">
        <f t="shared" si="2137"/>
        <v>0</v>
      </c>
      <c r="S1121" s="9">
        <f t="shared" si="2137"/>
        <v>177</v>
      </c>
      <c r="T1121" s="9">
        <f t="shared" si="2137"/>
        <v>0</v>
      </c>
      <c r="U1121" s="9">
        <f t="shared" si="2138"/>
        <v>0</v>
      </c>
      <c r="V1121" s="9">
        <f t="shared" si="2138"/>
        <v>222</v>
      </c>
      <c r="W1121" s="9">
        <f t="shared" si="2138"/>
        <v>0</v>
      </c>
      <c r="X1121" s="9">
        <f t="shared" si="2138"/>
        <v>1563</v>
      </c>
      <c r="Y1121" s="9">
        <f t="shared" si="2138"/>
        <v>1962</v>
      </c>
      <c r="Z1121" s="9">
        <f t="shared" si="2138"/>
        <v>1563</v>
      </c>
      <c r="AA1121" s="9">
        <f t="shared" si="2138"/>
        <v>0</v>
      </c>
      <c r="AB1121" s="9">
        <f t="shared" si="2138"/>
        <v>0</v>
      </c>
      <c r="AC1121" s="9">
        <f t="shared" si="2138"/>
        <v>0</v>
      </c>
      <c r="AD1121" s="9">
        <f t="shared" si="2138"/>
        <v>0</v>
      </c>
      <c r="AE1121" s="9">
        <f t="shared" si="2138"/>
        <v>1962</v>
      </c>
      <c r="AF1121" s="9">
        <f t="shared" si="2138"/>
        <v>1563</v>
      </c>
      <c r="AG1121" s="9">
        <f t="shared" si="2139"/>
        <v>0</v>
      </c>
      <c r="AH1121" s="9">
        <f t="shared" si="2139"/>
        <v>0</v>
      </c>
      <c r="AI1121" s="9">
        <f t="shared" si="2139"/>
        <v>0</v>
      </c>
      <c r="AJ1121" s="9">
        <f t="shared" si="2139"/>
        <v>0</v>
      </c>
      <c r="AK1121" s="9">
        <f t="shared" si="2139"/>
        <v>1962</v>
      </c>
      <c r="AL1121" s="9">
        <f t="shared" si="2139"/>
        <v>1563</v>
      </c>
      <c r="AM1121" s="9">
        <f t="shared" si="2139"/>
        <v>0</v>
      </c>
      <c r="AN1121" s="9">
        <f t="shared" si="2139"/>
        <v>0</v>
      </c>
      <c r="AO1121" s="9">
        <f t="shared" si="2139"/>
        <v>0</v>
      </c>
      <c r="AP1121" s="9">
        <f t="shared" si="2139"/>
        <v>0</v>
      </c>
      <c r="AQ1121" s="9">
        <f t="shared" si="2139"/>
        <v>1962</v>
      </c>
      <c r="AR1121" s="9">
        <f t="shared" si="2139"/>
        <v>1563</v>
      </c>
      <c r="AS1121" s="9">
        <f t="shared" si="2140"/>
        <v>0</v>
      </c>
      <c r="AT1121" s="9">
        <f t="shared" si="2140"/>
        <v>0</v>
      </c>
      <c r="AU1121" s="9">
        <f t="shared" si="2140"/>
        <v>0</v>
      </c>
      <c r="AV1121" s="9">
        <f t="shared" si="2140"/>
        <v>0</v>
      </c>
      <c r="AW1121" s="9">
        <f t="shared" si="2140"/>
        <v>1962</v>
      </c>
      <c r="AX1121" s="9">
        <f t="shared" si="2140"/>
        <v>1563</v>
      </c>
      <c r="AY1121" s="9">
        <f t="shared" si="2140"/>
        <v>0</v>
      </c>
      <c r="AZ1121" s="9">
        <f t="shared" si="2140"/>
        <v>0</v>
      </c>
      <c r="BA1121" s="92">
        <f t="shared" si="2119"/>
        <v>0</v>
      </c>
      <c r="BB1121" s="92">
        <f t="shared" si="2120"/>
        <v>0</v>
      </c>
    </row>
    <row r="1122" spans="1:54" ht="33" hidden="1">
      <c r="A1122" s="24" t="s">
        <v>36</v>
      </c>
      <c r="B1122" s="25" t="s">
        <v>317</v>
      </c>
      <c r="C1122" s="25" t="s">
        <v>28</v>
      </c>
      <c r="D1122" s="25" t="s">
        <v>7</v>
      </c>
      <c r="E1122" s="25" t="s">
        <v>555</v>
      </c>
      <c r="F1122" s="25" t="s">
        <v>37</v>
      </c>
      <c r="G1122" s="9">
        <v>177</v>
      </c>
      <c r="H1122" s="9"/>
      <c r="I1122" s="79"/>
      <c r="J1122" s="79"/>
      <c r="K1122" s="79"/>
      <c r="L1122" s="79"/>
      <c r="M1122" s="9">
        <f>G1122+I1122+J1122+K1122+L1122</f>
        <v>177</v>
      </c>
      <c r="N1122" s="9">
        <f>H1122+L1122</f>
        <v>0</v>
      </c>
      <c r="O1122" s="80"/>
      <c r="P1122" s="80"/>
      <c r="Q1122" s="80"/>
      <c r="R1122" s="80"/>
      <c r="S1122" s="9">
        <f>M1122+O1122+P1122+Q1122+R1122</f>
        <v>177</v>
      </c>
      <c r="T1122" s="9">
        <f>N1122+R1122</f>
        <v>0</v>
      </c>
      <c r="U1122" s="80"/>
      <c r="V1122" s="9">
        <v>222</v>
      </c>
      <c r="W1122" s="9"/>
      <c r="X1122" s="9">
        <v>1563</v>
      </c>
      <c r="Y1122" s="9">
        <f>S1122+U1122+V1122+W1122+X1122</f>
        <v>1962</v>
      </c>
      <c r="Z1122" s="9">
        <f>T1122+X1122</f>
        <v>1563</v>
      </c>
      <c r="AA1122" s="80"/>
      <c r="AB1122" s="9"/>
      <c r="AC1122" s="9"/>
      <c r="AD1122" s="9"/>
      <c r="AE1122" s="9">
        <f>Y1122+AA1122+AB1122+AC1122+AD1122</f>
        <v>1962</v>
      </c>
      <c r="AF1122" s="9">
        <f>Z1122+AD1122</f>
        <v>1563</v>
      </c>
      <c r="AG1122" s="80"/>
      <c r="AH1122" s="9"/>
      <c r="AI1122" s="9"/>
      <c r="AJ1122" s="9"/>
      <c r="AK1122" s="9">
        <f>AE1122+AG1122+AH1122+AI1122+AJ1122</f>
        <v>1962</v>
      </c>
      <c r="AL1122" s="9">
        <f>AF1122+AJ1122</f>
        <v>1563</v>
      </c>
      <c r="AM1122" s="80"/>
      <c r="AN1122" s="9"/>
      <c r="AO1122" s="9"/>
      <c r="AP1122" s="9"/>
      <c r="AQ1122" s="9">
        <f>AK1122+AM1122+AN1122+AO1122+AP1122</f>
        <v>1962</v>
      </c>
      <c r="AR1122" s="9">
        <f>AL1122+AP1122</f>
        <v>1563</v>
      </c>
      <c r="AS1122" s="80"/>
      <c r="AT1122" s="9"/>
      <c r="AU1122" s="9"/>
      <c r="AV1122" s="9"/>
      <c r="AW1122" s="9">
        <f>AQ1122+AS1122+AT1122+AU1122+AV1122</f>
        <v>1962</v>
      </c>
      <c r="AX1122" s="9">
        <f>AR1122+AV1122</f>
        <v>1563</v>
      </c>
      <c r="AY1122" s="79"/>
      <c r="AZ1122" s="79"/>
      <c r="BA1122" s="92">
        <f t="shared" si="2119"/>
        <v>0</v>
      </c>
      <c r="BB1122" s="92">
        <f t="shared" si="2120"/>
        <v>0</v>
      </c>
    </row>
    <row r="1123" spans="1:54" ht="55.5" hidden="1" customHeight="1">
      <c r="A1123" s="24" t="s">
        <v>761</v>
      </c>
      <c r="B1123" s="76" t="s">
        <v>317</v>
      </c>
      <c r="C1123" s="76" t="s">
        <v>28</v>
      </c>
      <c r="D1123" s="76" t="s">
        <v>7</v>
      </c>
      <c r="E1123" s="77" t="s">
        <v>709</v>
      </c>
      <c r="F1123" s="77"/>
      <c r="G1123" s="78">
        <f t="shared" ref="G1123:V1124" si="2141">G1124</f>
        <v>219</v>
      </c>
      <c r="H1123" s="78">
        <f t="shared" si="2141"/>
        <v>0</v>
      </c>
      <c r="I1123" s="78">
        <f t="shared" si="2141"/>
        <v>0</v>
      </c>
      <c r="J1123" s="78">
        <f t="shared" si="2141"/>
        <v>0</v>
      </c>
      <c r="K1123" s="78">
        <f t="shared" si="2141"/>
        <v>0</v>
      </c>
      <c r="L1123" s="78">
        <f t="shared" si="2141"/>
        <v>0</v>
      </c>
      <c r="M1123" s="78">
        <f t="shared" si="2141"/>
        <v>219</v>
      </c>
      <c r="N1123" s="78">
        <f t="shared" si="2141"/>
        <v>0</v>
      </c>
      <c r="O1123" s="78">
        <f t="shared" si="2141"/>
        <v>0</v>
      </c>
      <c r="P1123" s="78">
        <f t="shared" si="2141"/>
        <v>0</v>
      </c>
      <c r="Q1123" s="78">
        <f t="shared" si="2141"/>
        <v>0</v>
      </c>
      <c r="R1123" s="78">
        <f t="shared" si="2141"/>
        <v>0</v>
      </c>
      <c r="S1123" s="78">
        <f t="shared" si="2141"/>
        <v>219</v>
      </c>
      <c r="T1123" s="78">
        <f t="shared" si="2141"/>
        <v>0</v>
      </c>
      <c r="U1123" s="78">
        <f t="shared" si="2141"/>
        <v>0</v>
      </c>
      <c r="V1123" s="9">
        <f t="shared" si="2141"/>
        <v>31</v>
      </c>
      <c r="W1123" s="9">
        <f t="shared" ref="U1123:AJ1124" si="2142">W1124</f>
        <v>0</v>
      </c>
      <c r="X1123" s="9">
        <f t="shared" si="2142"/>
        <v>980</v>
      </c>
      <c r="Y1123" s="78">
        <f t="shared" si="2142"/>
        <v>1230</v>
      </c>
      <c r="Z1123" s="9">
        <f t="shared" si="2142"/>
        <v>980</v>
      </c>
      <c r="AA1123" s="78">
        <f t="shared" si="2142"/>
        <v>0</v>
      </c>
      <c r="AB1123" s="9">
        <f t="shared" si="2142"/>
        <v>0</v>
      </c>
      <c r="AC1123" s="9">
        <f t="shared" si="2142"/>
        <v>0</v>
      </c>
      <c r="AD1123" s="9">
        <f t="shared" si="2142"/>
        <v>0</v>
      </c>
      <c r="AE1123" s="78">
        <f t="shared" si="2142"/>
        <v>1230</v>
      </c>
      <c r="AF1123" s="9">
        <f t="shared" si="2142"/>
        <v>980</v>
      </c>
      <c r="AG1123" s="78">
        <f t="shared" si="2142"/>
        <v>0</v>
      </c>
      <c r="AH1123" s="9">
        <f t="shared" si="2142"/>
        <v>0</v>
      </c>
      <c r="AI1123" s="9">
        <f t="shared" si="2142"/>
        <v>0</v>
      </c>
      <c r="AJ1123" s="9">
        <f t="shared" si="2142"/>
        <v>0</v>
      </c>
      <c r="AK1123" s="78">
        <f t="shared" ref="AG1123:AV1124" si="2143">AK1124</f>
        <v>1230</v>
      </c>
      <c r="AL1123" s="9">
        <f t="shared" si="2143"/>
        <v>980</v>
      </c>
      <c r="AM1123" s="78">
        <f t="shared" si="2143"/>
        <v>0</v>
      </c>
      <c r="AN1123" s="9">
        <f t="shared" si="2143"/>
        <v>0</v>
      </c>
      <c r="AO1123" s="9">
        <f t="shared" si="2143"/>
        <v>0</v>
      </c>
      <c r="AP1123" s="9">
        <f t="shared" si="2143"/>
        <v>0</v>
      </c>
      <c r="AQ1123" s="78">
        <f t="shared" si="2143"/>
        <v>1230</v>
      </c>
      <c r="AR1123" s="9">
        <f t="shared" si="2143"/>
        <v>980</v>
      </c>
      <c r="AS1123" s="78">
        <f t="shared" si="2143"/>
        <v>0</v>
      </c>
      <c r="AT1123" s="9">
        <f t="shared" si="2143"/>
        <v>0</v>
      </c>
      <c r="AU1123" s="9">
        <f t="shared" si="2143"/>
        <v>0</v>
      </c>
      <c r="AV1123" s="9">
        <f t="shared" si="2143"/>
        <v>0</v>
      </c>
      <c r="AW1123" s="78">
        <f t="shared" ref="AS1123:AZ1124" si="2144">AW1124</f>
        <v>1230</v>
      </c>
      <c r="AX1123" s="9">
        <f t="shared" si="2144"/>
        <v>980</v>
      </c>
      <c r="AY1123" s="9">
        <f t="shared" si="2144"/>
        <v>0</v>
      </c>
      <c r="AZ1123" s="9">
        <f t="shared" si="2144"/>
        <v>0</v>
      </c>
      <c r="BA1123" s="92">
        <f t="shared" si="2119"/>
        <v>0</v>
      </c>
      <c r="BB1123" s="92">
        <f t="shared" si="2120"/>
        <v>0</v>
      </c>
    </row>
    <row r="1124" spans="1:54" ht="41.25" hidden="1" customHeight="1">
      <c r="A1124" s="24" t="s">
        <v>242</v>
      </c>
      <c r="B1124" s="76" t="s">
        <v>317</v>
      </c>
      <c r="C1124" s="76" t="s">
        <v>28</v>
      </c>
      <c r="D1124" s="76" t="s">
        <v>7</v>
      </c>
      <c r="E1124" s="77" t="s">
        <v>709</v>
      </c>
      <c r="F1124" s="78">
        <v>200</v>
      </c>
      <c r="G1124" s="78">
        <f t="shared" si="2141"/>
        <v>219</v>
      </c>
      <c r="H1124" s="78">
        <f t="shared" si="2141"/>
        <v>0</v>
      </c>
      <c r="I1124" s="78">
        <f t="shared" si="2141"/>
        <v>0</v>
      </c>
      <c r="J1124" s="78">
        <f t="shared" si="2141"/>
        <v>0</v>
      </c>
      <c r="K1124" s="78">
        <f t="shared" si="2141"/>
        <v>0</v>
      </c>
      <c r="L1124" s="78">
        <f t="shared" si="2141"/>
        <v>0</v>
      </c>
      <c r="M1124" s="78">
        <f t="shared" si="2141"/>
        <v>219</v>
      </c>
      <c r="N1124" s="78">
        <f t="shared" si="2141"/>
        <v>0</v>
      </c>
      <c r="O1124" s="78">
        <f t="shared" si="2141"/>
        <v>0</v>
      </c>
      <c r="P1124" s="78">
        <f t="shared" si="2141"/>
        <v>0</v>
      </c>
      <c r="Q1124" s="78">
        <f t="shared" si="2141"/>
        <v>0</v>
      </c>
      <c r="R1124" s="78">
        <f t="shared" si="2141"/>
        <v>0</v>
      </c>
      <c r="S1124" s="78">
        <f t="shared" si="2141"/>
        <v>219</v>
      </c>
      <c r="T1124" s="78">
        <f t="shared" si="2141"/>
        <v>0</v>
      </c>
      <c r="U1124" s="78">
        <f t="shared" si="2142"/>
        <v>0</v>
      </c>
      <c r="V1124" s="9">
        <f t="shared" si="2142"/>
        <v>31</v>
      </c>
      <c r="W1124" s="9">
        <f t="shared" si="2142"/>
        <v>0</v>
      </c>
      <c r="X1124" s="9">
        <f t="shared" si="2142"/>
        <v>980</v>
      </c>
      <c r="Y1124" s="78">
        <f t="shared" si="2142"/>
        <v>1230</v>
      </c>
      <c r="Z1124" s="9">
        <f t="shared" si="2142"/>
        <v>980</v>
      </c>
      <c r="AA1124" s="78">
        <f t="shared" si="2142"/>
        <v>0</v>
      </c>
      <c r="AB1124" s="9">
        <f t="shared" si="2142"/>
        <v>0</v>
      </c>
      <c r="AC1124" s="9">
        <f t="shared" si="2142"/>
        <v>0</v>
      </c>
      <c r="AD1124" s="9">
        <f t="shared" si="2142"/>
        <v>0</v>
      </c>
      <c r="AE1124" s="78">
        <f t="shared" si="2142"/>
        <v>1230</v>
      </c>
      <c r="AF1124" s="9">
        <f t="shared" si="2142"/>
        <v>980</v>
      </c>
      <c r="AG1124" s="78">
        <f t="shared" si="2143"/>
        <v>0</v>
      </c>
      <c r="AH1124" s="9">
        <f t="shared" si="2143"/>
        <v>0</v>
      </c>
      <c r="AI1124" s="9">
        <f t="shared" si="2143"/>
        <v>0</v>
      </c>
      <c r="AJ1124" s="9">
        <f t="shared" si="2143"/>
        <v>0</v>
      </c>
      <c r="AK1124" s="78">
        <f t="shared" si="2143"/>
        <v>1230</v>
      </c>
      <c r="AL1124" s="9">
        <f t="shared" si="2143"/>
        <v>980</v>
      </c>
      <c r="AM1124" s="78">
        <f t="shared" si="2143"/>
        <v>0</v>
      </c>
      <c r="AN1124" s="9">
        <f t="shared" si="2143"/>
        <v>0</v>
      </c>
      <c r="AO1124" s="9">
        <f t="shared" si="2143"/>
        <v>0</v>
      </c>
      <c r="AP1124" s="9">
        <f t="shared" si="2143"/>
        <v>0</v>
      </c>
      <c r="AQ1124" s="78">
        <f t="shared" si="2143"/>
        <v>1230</v>
      </c>
      <c r="AR1124" s="9">
        <f t="shared" si="2143"/>
        <v>980</v>
      </c>
      <c r="AS1124" s="78">
        <f t="shared" si="2144"/>
        <v>0</v>
      </c>
      <c r="AT1124" s="9">
        <f t="shared" si="2144"/>
        <v>0</v>
      </c>
      <c r="AU1124" s="9">
        <f t="shared" si="2144"/>
        <v>0</v>
      </c>
      <c r="AV1124" s="9">
        <f t="shared" si="2144"/>
        <v>0</v>
      </c>
      <c r="AW1124" s="78">
        <f t="shared" si="2144"/>
        <v>1230</v>
      </c>
      <c r="AX1124" s="9">
        <f t="shared" si="2144"/>
        <v>980</v>
      </c>
      <c r="AY1124" s="9">
        <f t="shared" si="2144"/>
        <v>0</v>
      </c>
      <c r="AZ1124" s="9">
        <f t="shared" si="2144"/>
        <v>0</v>
      </c>
      <c r="BA1124" s="92">
        <f t="shared" si="2119"/>
        <v>0</v>
      </c>
      <c r="BB1124" s="92">
        <f t="shared" si="2120"/>
        <v>0</v>
      </c>
    </row>
    <row r="1125" spans="1:54" ht="46.5" hidden="1" customHeight="1">
      <c r="A1125" s="24" t="s">
        <v>36</v>
      </c>
      <c r="B1125" s="76" t="s">
        <v>317</v>
      </c>
      <c r="C1125" s="76" t="s">
        <v>28</v>
      </c>
      <c r="D1125" s="76" t="s">
        <v>7</v>
      </c>
      <c r="E1125" s="77" t="s">
        <v>709</v>
      </c>
      <c r="F1125" s="76" t="s">
        <v>37</v>
      </c>
      <c r="G1125" s="78">
        <v>219</v>
      </c>
      <c r="H1125" s="9"/>
      <c r="I1125" s="79"/>
      <c r="J1125" s="79"/>
      <c r="K1125" s="79"/>
      <c r="L1125" s="79"/>
      <c r="M1125" s="9">
        <f>G1125+I1125+J1125+K1125+L1125</f>
        <v>219</v>
      </c>
      <c r="N1125" s="9">
        <f>H1125+L1125</f>
        <v>0</v>
      </c>
      <c r="O1125" s="80"/>
      <c r="P1125" s="80"/>
      <c r="Q1125" s="80"/>
      <c r="R1125" s="80"/>
      <c r="S1125" s="9">
        <f>M1125+O1125+P1125+Q1125+R1125</f>
        <v>219</v>
      </c>
      <c r="T1125" s="9">
        <f>N1125+R1125</f>
        <v>0</v>
      </c>
      <c r="U1125" s="80"/>
      <c r="V1125" s="9">
        <v>31</v>
      </c>
      <c r="W1125" s="9"/>
      <c r="X1125" s="9">
        <v>980</v>
      </c>
      <c r="Y1125" s="9">
        <f>S1125+U1125+V1125+W1125+X1125</f>
        <v>1230</v>
      </c>
      <c r="Z1125" s="9">
        <f>T1125+X1125</f>
        <v>980</v>
      </c>
      <c r="AA1125" s="80"/>
      <c r="AB1125" s="9"/>
      <c r="AC1125" s="9"/>
      <c r="AD1125" s="9"/>
      <c r="AE1125" s="9">
        <f>Y1125+AA1125+AB1125+AC1125+AD1125</f>
        <v>1230</v>
      </c>
      <c r="AF1125" s="9">
        <f>Z1125+AD1125</f>
        <v>980</v>
      </c>
      <c r="AG1125" s="80"/>
      <c r="AH1125" s="9"/>
      <c r="AI1125" s="9"/>
      <c r="AJ1125" s="9"/>
      <c r="AK1125" s="9">
        <f>AE1125+AG1125+AH1125+AI1125+AJ1125</f>
        <v>1230</v>
      </c>
      <c r="AL1125" s="9">
        <f>AF1125+AJ1125</f>
        <v>980</v>
      </c>
      <c r="AM1125" s="80"/>
      <c r="AN1125" s="9"/>
      <c r="AO1125" s="9"/>
      <c r="AP1125" s="9"/>
      <c r="AQ1125" s="9">
        <f>AK1125+AM1125+AN1125+AO1125+AP1125</f>
        <v>1230</v>
      </c>
      <c r="AR1125" s="9">
        <f>AL1125+AP1125</f>
        <v>980</v>
      </c>
      <c r="AS1125" s="80"/>
      <c r="AT1125" s="9"/>
      <c r="AU1125" s="9"/>
      <c r="AV1125" s="9"/>
      <c r="AW1125" s="9">
        <f>AQ1125+AS1125+AT1125+AU1125+AV1125</f>
        <v>1230</v>
      </c>
      <c r="AX1125" s="9">
        <f>AR1125+AV1125</f>
        <v>980</v>
      </c>
      <c r="AY1125" s="79"/>
      <c r="AZ1125" s="79"/>
      <c r="BA1125" s="92">
        <f t="shared" si="2119"/>
        <v>0</v>
      </c>
      <c r="BB1125" s="92">
        <f t="shared" si="2120"/>
        <v>0</v>
      </c>
    </row>
    <row r="1126" spans="1:54" ht="49.5" hidden="1">
      <c r="A1126" s="24" t="s">
        <v>758</v>
      </c>
      <c r="B1126" s="25" t="s">
        <v>317</v>
      </c>
      <c r="C1126" s="25" t="s">
        <v>28</v>
      </c>
      <c r="D1126" s="25" t="s">
        <v>7</v>
      </c>
      <c r="E1126" s="25" t="s">
        <v>556</v>
      </c>
      <c r="F1126" s="25"/>
      <c r="G1126" s="9">
        <f t="shared" ref="G1126:V1127" si="2145">G1127</f>
        <v>107</v>
      </c>
      <c r="H1126" s="9">
        <f t="shared" si="2145"/>
        <v>0</v>
      </c>
      <c r="I1126" s="9">
        <f t="shared" si="2145"/>
        <v>0</v>
      </c>
      <c r="J1126" s="9">
        <f t="shared" si="2145"/>
        <v>0</v>
      </c>
      <c r="K1126" s="9">
        <f t="shared" si="2145"/>
        <v>0</v>
      </c>
      <c r="L1126" s="9">
        <f t="shared" si="2145"/>
        <v>0</v>
      </c>
      <c r="M1126" s="9">
        <f t="shared" si="2145"/>
        <v>107</v>
      </c>
      <c r="N1126" s="9">
        <f t="shared" si="2145"/>
        <v>0</v>
      </c>
      <c r="O1126" s="9">
        <f t="shared" si="2145"/>
        <v>0</v>
      </c>
      <c r="P1126" s="9">
        <f t="shared" si="2145"/>
        <v>0</v>
      </c>
      <c r="Q1126" s="9">
        <f t="shared" si="2145"/>
        <v>0</v>
      </c>
      <c r="R1126" s="9">
        <f t="shared" si="2145"/>
        <v>0</v>
      </c>
      <c r="S1126" s="9">
        <f t="shared" si="2145"/>
        <v>107</v>
      </c>
      <c r="T1126" s="9">
        <f t="shared" si="2145"/>
        <v>0</v>
      </c>
      <c r="U1126" s="9">
        <f t="shared" si="2145"/>
        <v>0</v>
      </c>
      <c r="V1126" s="9">
        <f t="shared" si="2145"/>
        <v>405</v>
      </c>
      <c r="W1126" s="9">
        <f t="shared" ref="U1126:AJ1127" si="2146">W1127</f>
        <v>0</v>
      </c>
      <c r="X1126" s="9">
        <f t="shared" si="2146"/>
        <v>788</v>
      </c>
      <c r="Y1126" s="9">
        <f t="shared" si="2146"/>
        <v>1300</v>
      </c>
      <c r="Z1126" s="9">
        <f t="shared" si="2146"/>
        <v>788</v>
      </c>
      <c r="AA1126" s="9">
        <f t="shared" si="2146"/>
        <v>0</v>
      </c>
      <c r="AB1126" s="9">
        <f t="shared" si="2146"/>
        <v>0</v>
      </c>
      <c r="AC1126" s="9">
        <f t="shared" si="2146"/>
        <v>0</v>
      </c>
      <c r="AD1126" s="9">
        <f t="shared" si="2146"/>
        <v>0</v>
      </c>
      <c r="AE1126" s="9">
        <f t="shared" si="2146"/>
        <v>1300</v>
      </c>
      <c r="AF1126" s="9">
        <f t="shared" si="2146"/>
        <v>788</v>
      </c>
      <c r="AG1126" s="9">
        <f t="shared" si="2146"/>
        <v>0</v>
      </c>
      <c r="AH1126" s="9">
        <f t="shared" si="2146"/>
        <v>144</v>
      </c>
      <c r="AI1126" s="9">
        <f t="shared" si="2146"/>
        <v>0</v>
      </c>
      <c r="AJ1126" s="9">
        <f t="shared" si="2146"/>
        <v>1050</v>
      </c>
      <c r="AK1126" s="9">
        <f t="shared" ref="AG1126:AV1127" si="2147">AK1127</f>
        <v>2494</v>
      </c>
      <c r="AL1126" s="9">
        <f t="shared" si="2147"/>
        <v>1838</v>
      </c>
      <c r="AM1126" s="9">
        <f t="shared" si="2147"/>
        <v>0</v>
      </c>
      <c r="AN1126" s="9">
        <f t="shared" si="2147"/>
        <v>0</v>
      </c>
      <c r="AO1126" s="9">
        <f t="shared" si="2147"/>
        <v>0</v>
      </c>
      <c r="AP1126" s="9">
        <f t="shared" si="2147"/>
        <v>0</v>
      </c>
      <c r="AQ1126" s="9">
        <f t="shared" si="2147"/>
        <v>2494</v>
      </c>
      <c r="AR1126" s="9">
        <f t="shared" si="2147"/>
        <v>1838</v>
      </c>
      <c r="AS1126" s="9">
        <f t="shared" si="2147"/>
        <v>0</v>
      </c>
      <c r="AT1126" s="9">
        <f t="shared" si="2147"/>
        <v>0</v>
      </c>
      <c r="AU1126" s="9">
        <f t="shared" si="2147"/>
        <v>0</v>
      </c>
      <c r="AV1126" s="9">
        <f t="shared" si="2147"/>
        <v>0</v>
      </c>
      <c r="AW1126" s="9">
        <f t="shared" ref="AS1126:AZ1127" si="2148">AW1127</f>
        <v>2494</v>
      </c>
      <c r="AX1126" s="9">
        <f t="shared" si="2148"/>
        <v>1838</v>
      </c>
      <c r="AY1126" s="9">
        <f t="shared" si="2148"/>
        <v>0</v>
      </c>
      <c r="AZ1126" s="9">
        <f t="shared" si="2148"/>
        <v>0</v>
      </c>
      <c r="BA1126" s="92">
        <f t="shared" si="2119"/>
        <v>0</v>
      </c>
      <c r="BB1126" s="92">
        <f t="shared" si="2120"/>
        <v>0</v>
      </c>
    </row>
    <row r="1127" spans="1:54" ht="33" hidden="1">
      <c r="A1127" s="24" t="s">
        <v>242</v>
      </c>
      <c r="B1127" s="25" t="s">
        <v>317</v>
      </c>
      <c r="C1127" s="25" t="s">
        <v>28</v>
      </c>
      <c r="D1127" s="25" t="s">
        <v>7</v>
      </c>
      <c r="E1127" s="25" t="s">
        <v>556</v>
      </c>
      <c r="F1127" s="25" t="s">
        <v>30</v>
      </c>
      <c r="G1127" s="9">
        <f t="shared" si="2145"/>
        <v>107</v>
      </c>
      <c r="H1127" s="9">
        <f t="shared" si="2145"/>
        <v>0</v>
      </c>
      <c r="I1127" s="9">
        <f t="shared" si="2145"/>
        <v>0</v>
      </c>
      <c r="J1127" s="9">
        <f t="shared" si="2145"/>
        <v>0</v>
      </c>
      <c r="K1127" s="9">
        <f t="shared" si="2145"/>
        <v>0</v>
      </c>
      <c r="L1127" s="9">
        <f t="shared" si="2145"/>
        <v>0</v>
      </c>
      <c r="M1127" s="9">
        <f t="shared" si="2145"/>
        <v>107</v>
      </c>
      <c r="N1127" s="9">
        <f t="shared" si="2145"/>
        <v>0</v>
      </c>
      <c r="O1127" s="9">
        <f t="shared" si="2145"/>
        <v>0</v>
      </c>
      <c r="P1127" s="9">
        <f t="shared" si="2145"/>
        <v>0</v>
      </c>
      <c r="Q1127" s="9">
        <f t="shared" si="2145"/>
        <v>0</v>
      </c>
      <c r="R1127" s="9">
        <f t="shared" si="2145"/>
        <v>0</v>
      </c>
      <c r="S1127" s="9">
        <f t="shared" si="2145"/>
        <v>107</v>
      </c>
      <c r="T1127" s="9">
        <f t="shared" si="2145"/>
        <v>0</v>
      </c>
      <c r="U1127" s="9">
        <f t="shared" si="2146"/>
        <v>0</v>
      </c>
      <c r="V1127" s="9">
        <f t="shared" si="2146"/>
        <v>405</v>
      </c>
      <c r="W1127" s="9">
        <f t="shared" si="2146"/>
        <v>0</v>
      </c>
      <c r="X1127" s="9">
        <f t="shared" si="2146"/>
        <v>788</v>
      </c>
      <c r="Y1127" s="9">
        <f t="shared" si="2146"/>
        <v>1300</v>
      </c>
      <c r="Z1127" s="9">
        <f t="shared" si="2146"/>
        <v>788</v>
      </c>
      <c r="AA1127" s="9">
        <f t="shared" si="2146"/>
        <v>0</v>
      </c>
      <c r="AB1127" s="9">
        <f t="shared" si="2146"/>
        <v>0</v>
      </c>
      <c r="AC1127" s="9">
        <f t="shared" si="2146"/>
        <v>0</v>
      </c>
      <c r="AD1127" s="9">
        <f t="shared" si="2146"/>
        <v>0</v>
      </c>
      <c r="AE1127" s="9">
        <f t="shared" si="2146"/>
        <v>1300</v>
      </c>
      <c r="AF1127" s="9">
        <f t="shared" si="2146"/>
        <v>788</v>
      </c>
      <c r="AG1127" s="9">
        <f t="shared" si="2147"/>
        <v>0</v>
      </c>
      <c r="AH1127" s="9">
        <f t="shared" si="2147"/>
        <v>144</v>
      </c>
      <c r="AI1127" s="9">
        <f t="shared" si="2147"/>
        <v>0</v>
      </c>
      <c r="AJ1127" s="9">
        <f t="shared" si="2147"/>
        <v>1050</v>
      </c>
      <c r="AK1127" s="9">
        <f t="shared" si="2147"/>
        <v>2494</v>
      </c>
      <c r="AL1127" s="9">
        <f t="shared" si="2147"/>
        <v>1838</v>
      </c>
      <c r="AM1127" s="9">
        <f t="shared" si="2147"/>
        <v>0</v>
      </c>
      <c r="AN1127" s="9">
        <f t="shared" si="2147"/>
        <v>0</v>
      </c>
      <c r="AO1127" s="9">
        <f t="shared" si="2147"/>
        <v>0</v>
      </c>
      <c r="AP1127" s="9">
        <f t="shared" si="2147"/>
        <v>0</v>
      </c>
      <c r="AQ1127" s="9">
        <f t="shared" si="2147"/>
        <v>2494</v>
      </c>
      <c r="AR1127" s="9">
        <f t="shared" si="2147"/>
        <v>1838</v>
      </c>
      <c r="AS1127" s="9">
        <f t="shared" si="2148"/>
        <v>0</v>
      </c>
      <c r="AT1127" s="9">
        <f t="shared" si="2148"/>
        <v>0</v>
      </c>
      <c r="AU1127" s="9">
        <f t="shared" si="2148"/>
        <v>0</v>
      </c>
      <c r="AV1127" s="9">
        <f t="shared" si="2148"/>
        <v>0</v>
      </c>
      <c r="AW1127" s="9">
        <f t="shared" si="2148"/>
        <v>2494</v>
      </c>
      <c r="AX1127" s="9">
        <f t="shared" si="2148"/>
        <v>1838</v>
      </c>
      <c r="AY1127" s="9">
        <f t="shared" si="2148"/>
        <v>0</v>
      </c>
      <c r="AZ1127" s="9">
        <f t="shared" si="2148"/>
        <v>0</v>
      </c>
      <c r="BA1127" s="92">
        <f t="shared" si="2119"/>
        <v>0</v>
      </c>
      <c r="BB1127" s="92">
        <f t="shared" si="2120"/>
        <v>0</v>
      </c>
    </row>
    <row r="1128" spans="1:54" ht="33" hidden="1">
      <c r="A1128" s="24" t="s">
        <v>36</v>
      </c>
      <c r="B1128" s="25" t="s">
        <v>317</v>
      </c>
      <c r="C1128" s="25" t="s">
        <v>28</v>
      </c>
      <c r="D1128" s="25" t="s">
        <v>7</v>
      </c>
      <c r="E1128" s="25" t="s">
        <v>556</v>
      </c>
      <c r="F1128" s="25" t="s">
        <v>37</v>
      </c>
      <c r="G1128" s="9">
        <v>107</v>
      </c>
      <c r="H1128" s="9"/>
      <c r="I1128" s="79"/>
      <c r="J1128" s="79"/>
      <c r="K1128" s="79"/>
      <c r="L1128" s="79"/>
      <c r="M1128" s="9">
        <f>G1128+I1128+J1128+K1128+L1128</f>
        <v>107</v>
      </c>
      <c r="N1128" s="9">
        <f>H1128+L1128</f>
        <v>0</v>
      </c>
      <c r="O1128" s="80"/>
      <c r="P1128" s="80"/>
      <c r="Q1128" s="80"/>
      <c r="R1128" s="80"/>
      <c r="S1128" s="9">
        <f>M1128+O1128+P1128+Q1128+R1128</f>
        <v>107</v>
      </c>
      <c r="T1128" s="9">
        <f>N1128+R1128</f>
        <v>0</v>
      </c>
      <c r="U1128" s="80"/>
      <c r="V1128" s="9">
        <v>405</v>
      </c>
      <c r="W1128" s="9"/>
      <c r="X1128" s="9">
        <v>788</v>
      </c>
      <c r="Y1128" s="9">
        <f>S1128+U1128+V1128+W1128+X1128</f>
        <v>1300</v>
      </c>
      <c r="Z1128" s="9">
        <f>T1128+X1128</f>
        <v>788</v>
      </c>
      <c r="AA1128" s="80"/>
      <c r="AB1128" s="9"/>
      <c r="AC1128" s="9"/>
      <c r="AD1128" s="9"/>
      <c r="AE1128" s="9">
        <f>Y1128+AA1128+AB1128+AC1128+AD1128</f>
        <v>1300</v>
      </c>
      <c r="AF1128" s="9">
        <f>Z1128+AD1128</f>
        <v>788</v>
      </c>
      <c r="AG1128" s="80"/>
      <c r="AH1128" s="9">
        <v>144</v>
      </c>
      <c r="AI1128" s="9"/>
      <c r="AJ1128" s="9">
        <v>1050</v>
      </c>
      <c r="AK1128" s="9">
        <f>AE1128+AG1128+AH1128+AI1128+AJ1128</f>
        <v>2494</v>
      </c>
      <c r="AL1128" s="9">
        <f>AF1128+AJ1128</f>
        <v>1838</v>
      </c>
      <c r="AM1128" s="80"/>
      <c r="AN1128" s="9"/>
      <c r="AO1128" s="9"/>
      <c r="AP1128" s="9"/>
      <c r="AQ1128" s="9">
        <f>AK1128+AM1128+AN1128+AO1128+AP1128</f>
        <v>2494</v>
      </c>
      <c r="AR1128" s="9">
        <f>AL1128+AP1128</f>
        <v>1838</v>
      </c>
      <c r="AS1128" s="80"/>
      <c r="AT1128" s="9"/>
      <c r="AU1128" s="9"/>
      <c r="AV1128" s="9"/>
      <c r="AW1128" s="9">
        <f>AQ1128+AS1128+AT1128+AU1128+AV1128</f>
        <v>2494</v>
      </c>
      <c r="AX1128" s="9">
        <f>AR1128+AV1128</f>
        <v>1838</v>
      </c>
      <c r="AY1128" s="79"/>
      <c r="AZ1128" s="79"/>
      <c r="BA1128" s="92">
        <f t="shared" si="2119"/>
        <v>0</v>
      </c>
      <c r="BB1128" s="92">
        <f t="shared" si="2120"/>
        <v>0</v>
      </c>
    </row>
    <row r="1129" spans="1:54" ht="56.25" hidden="1" customHeight="1">
      <c r="A1129" s="24" t="s">
        <v>759</v>
      </c>
      <c r="B1129" s="25" t="s">
        <v>317</v>
      </c>
      <c r="C1129" s="25" t="s">
        <v>28</v>
      </c>
      <c r="D1129" s="25" t="s">
        <v>7</v>
      </c>
      <c r="E1129" s="25" t="s">
        <v>557</v>
      </c>
      <c r="F1129" s="25"/>
      <c r="G1129" s="9">
        <f t="shared" ref="G1129:V1130" si="2149">G1130</f>
        <v>16</v>
      </c>
      <c r="H1129" s="9">
        <f t="shared" si="2149"/>
        <v>0</v>
      </c>
      <c r="I1129" s="9">
        <f t="shared" si="2149"/>
        <v>0</v>
      </c>
      <c r="J1129" s="9">
        <f t="shared" si="2149"/>
        <v>0</v>
      </c>
      <c r="K1129" s="9">
        <f t="shared" si="2149"/>
        <v>0</v>
      </c>
      <c r="L1129" s="9">
        <f t="shared" si="2149"/>
        <v>0</v>
      </c>
      <c r="M1129" s="9">
        <f t="shared" si="2149"/>
        <v>16</v>
      </c>
      <c r="N1129" s="9">
        <f t="shared" si="2149"/>
        <v>0</v>
      </c>
      <c r="O1129" s="9">
        <f t="shared" si="2149"/>
        <v>0</v>
      </c>
      <c r="P1129" s="9">
        <f t="shared" si="2149"/>
        <v>0</v>
      </c>
      <c r="Q1129" s="9">
        <f t="shared" si="2149"/>
        <v>0</v>
      </c>
      <c r="R1129" s="9">
        <f t="shared" si="2149"/>
        <v>0</v>
      </c>
      <c r="S1129" s="9">
        <f t="shared" si="2149"/>
        <v>16</v>
      </c>
      <c r="T1129" s="9">
        <f t="shared" si="2149"/>
        <v>0</v>
      </c>
      <c r="U1129" s="9">
        <f t="shared" si="2149"/>
        <v>0</v>
      </c>
      <c r="V1129" s="9">
        <f t="shared" si="2149"/>
        <v>21</v>
      </c>
      <c r="W1129" s="9">
        <f t="shared" ref="U1129:AJ1130" si="2150">W1130</f>
        <v>0</v>
      </c>
      <c r="X1129" s="9">
        <f t="shared" si="2150"/>
        <v>147</v>
      </c>
      <c r="Y1129" s="9">
        <f t="shared" si="2150"/>
        <v>184</v>
      </c>
      <c r="Z1129" s="9">
        <f t="shared" si="2150"/>
        <v>147</v>
      </c>
      <c r="AA1129" s="9">
        <f t="shared" si="2150"/>
        <v>0</v>
      </c>
      <c r="AB1129" s="9">
        <f t="shared" si="2150"/>
        <v>0</v>
      </c>
      <c r="AC1129" s="9">
        <f t="shared" si="2150"/>
        <v>0</v>
      </c>
      <c r="AD1129" s="9">
        <f t="shared" si="2150"/>
        <v>0</v>
      </c>
      <c r="AE1129" s="9">
        <f t="shared" si="2150"/>
        <v>184</v>
      </c>
      <c r="AF1129" s="9">
        <f t="shared" si="2150"/>
        <v>147</v>
      </c>
      <c r="AG1129" s="9">
        <f t="shared" si="2150"/>
        <v>0</v>
      </c>
      <c r="AH1129" s="9">
        <f t="shared" si="2150"/>
        <v>0</v>
      </c>
      <c r="AI1129" s="9">
        <f t="shared" si="2150"/>
        <v>0</v>
      </c>
      <c r="AJ1129" s="9">
        <f t="shared" si="2150"/>
        <v>0</v>
      </c>
      <c r="AK1129" s="9">
        <f t="shared" ref="AG1129:AV1130" si="2151">AK1130</f>
        <v>184</v>
      </c>
      <c r="AL1129" s="9">
        <f t="shared" si="2151"/>
        <v>147</v>
      </c>
      <c r="AM1129" s="9">
        <f t="shared" si="2151"/>
        <v>0</v>
      </c>
      <c r="AN1129" s="9">
        <f t="shared" si="2151"/>
        <v>0</v>
      </c>
      <c r="AO1129" s="9">
        <f t="shared" si="2151"/>
        <v>0</v>
      </c>
      <c r="AP1129" s="9">
        <f t="shared" si="2151"/>
        <v>0</v>
      </c>
      <c r="AQ1129" s="9">
        <f t="shared" si="2151"/>
        <v>184</v>
      </c>
      <c r="AR1129" s="9">
        <f t="shared" si="2151"/>
        <v>147</v>
      </c>
      <c r="AS1129" s="9">
        <f t="shared" si="2151"/>
        <v>0</v>
      </c>
      <c r="AT1129" s="9">
        <f t="shared" si="2151"/>
        <v>0</v>
      </c>
      <c r="AU1129" s="9">
        <f t="shared" si="2151"/>
        <v>0</v>
      </c>
      <c r="AV1129" s="9">
        <f t="shared" si="2151"/>
        <v>0</v>
      </c>
      <c r="AW1129" s="9">
        <f t="shared" ref="AS1129:AZ1130" si="2152">AW1130</f>
        <v>184</v>
      </c>
      <c r="AX1129" s="9">
        <f t="shared" si="2152"/>
        <v>147</v>
      </c>
      <c r="AY1129" s="9">
        <f t="shared" si="2152"/>
        <v>0</v>
      </c>
      <c r="AZ1129" s="9">
        <f t="shared" si="2152"/>
        <v>0</v>
      </c>
      <c r="BA1129" s="92">
        <f t="shared" si="2119"/>
        <v>0</v>
      </c>
      <c r="BB1129" s="92">
        <f t="shared" si="2120"/>
        <v>0</v>
      </c>
    </row>
    <row r="1130" spans="1:54" ht="33" hidden="1">
      <c r="A1130" s="24" t="s">
        <v>242</v>
      </c>
      <c r="B1130" s="25" t="s">
        <v>317</v>
      </c>
      <c r="C1130" s="25" t="s">
        <v>28</v>
      </c>
      <c r="D1130" s="25" t="s">
        <v>7</v>
      </c>
      <c r="E1130" s="25" t="s">
        <v>557</v>
      </c>
      <c r="F1130" s="25" t="s">
        <v>30</v>
      </c>
      <c r="G1130" s="9">
        <f t="shared" si="2149"/>
        <v>16</v>
      </c>
      <c r="H1130" s="9">
        <f t="shared" si="2149"/>
        <v>0</v>
      </c>
      <c r="I1130" s="9">
        <f t="shared" si="2149"/>
        <v>0</v>
      </c>
      <c r="J1130" s="9">
        <f t="shared" si="2149"/>
        <v>0</v>
      </c>
      <c r="K1130" s="9">
        <f t="shared" si="2149"/>
        <v>0</v>
      </c>
      <c r="L1130" s="9">
        <f t="shared" si="2149"/>
        <v>0</v>
      </c>
      <c r="M1130" s="9">
        <f t="shared" si="2149"/>
        <v>16</v>
      </c>
      <c r="N1130" s="9">
        <f t="shared" si="2149"/>
        <v>0</v>
      </c>
      <c r="O1130" s="9">
        <f t="shared" si="2149"/>
        <v>0</v>
      </c>
      <c r="P1130" s="9">
        <f t="shared" si="2149"/>
        <v>0</v>
      </c>
      <c r="Q1130" s="9">
        <f t="shared" si="2149"/>
        <v>0</v>
      </c>
      <c r="R1130" s="9">
        <f t="shared" si="2149"/>
        <v>0</v>
      </c>
      <c r="S1130" s="9">
        <f t="shared" si="2149"/>
        <v>16</v>
      </c>
      <c r="T1130" s="9">
        <f t="shared" si="2149"/>
        <v>0</v>
      </c>
      <c r="U1130" s="9">
        <f t="shared" si="2150"/>
        <v>0</v>
      </c>
      <c r="V1130" s="9">
        <f t="shared" si="2150"/>
        <v>21</v>
      </c>
      <c r="W1130" s="9">
        <f t="shared" si="2150"/>
        <v>0</v>
      </c>
      <c r="X1130" s="9">
        <f t="shared" si="2150"/>
        <v>147</v>
      </c>
      <c r="Y1130" s="9">
        <f t="shared" si="2150"/>
        <v>184</v>
      </c>
      <c r="Z1130" s="9">
        <f t="shared" si="2150"/>
        <v>147</v>
      </c>
      <c r="AA1130" s="9">
        <f t="shared" si="2150"/>
        <v>0</v>
      </c>
      <c r="AB1130" s="9">
        <f t="shared" si="2150"/>
        <v>0</v>
      </c>
      <c r="AC1130" s="9">
        <f t="shared" si="2150"/>
        <v>0</v>
      </c>
      <c r="AD1130" s="9">
        <f t="shared" si="2150"/>
        <v>0</v>
      </c>
      <c r="AE1130" s="9">
        <f t="shared" si="2150"/>
        <v>184</v>
      </c>
      <c r="AF1130" s="9">
        <f t="shared" si="2150"/>
        <v>147</v>
      </c>
      <c r="AG1130" s="9">
        <f t="shared" si="2151"/>
        <v>0</v>
      </c>
      <c r="AH1130" s="9">
        <f t="shared" si="2151"/>
        <v>0</v>
      </c>
      <c r="AI1130" s="9">
        <f t="shared" si="2151"/>
        <v>0</v>
      </c>
      <c r="AJ1130" s="9">
        <f t="shared" si="2151"/>
        <v>0</v>
      </c>
      <c r="AK1130" s="9">
        <f t="shared" si="2151"/>
        <v>184</v>
      </c>
      <c r="AL1130" s="9">
        <f t="shared" si="2151"/>
        <v>147</v>
      </c>
      <c r="AM1130" s="9">
        <f t="shared" si="2151"/>
        <v>0</v>
      </c>
      <c r="AN1130" s="9">
        <f t="shared" si="2151"/>
        <v>0</v>
      </c>
      <c r="AO1130" s="9">
        <f t="shared" si="2151"/>
        <v>0</v>
      </c>
      <c r="AP1130" s="9">
        <f t="shared" si="2151"/>
        <v>0</v>
      </c>
      <c r="AQ1130" s="9">
        <f t="shared" si="2151"/>
        <v>184</v>
      </c>
      <c r="AR1130" s="9">
        <f t="shared" si="2151"/>
        <v>147</v>
      </c>
      <c r="AS1130" s="9">
        <f t="shared" si="2152"/>
        <v>0</v>
      </c>
      <c r="AT1130" s="9">
        <f t="shared" si="2152"/>
        <v>0</v>
      </c>
      <c r="AU1130" s="9">
        <f t="shared" si="2152"/>
        <v>0</v>
      </c>
      <c r="AV1130" s="9">
        <f t="shared" si="2152"/>
        <v>0</v>
      </c>
      <c r="AW1130" s="9">
        <f t="shared" si="2152"/>
        <v>184</v>
      </c>
      <c r="AX1130" s="9">
        <f t="shared" si="2152"/>
        <v>147</v>
      </c>
      <c r="AY1130" s="9">
        <f t="shared" si="2152"/>
        <v>0</v>
      </c>
      <c r="AZ1130" s="9">
        <f t="shared" si="2152"/>
        <v>0</v>
      </c>
      <c r="BA1130" s="92">
        <f t="shared" si="2119"/>
        <v>0</v>
      </c>
      <c r="BB1130" s="92">
        <f t="shared" si="2120"/>
        <v>0</v>
      </c>
    </row>
    <row r="1131" spans="1:54" ht="33" hidden="1">
      <c r="A1131" s="24" t="s">
        <v>36</v>
      </c>
      <c r="B1131" s="25" t="s">
        <v>317</v>
      </c>
      <c r="C1131" s="25" t="s">
        <v>28</v>
      </c>
      <c r="D1131" s="25" t="s">
        <v>7</v>
      </c>
      <c r="E1131" s="25" t="s">
        <v>557</v>
      </c>
      <c r="F1131" s="25" t="s">
        <v>37</v>
      </c>
      <c r="G1131" s="9">
        <v>16</v>
      </c>
      <c r="H1131" s="9"/>
      <c r="I1131" s="79"/>
      <c r="J1131" s="79"/>
      <c r="K1131" s="79"/>
      <c r="L1131" s="79"/>
      <c r="M1131" s="9">
        <f>G1131+I1131+J1131+K1131+L1131</f>
        <v>16</v>
      </c>
      <c r="N1131" s="9">
        <f>H1131+L1131</f>
        <v>0</v>
      </c>
      <c r="O1131" s="80"/>
      <c r="P1131" s="80"/>
      <c r="Q1131" s="80"/>
      <c r="R1131" s="80"/>
      <c r="S1131" s="9">
        <f>M1131+O1131+P1131+Q1131+R1131</f>
        <v>16</v>
      </c>
      <c r="T1131" s="9">
        <f>N1131+R1131</f>
        <v>0</v>
      </c>
      <c r="U1131" s="80"/>
      <c r="V1131" s="9">
        <v>21</v>
      </c>
      <c r="W1131" s="9"/>
      <c r="X1131" s="9">
        <v>147</v>
      </c>
      <c r="Y1131" s="9">
        <f>S1131+U1131+V1131+W1131+X1131</f>
        <v>184</v>
      </c>
      <c r="Z1131" s="9">
        <f>T1131+X1131</f>
        <v>147</v>
      </c>
      <c r="AA1131" s="80"/>
      <c r="AB1131" s="9"/>
      <c r="AC1131" s="9"/>
      <c r="AD1131" s="9"/>
      <c r="AE1131" s="9">
        <f>Y1131+AA1131+AB1131+AC1131+AD1131</f>
        <v>184</v>
      </c>
      <c r="AF1131" s="9">
        <f>Z1131+AD1131</f>
        <v>147</v>
      </c>
      <c r="AG1131" s="80"/>
      <c r="AH1131" s="9"/>
      <c r="AI1131" s="9"/>
      <c r="AJ1131" s="9"/>
      <c r="AK1131" s="9">
        <f>AE1131+AG1131+AH1131+AI1131+AJ1131</f>
        <v>184</v>
      </c>
      <c r="AL1131" s="9">
        <f>AF1131+AJ1131</f>
        <v>147</v>
      </c>
      <c r="AM1131" s="80"/>
      <c r="AN1131" s="9"/>
      <c r="AO1131" s="9"/>
      <c r="AP1131" s="9"/>
      <c r="AQ1131" s="9">
        <f>AK1131+AM1131+AN1131+AO1131+AP1131</f>
        <v>184</v>
      </c>
      <c r="AR1131" s="9">
        <f>AL1131+AP1131</f>
        <v>147</v>
      </c>
      <c r="AS1131" s="80"/>
      <c r="AT1131" s="9"/>
      <c r="AU1131" s="9"/>
      <c r="AV1131" s="9"/>
      <c r="AW1131" s="9">
        <f>AQ1131+AS1131+AT1131+AU1131+AV1131</f>
        <v>184</v>
      </c>
      <c r="AX1131" s="9">
        <f>AR1131+AV1131</f>
        <v>147</v>
      </c>
      <c r="AY1131" s="79"/>
      <c r="AZ1131" s="79"/>
      <c r="BA1131" s="92">
        <f t="shared" si="2119"/>
        <v>0</v>
      </c>
      <c r="BB1131" s="92">
        <f t="shared" si="2120"/>
        <v>0</v>
      </c>
    </row>
    <row r="1132" spans="1:54" hidden="1">
      <c r="A1132" s="24"/>
      <c r="B1132" s="25"/>
      <c r="C1132" s="25"/>
      <c r="D1132" s="25"/>
      <c r="E1132" s="25"/>
      <c r="F1132" s="25"/>
      <c r="G1132" s="9"/>
      <c r="H1132" s="9"/>
      <c r="I1132" s="79"/>
      <c r="J1132" s="79"/>
      <c r="K1132" s="79"/>
      <c r="L1132" s="79"/>
      <c r="M1132" s="79"/>
      <c r="N1132" s="79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79"/>
      <c r="AZ1132" s="79"/>
      <c r="BA1132" s="92" t="e">
        <f t="shared" si="2119"/>
        <v>#DIV/0!</v>
      </c>
      <c r="BB1132" s="92" t="e">
        <f t="shared" si="2120"/>
        <v>#DIV/0!</v>
      </c>
    </row>
    <row r="1133" spans="1:54" ht="18.75" hidden="1">
      <c r="A1133" s="22" t="s">
        <v>260</v>
      </c>
      <c r="B1133" s="23" t="s">
        <v>317</v>
      </c>
      <c r="C1133" s="23" t="s">
        <v>28</v>
      </c>
      <c r="D1133" s="23" t="s">
        <v>32</v>
      </c>
      <c r="E1133" s="23"/>
      <c r="F1133" s="23"/>
      <c r="G1133" s="15">
        <f t="shared" ref="G1133:H1133" si="2153">G1134</f>
        <v>0</v>
      </c>
      <c r="H1133" s="15">
        <f t="shared" si="2153"/>
        <v>0</v>
      </c>
      <c r="I1133" s="79"/>
      <c r="J1133" s="79"/>
      <c r="K1133" s="79"/>
      <c r="L1133" s="79"/>
      <c r="M1133" s="79"/>
      <c r="N1133" s="79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79"/>
      <c r="AZ1133" s="79"/>
      <c r="BA1133" s="92" t="e">
        <f t="shared" si="2119"/>
        <v>#DIV/0!</v>
      </c>
      <c r="BB1133" s="92" t="e">
        <f t="shared" si="2120"/>
        <v>#DIV/0!</v>
      </c>
    </row>
    <row r="1134" spans="1:54" ht="49.5" hidden="1">
      <c r="A1134" s="27" t="s">
        <v>563</v>
      </c>
      <c r="B1134" s="25" t="s">
        <v>317</v>
      </c>
      <c r="C1134" s="25" t="s">
        <v>28</v>
      </c>
      <c r="D1134" s="25" t="s">
        <v>32</v>
      </c>
      <c r="E1134" s="25" t="s">
        <v>69</v>
      </c>
      <c r="F1134" s="25"/>
      <c r="G1134" s="9">
        <f t="shared" ref="G1134:H1134" si="2154">G1135+G1139</f>
        <v>0</v>
      </c>
      <c r="H1134" s="9">
        <f t="shared" si="2154"/>
        <v>0</v>
      </c>
      <c r="I1134" s="79"/>
      <c r="J1134" s="79"/>
      <c r="K1134" s="79"/>
      <c r="L1134" s="79"/>
      <c r="M1134" s="79"/>
      <c r="N1134" s="79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79"/>
      <c r="AZ1134" s="79"/>
      <c r="BA1134" s="92" t="e">
        <f t="shared" si="2119"/>
        <v>#DIV/0!</v>
      </c>
      <c r="BB1134" s="92" t="e">
        <f t="shared" si="2120"/>
        <v>#DIV/0!</v>
      </c>
    </row>
    <row r="1135" spans="1:54" ht="20.100000000000001" hidden="1" customHeight="1">
      <c r="A1135" s="36" t="s">
        <v>14</v>
      </c>
      <c r="B1135" s="55" t="s">
        <v>317</v>
      </c>
      <c r="C1135" s="55" t="s">
        <v>28</v>
      </c>
      <c r="D1135" s="55" t="s">
        <v>32</v>
      </c>
      <c r="E1135" s="55" t="s">
        <v>70</v>
      </c>
      <c r="F1135" s="55"/>
      <c r="G1135" s="17">
        <f t="shared" ref="G1135:H1137" si="2155">G1136</f>
        <v>0</v>
      </c>
      <c r="H1135" s="17">
        <f t="shared" si="2155"/>
        <v>0</v>
      </c>
      <c r="I1135" s="79"/>
      <c r="J1135" s="79"/>
      <c r="K1135" s="79"/>
      <c r="L1135" s="79"/>
      <c r="M1135" s="79"/>
      <c r="N1135" s="79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79"/>
      <c r="AZ1135" s="79"/>
      <c r="BA1135" s="92" t="e">
        <f t="shared" si="2119"/>
        <v>#DIV/0!</v>
      </c>
      <c r="BB1135" s="92" t="e">
        <f t="shared" si="2120"/>
        <v>#DIV/0!</v>
      </c>
    </row>
    <row r="1136" spans="1:54" ht="33" hidden="1">
      <c r="A1136" s="45" t="s">
        <v>71</v>
      </c>
      <c r="B1136" s="25" t="s">
        <v>317</v>
      </c>
      <c r="C1136" s="25" t="s">
        <v>28</v>
      </c>
      <c r="D1136" s="25" t="s">
        <v>32</v>
      </c>
      <c r="E1136" s="25" t="s">
        <v>72</v>
      </c>
      <c r="F1136" s="25"/>
      <c r="G1136" s="9">
        <f t="shared" si="2155"/>
        <v>0</v>
      </c>
      <c r="H1136" s="9">
        <f t="shared" si="2155"/>
        <v>0</v>
      </c>
      <c r="I1136" s="79"/>
      <c r="J1136" s="79"/>
      <c r="K1136" s="79"/>
      <c r="L1136" s="79"/>
      <c r="M1136" s="79"/>
      <c r="N1136" s="79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79"/>
      <c r="AZ1136" s="79"/>
      <c r="BA1136" s="92" t="e">
        <f t="shared" si="2119"/>
        <v>#DIV/0!</v>
      </c>
      <c r="BB1136" s="92" t="e">
        <f t="shared" si="2120"/>
        <v>#DIV/0!</v>
      </c>
    </row>
    <row r="1137" spans="1:54" ht="33" hidden="1">
      <c r="A1137" s="24" t="s">
        <v>242</v>
      </c>
      <c r="B1137" s="25" t="s">
        <v>317</v>
      </c>
      <c r="C1137" s="25" t="s">
        <v>28</v>
      </c>
      <c r="D1137" s="25" t="s">
        <v>32</v>
      </c>
      <c r="E1137" s="25" t="s">
        <v>72</v>
      </c>
      <c r="F1137" s="25" t="s">
        <v>30</v>
      </c>
      <c r="G1137" s="9">
        <f t="shared" si="2155"/>
        <v>0</v>
      </c>
      <c r="H1137" s="9">
        <f t="shared" si="2155"/>
        <v>0</v>
      </c>
      <c r="I1137" s="79"/>
      <c r="J1137" s="79"/>
      <c r="K1137" s="79"/>
      <c r="L1137" s="79"/>
      <c r="M1137" s="79"/>
      <c r="N1137" s="79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79"/>
      <c r="AZ1137" s="79"/>
      <c r="BA1137" s="92" t="e">
        <f t="shared" si="2119"/>
        <v>#DIV/0!</v>
      </c>
      <c r="BB1137" s="92" t="e">
        <f t="shared" si="2120"/>
        <v>#DIV/0!</v>
      </c>
    </row>
    <row r="1138" spans="1:54" ht="33" hidden="1">
      <c r="A1138" s="24" t="s">
        <v>36</v>
      </c>
      <c r="B1138" s="25" t="s">
        <v>317</v>
      </c>
      <c r="C1138" s="25" t="s">
        <v>28</v>
      </c>
      <c r="D1138" s="25" t="s">
        <v>32</v>
      </c>
      <c r="E1138" s="25" t="s">
        <v>72</v>
      </c>
      <c r="F1138" s="25" t="s">
        <v>37</v>
      </c>
      <c r="G1138" s="9"/>
      <c r="H1138" s="9"/>
      <c r="I1138" s="79"/>
      <c r="J1138" s="79"/>
      <c r="K1138" s="79"/>
      <c r="L1138" s="79"/>
      <c r="M1138" s="79"/>
      <c r="N1138" s="79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79"/>
      <c r="AZ1138" s="79"/>
      <c r="BA1138" s="92" t="e">
        <f t="shared" si="2119"/>
        <v>#DIV/0!</v>
      </c>
      <c r="BB1138" s="92" t="e">
        <f t="shared" si="2120"/>
        <v>#DIV/0!</v>
      </c>
    </row>
    <row r="1139" spans="1:54" ht="66" hidden="1">
      <c r="A1139" s="27" t="s">
        <v>558</v>
      </c>
      <c r="B1139" s="25" t="s">
        <v>317</v>
      </c>
      <c r="C1139" s="25" t="s">
        <v>28</v>
      </c>
      <c r="D1139" s="25" t="s">
        <v>32</v>
      </c>
      <c r="E1139" s="25" t="s">
        <v>561</v>
      </c>
      <c r="F1139" s="25"/>
      <c r="G1139" s="9">
        <f>G1140</f>
        <v>0</v>
      </c>
      <c r="H1139" s="9">
        <f>H1140</f>
        <v>0</v>
      </c>
      <c r="I1139" s="79"/>
      <c r="J1139" s="79"/>
      <c r="K1139" s="79"/>
      <c r="L1139" s="79"/>
      <c r="M1139" s="79"/>
      <c r="N1139" s="79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79"/>
      <c r="AZ1139" s="79"/>
      <c r="BA1139" s="92" t="e">
        <f t="shared" si="2119"/>
        <v>#DIV/0!</v>
      </c>
      <c r="BB1139" s="92" t="e">
        <f t="shared" si="2120"/>
        <v>#DIV/0!</v>
      </c>
    </row>
    <row r="1140" spans="1:54" ht="33" hidden="1">
      <c r="A1140" s="24" t="s">
        <v>242</v>
      </c>
      <c r="B1140" s="25" t="s">
        <v>317</v>
      </c>
      <c r="C1140" s="25" t="s">
        <v>28</v>
      </c>
      <c r="D1140" s="25" t="s">
        <v>32</v>
      </c>
      <c r="E1140" s="25" t="s">
        <v>561</v>
      </c>
      <c r="F1140" s="25" t="s">
        <v>30</v>
      </c>
      <c r="G1140" s="9">
        <f>G1141</f>
        <v>0</v>
      </c>
      <c r="H1140" s="9">
        <f>H1141</f>
        <v>0</v>
      </c>
      <c r="I1140" s="79"/>
      <c r="J1140" s="79"/>
      <c r="K1140" s="79"/>
      <c r="L1140" s="79"/>
      <c r="M1140" s="79"/>
      <c r="N1140" s="79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79"/>
      <c r="AZ1140" s="79"/>
      <c r="BA1140" s="92" t="e">
        <f t="shared" si="2119"/>
        <v>#DIV/0!</v>
      </c>
      <c r="BB1140" s="92" t="e">
        <f t="shared" si="2120"/>
        <v>#DIV/0!</v>
      </c>
    </row>
    <row r="1141" spans="1:54" ht="33" hidden="1">
      <c r="A1141" s="24" t="s">
        <v>36</v>
      </c>
      <c r="B1141" s="25" t="s">
        <v>317</v>
      </c>
      <c r="C1141" s="25" t="s">
        <v>28</v>
      </c>
      <c r="D1141" s="25" t="s">
        <v>32</v>
      </c>
      <c r="E1141" s="25" t="s">
        <v>561</v>
      </c>
      <c r="F1141" s="25" t="s">
        <v>37</v>
      </c>
      <c r="G1141" s="9"/>
      <c r="H1141" s="9"/>
      <c r="I1141" s="79"/>
      <c r="J1141" s="79"/>
      <c r="K1141" s="79"/>
      <c r="L1141" s="79"/>
      <c r="M1141" s="79"/>
      <c r="N1141" s="79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79"/>
      <c r="AZ1141" s="79"/>
      <c r="BA1141" s="92" t="e">
        <f t="shared" si="2119"/>
        <v>#DIV/0!</v>
      </c>
      <c r="BB1141" s="92" t="e">
        <f t="shared" si="2120"/>
        <v>#DIV/0!</v>
      </c>
    </row>
    <row r="1142" spans="1:54" hidden="1">
      <c r="A1142" s="24"/>
      <c r="B1142" s="25"/>
      <c r="C1142" s="25"/>
      <c r="D1142" s="25"/>
      <c r="E1142" s="25"/>
      <c r="F1142" s="25"/>
      <c r="G1142" s="9"/>
      <c r="H1142" s="9"/>
      <c r="I1142" s="79"/>
      <c r="J1142" s="79"/>
      <c r="K1142" s="79"/>
      <c r="L1142" s="79"/>
      <c r="M1142" s="79"/>
      <c r="N1142" s="79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79"/>
      <c r="AZ1142" s="79"/>
      <c r="BA1142" s="92"/>
      <c r="BB1142" s="92"/>
    </row>
    <row r="1143" spans="1:54" ht="18.75" hidden="1">
      <c r="A1143" s="22" t="s">
        <v>164</v>
      </c>
      <c r="B1143" s="23" t="s">
        <v>317</v>
      </c>
      <c r="C1143" s="23" t="s">
        <v>145</v>
      </c>
      <c r="D1143" s="23" t="s">
        <v>21</v>
      </c>
      <c r="E1143" s="23" t="s">
        <v>322</v>
      </c>
      <c r="F1143" s="23" t="s">
        <v>322</v>
      </c>
      <c r="G1143" s="15">
        <f t="shared" ref="G1143" si="2156">G1144+G1149+G1154+G1159</f>
        <v>20616</v>
      </c>
      <c r="H1143" s="15">
        <f t="shared" ref="H1143:N1143" si="2157">H1144+H1149+H1154+H1159</f>
        <v>0</v>
      </c>
      <c r="I1143" s="15">
        <f t="shared" si="2157"/>
        <v>0</v>
      </c>
      <c r="J1143" s="15">
        <f t="shared" si="2157"/>
        <v>0</v>
      </c>
      <c r="K1143" s="15">
        <f t="shared" si="2157"/>
        <v>0</v>
      </c>
      <c r="L1143" s="15">
        <f t="shared" si="2157"/>
        <v>0</v>
      </c>
      <c r="M1143" s="15">
        <f t="shared" si="2157"/>
        <v>20616</v>
      </c>
      <c r="N1143" s="15">
        <f t="shared" si="2157"/>
        <v>0</v>
      </c>
      <c r="O1143" s="15">
        <f t="shared" ref="O1143:T1143" si="2158">O1144+O1149+O1154+O1159</f>
        <v>0</v>
      </c>
      <c r="P1143" s="15">
        <f t="shared" si="2158"/>
        <v>0</v>
      </c>
      <c r="Q1143" s="15">
        <f t="shared" si="2158"/>
        <v>0</v>
      </c>
      <c r="R1143" s="15">
        <f t="shared" si="2158"/>
        <v>0</v>
      </c>
      <c r="S1143" s="15">
        <f t="shared" si="2158"/>
        <v>20616</v>
      </c>
      <c r="T1143" s="15">
        <f t="shared" si="2158"/>
        <v>0</v>
      </c>
      <c r="U1143" s="15">
        <f t="shared" ref="U1143:Z1143" si="2159">U1144+U1149+U1154+U1159</f>
        <v>0</v>
      </c>
      <c r="V1143" s="15">
        <f t="shared" si="2159"/>
        <v>0</v>
      </c>
      <c r="W1143" s="15">
        <f t="shared" si="2159"/>
        <v>0</v>
      </c>
      <c r="X1143" s="15">
        <f t="shared" si="2159"/>
        <v>0</v>
      </c>
      <c r="Y1143" s="15">
        <f t="shared" si="2159"/>
        <v>20616</v>
      </c>
      <c r="Z1143" s="15">
        <f t="shared" si="2159"/>
        <v>0</v>
      </c>
      <c r="AA1143" s="15">
        <f t="shared" ref="AA1143:AF1143" si="2160">AA1144+AA1149+AA1154+AA1159</f>
        <v>0</v>
      </c>
      <c r="AB1143" s="15">
        <f t="shared" si="2160"/>
        <v>0</v>
      </c>
      <c r="AC1143" s="15">
        <f t="shared" si="2160"/>
        <v>0</v>
      </c>
      <c r="AD1143" s="15">
        <f t="shared" si="2160"/>
        <v>0</v>
      </c>
      <c r="AE1143" s="15">
        <f t="shared" si="2160"/>
        <v>20616</v>
      </c>
      <c r="AF1143" s="15">
        <f t="shared" si="2160"/>
        <v>0</v>
      </c>
      <c r="AG1143" s="15">
        <f t="shared" ref="AG1143:AL1143" si="2161">AG1144+AG1149+AG1154+AG1159</f>
        <v>0</v>
      </c>
      <c r="AH1143" s="15">
        <f t="shared" si="2161"/>
        <v>0</v>
      </c>
      <c r="AI1143" s="15">
        <f t="shared" si="2161"/>
        <v>0</v>
      </c>
      <c r="AJ1143" s="15">
        <f t="shared" si="2161"/>
        <v>0</v>
      </c>
      <c r="AK1143" s="15">
        <f t="shared" si="2161"/>
        <v>20616</v>
      </c>
      <c r="AL1143" s="15">
        <f t="shared" si="2161"/>
        <v>0</v>
      </c>
      <c r="AM1143" s="15">
        <f t="shared" ref="AM1143:AR1143" si="2162">AM1144+AM1149+AM1154+AM1159</f>
        <v>0</v>
      </c>
      <c r="AN1143" s="15">
        <f t="shared" si="2162"/>
        <v>0</v>
      </c>
      <c r="AO1143" s="15">
        <f t="shared" si="2162"/>
        <v>0</v>
      </c>
      <c r="AP1143" s="15">
        <f t="shared" si="2162"/>
        <v>0</v>
      </c>
      <c r="AQ1143" s="15">
        <f t="shared" si="2162"/>
        <v>20616</v>
      </c>
      <c r="AR1143" s="15">
        <f t="shared" si="2162"/>
        <v>0</v>
      </c>
      <c r="AS1143" s="15">
        <f t="shared" ref="AS1143:AW1143" si="2163">AS1144+AS1149+AS1154+AS1159</f>
        <v>0</v>
      </c>
      <c r="AT1143" s="15">
        <f t="shared" si="2163"/>
        <v>0</v>
      </c>
      <c r="AU1143" s="15">
        <f t="shared" si="2163"/>
        <v>0</v>
      </c>
      <c r="AV1143" s="15">
        <f t="shared" si="2163"/>
        <v>0</v>
      </c>
      <c r="AW1143" s="15">
        <f t="shared" si="2163"/>
        <v>20616</v>
      </c>
      <c r="AX1143" s="15">
        <f t="shared" ref="AX1143:AZ1143" si="2164">AX1144+AX1149+AX1154+AX1159</f>
        <v>0</v>
      </c>
      <c r="AY1143" s="15">
        <f t="shared" si="2164"/>
        <v>696</v>
      </c>
      <c r="AZ1143" s="15">
        <f t="shared" si="2164"/>
        <v>0</v>
      </c>
      <c r="BA1143" s="93">
        <f t="shared" si="2119"/>
        <v>3.3760186263096625</v>
      </c>
      <c r="BB1143" s="93"/>
    </row>
    <row r="1144" spans="1:54" ht="82.5" hidden="1">
      <c r="A1144" s="24" t="s">
        <v>33</v>
      </c>
      <c r="B1144" s="25" t="s">
        <v>317</v>
      </c>
      <c r="C1144" s="25" t="s">
        <v>145</v>
      </c>
      <c r="D1144" s="25" t="s">
        <v>21</v>
      </c>
      <c r="E1144" s="25" t="s">
        <v>54</v>
      </c>
      <c r="F1144" s="25"/>
      <c r="G1144" s="9">
        <f t="shared" ref="G1144:V1147" si="2165">G1145</f>
        <v>328</v>
      </c>
      <c r="H1144" s="9">
        <f t="shared" si="2165"/>
        <v>0</v>
      </c>
      <c r="I1144" s="9">
        <f t="shared" si="2165"/>
        <v>0</v>
      </c>
      <c r="J1144" s="9">
        <f t="shared" si="2165"/>
        <v>0</v>
      </c>
      <c r="K1144" s="9">
        <f t="shared" si="2165"/>
        <v>0</v>
      </c>
      <c r="L1144" s="9">
        <f t="shared" si="2165"/>
        <v>0</v>
      </c>
      <c r="M1144" s="9">
        <f t="shared" si="2165"/>
        <v>328</v>
      </c>
      <c r="N1144" s="9">
        <f t="shared" si="2165"/>
        <v>0</v>
      </c>
      <c r="O1144" s="9">
        <f t="shared" si="2165"/>
        <v>0</v>
      </c>
      <c r="P1144" s="9">
        <f t="shared" si="2165"/>
        <v>0</v>
      </c>
      <c r="Q1144" s="9">
        <f t="shared" si="2165"/>
        <v>0</v>
      </c>
      <c r="R1144" s="9">
        <f t="shared" si="2165"/>
        <v>0</v>
      </c>
      <c r="S1144" s="9">
        <f t="shared" si="2165"/>
        <v>328</v>
      </c>
      <c r="T1144" s="9">
        <f t="shared" si="2165"/>
        <v>0</v>
      </c>
      <c r="U1144" s="9">
        <f t="shared" si="2165"/>
        <v>0</v>
      </c>
      <c r="V1144" s="9">
        <f t="shared" si="2165"/>
        <v>0</v>
      </c>
      <c r="W1144" s="9">
        <f t="shared" ref="U1144:AJ1147" si="2166">W1145</f>
        <v>0</v>
      </c>
      <c r="X1144" s="9">
        <f t="shared" si="2166"/>
        <v>0</v>
      </c>
      <c r="Y1144" s="9">
        <f t="shared" si="2166"/>
        <v>328</v>
      </c>
      <c r="Z1144" s="9">
        <f t="shared" si="2166"/>
        <v>0</v>
      </c>
      <c r="AA1144" s="9">
        <f t="shared" si="2166"/>
        <v>0</v>
      </c>
      <c r="AB1144" s="9">
        <f t="shared" si="2166"/>
        <v>0</v>
      </c>
      <c r="AC1144" s="9">
        <f t="shared" si="2166"/>
        <v>0</v>
      </c>
      <c r="AD1144" s="9">
        <f t="shared" si="2166"/>
        <v>0</v>
      </c>
      <c r="AE1144" s="9">
        <f t="shared" si="2166"/>
        <v>328</v>
      </c>
      <c r="AF1144" s="9">
        <f t="shared" si="2166"/>
        <v>0</v>
      </c>
      <c r="AG1144" s="9">
        <f t="shared" si="2166"/>
        <v>0</v>
      </c>
      <c r="AH1144" s="9">
        <f t="shared" si="2166"/>
        <v>0</v>
      </c>
      <c r="AI1144" s="9">
        <f t="shared" si="2166"/>
        <v>0</v>
      </c>
      <c r="AJ1144" s="9">
        <f t="shared" si="2166"/>
        <v>0</v>
      </c>
      <c r="AK1144" s="9">
        <f t="shared" ref="AG1144:AV1147" si="2167">AK1145</f>
        <v>328</v>
      </c>
      <c r="AL1144" s="9">
        <f t="shared" si="2167"/>
        <v>0</v>
      </c>
      <c r="AM1144" s="9">
        <f t="shared" si="2167"/>
        <v>0</v>
      </c>
      <c r="AN1144" s="9">
        <f t="shared" si="2167"/>
        <v>0</v>
      </c>
      <c r="AO1144" s="9">
        <f t="shared" si="2167"/>
        <v>0</v>
      </c>
      <c r="AP1144" s="9">
        <f t="shared" si="2167"/>
        <v>0</v>
      </c>
      <c r="AQ1144" s="9">
        <f t="shared" si="2167"/>
        <v>328</v>
      </c>
      <c r="AR1144" s="9">
        <f t="shared" si="2167"/>
        <v>0</v>
      </c>
      <c r="AS1144" s="9">
        <f t="shared" si="2167"/>
        <v>0</v>
      </c>
      <c r="AT1144" s="9">
        <f t="shared" si="2167"/>
        <v>0</v>
      </c>
      <c r="AU1144" s="9">
        <f t="shared" si="2167"/>
        <v>0</v>
      </c>
      <c r="AV1144" s="9">
        <f t="shared" si="2167"/>
        <v>0</v>
      </c>
      <c r="AW1144" s="9">
        <f t="shared" ref="AS1144:AZ1147" si="2168">AW1145</f>
        <v>328</v>
      </c>
      <c r="AX1144" s="9">
        <f t="shared" si="2168"/>
        <v>0</v>
      </c>
      <c r="AY1144" s="9">
        <f t="shared" si="2168"/>
        <v>0</v>
      </c>
      <c r="AZ1144" s="9">
        <f t="shared" si="2168"/>
        <v>0</v>
      </c>
      <c r="BA1144" s="92">
        <f t="shared" si="2119"/>
        <v>0</v>
      </c>
      <c r="BB1144" s="92"/>
    </row>
    <row r="1145" spans="1:54" ht="20.100000000000001" hidden="1" customHeight="1">
      <c r="A1145" s="36" t="s">
        <v>14</v>
      </c>
      <c r="B1145" s="55" t="s">
        <v>317</v>
      </c>
      <c r="C1145" s="55" t="s">
        <v>145</v>
      </c>
      <c r="D1145" s="55" t="s">
        <v>21</v>
      </c>
      <c r="E1145" s="55" t="s">
        <v>55</v>
      </c>
      <c r="F1145" s="55"/>
      <c r="G1145" s="17">
        <f t="shared" si="2165"/>
        <v>328</v>
      </c>
      <c r="H1145" s="17">
        <f t="shared" si="2165"/>
        <v>0</v>
      </c>
      <c r="I1145" s="17">
        <f t="shared" si="2165"/>
        <v>0</v>
      </c>
      <c r="J1145" s="17">
        <f t="shared" si="2165"/>
        <v>0</v>
      </c>
      <c r="K1145" s="17">
        <f t="shared" si="2165"/>
        <v>0</v>
      </c>
      <c r="L1145" s="17">
        <f t="shared" si="2165"/>
        <v>0</v>
      </c>
      <c r="M1145" s="17">
        <f t="shared" si="2165"/>
        <v>328</v>
      </c>
      <c r="N1145" s="17">
        <f t="shared" si="2165"/>
        <v>0</v>
      </c>
      <c r="O1145" s="17">
        <f t="shared" si="2165"/>
        <v>0</v>
      </c>
      <c r="P1145" s="17">
        <f t="shared" si="2165"/>
        <v>0</v>
      </c>
      <c r="Q1145" s="17">
        <f t="shared" si="2165"/>
        <v>0</v>
      </c>
      <c r="R1145" s="17">
        <f t="shared" si="2165"/>
        <v>0</v>
      </c>
      <c r="S1145" s="17">
        <f t="shared" si="2165"/>
        <v>328</v>
      </c>
      <c r="T1145" s="17">
        <f t="shared" si="2165"/>
        <v>0</v>
      </c>
      <c r="U1145" s="17">
        <f t="shared" si="2166"/>
        <v>0</v>
      </c>
      <c r="V1145" s="17">
        <f t="shared" si="2166"/>
        <v>0</v>
      </c>
      <c r="W1145" s="17">
        <f t="shared" si="2166"/>
        <v>0</v>
      </c>
      <c r="X1145" s="17">
        <f t="shared" si="2166"/>
        <v>0</v>
      </c>
      <c r="Y1145" s="17">
        <f t="shared" si="2166"/>
        <v>328</v>
      </c>
      <c r="Z1145" s="17">
        <f t="shared" si="2166"/>
        <v>0</v>
      </c>
      <c r="AA1145" s="17">
        <f t="shared" si="2166"/>
        <v>0</v>
      </c>
      <c r="AB1145" s="17">
        <f t="shared" si="2166"/>
        <v>0</v>
      </c>
      <c r="AC1145" s="17">
        <f t="shared" si="2166"/>
        <v>0</v>
      </c>
      <c r="AD1145" s="17">
        <f t="shared" si="2166"/>
        <v>0</v>
      </c>
      <c r="AE1145" s="17">
        <f t="shared" si="2166"/>
        <v>328</v>
      </c>
      <c r="AF1145" s="17">
        <f t="shared" si="2166"/>
        <v>0</v>
      </c>
      <c r="AG1145" s="17">
        <f t="shared" si="2167"/>
        <v>0</v>
      </c>
      <c r="AH1145" s="17">
        <f t="shared" si="2167"/>
        <v>0</v>
      </c>
      <c r="AI1145" s="17">
        <f t="shared" si="2167"/>
        <v>0</v>
      </c>
      <c r="AJ1145" s="17">
        <f t="shared" si="2167"/>
        <v>0</v>
      </c>
      <c r="AK1145" s="17">
        <f t="shared" si="2167"/>
        <v>328</v>
      </c>
      <c r="AL1145" s="17">
        <f t="shared" si="2167"/>
        <v>0</v>
      </c>
      <c r="AM1145" s="17">
        <f t="shared" si="2167"/>
        <v>0</v>
      </c>
      <c r="AN1145" s="17">
        <f t="shared" si="2167"/>
        <v>0</v>
      </c>
      <c r="AO1145" s="17">
        <f t="shared" si="2167"/>
        <v>0</v>
      </c>
      <c r="AP1145" s="17">
        <f t="shared" si="2167"/>
        <v>0</v>
      </c>
      <c r="AQ1145" s="17">
        <f t="shared" si="2167"/>
        <v>328</v>
      </c>
      <c r="AR1145" s="17">
        <f t="shared" si="2167"/>
        <v>0</v>
      </c>
      <c r="AS1145" s="17">
        <f t="shared" si="2168"/>
        <v>0</v>
      </c>
      <c r="AT1145" s="17">
        <f t="shared" si="2168"/>
        <v>0</v>
      </c>
      <c r="AU1145" s="17">
        <f t="shared" si="2168"/>
        <v>0</v>
      </c>
      <c r="AV1145" s="17">
        <f t="shared" si="2168"/>
        <v>0</v>
      </c>
      <c r="AW1145" s="17">
        <f t="shared" si="2168"/>
        <v>328</v>
      </c>
      <c r="AX1145" s="17">
        <f t="shared" si="2168"/>
        <v>0</v>
      </c>
      <c r="AY1145" s="17">
        <f t="shared" si="2168"/>
        <v>0</v>
      </c>
      <c r="AZ1145" s="17">
        <f t="shared" si="2168"/>
        <v>0</v>
      </c>
      <c r="BA1145" s="92">
        <f t="shared" si="2119"/>
        <v>0</v>
      </c>
      <c r="BB1145" s="92"/>
    </row>
    <row r="1146" spans="1:54" ht="20.100000000000001" hidden="1" customHeight="1">
      <c r="A1146" s="36" t="s">
        <v>165</v>
      </c>
      <c r="B1146" s="55" t="s">
        <v>317</v>
      </c>
      <c r="C1146" s="55" t="s">
        <v>145</v>
      </c>
      <c r="D1146" s="55" t="s">
        <v>21</v>
      </c>
      <c r="E1146" s="55" t="s">
        <v>346</v>
      </c>
      <c r="F1146" s="55"/>
      <c r="G1146" s="17">
        <f t="shared" si="2165"/>
        <v>328</v>
      </c>
      <c r="H1146" s="17">
        <f t="shared" si="2165"/>
        <v>0</v>
      </c>
      <c r="I1146" s="17">
        <f t="shared" si="2165"/>
        <v>0</v>
      </c>
      <c r="J1146" s="17">
        <f t="shared" si="2165"/>
        <v>0</v>
      </c>
      <c r="K1146" s="17">
        <f t="shared" si="2165"/>
        <v>0</v>
      </c>
      <c r="L1146" s="17">
        <f t="shared" si="2165"/>
        <v>0</v>
      </c>
      <c r="M1146" s="17">
        <f t="shared" si="2165"/>
        <v>328</v>
      </c>
      <c r="N1146" s="17">
        <f t="shared" si="2165"/>
        <v>0</v>
      </c>
      <c r="O1146" s="17">
        <f t="shared" si="2165"/>
        <v>0</v>
      </c>
      <c r="P1146" s="17">
        <f t="shared" si="2165"/>
        <v>0</v>
      </c>
      <c r="Q1146" s="17">
        <f t="shared" si="2165"/>
        <v>0</v>
      </c>
      <c r="R1146" s="17">
        <f t="shared" si="2165"/>
        <v>0</v>
      </c>
      <c r="S1146" s="17">
        <f t="shared" si="2165"/>
        <v>328</v>
      </c>
      <c r="T1146" s="17">
        <f t="shared" si="2165"/>
        <v>0</v>
      </c>
      <c r="U1146" s="17">
        <f t="shared" si="2166"/>
        <v>0</v>
      </c>
      <c r="V1146" s="17">
        <f t="shared" si="2166"/>
        <v>0</v>
      </c>
      <c r="W1146" s="17">
        <f t="shared" si="2166"/>
        <v>0</v>
      </c>
      <c r="X1146" s="17">
        <f t="shared" si="2166"/>
        <v>0</v>
      </c>
      <c r="Y1146" s="17">
        <f t="shared" si="2166"/>
        <v>328</v>
      </c>
      <c r="Z1146" s="17">
        <f t="shared" si="2166"/>
        <v>0</v>
      </c>
      <c r="AA1146" s="17">
        <f t="shared" si="2166"/>
        <v>0</v>
      </c>
      <c r="AB1146" s="17">
        <f t="shared" si="2166"/>
        <v>0</v>
      </c>
      <c r="AC1146" s="17">
        <f t="shared" si="2166"/>
        <v>0</v>
      </c>
      <c r="AD1146" s="17">
        <f t="shared" si="2166"/>
        <v>0</v>
      </c>
      <c r="AE1146" s="17">
        <f t="shared" si="2166"/>
        <v>328</v>
      </c>
      <c r="AF1146" s="17">
        <f t="shared" si="2166"/>
        <v>0</v>
      </c>
      <c r="AG1146" s="17">
        <f t="shared" si="2167"/>
        <v>0</v>
      </c>
      <c r="AH1146" s="17">
        <f t="shared" si="2167"/>
        <v>0</v>
      </c>
      <c r="AI1146" s="17">
        <f t="shared" si="2167"/>
        <v>0</v>
      </c>
      <c r="AJ1146" s="17">
        <f t="shared" si="2167"/>
        <v>0</v>
      </c>
      <c r="AK1146" s="17">
        <f t="shared" si="2167"/>
        <v>328</v>
      </c>
      <c r="AL1146" s="17">
        <f t="shared" si="2167"/>
        <v>0</v>
      </c>
      <c r="AM1146" s="17">
        <f t="shared" si="2167"/>
        <v>0</v>
      </c>
      <c r="AN1146" s="17">
        <f t="shared" si="2167"/>
        <v>0</v>
      </c>
      <c r="AO1146" s="17">
        <f t="shared" si="2167"/>
        <v>0</v>
      </c>
      <c r="AP1146" s="17">
        <f t="shared" si="2167"/>
        <v>0</v>
      </c>
      <c r="AQ1146" s="17">
        <f t="shared" si="2167"/>
        <v>328</v>
      </c>
      <c r="AR1146" s="17">
        <f t="shared" si="2167"/>
        <v>0</v>
      </c>
      <c r="AS1146" s="17">
        <f t="shared" si="2168"/>
        <v>0</v>
      </c>
      <c r="AT1146" s="17">
        <f t="shared" si="2168"/>
        <v>0</v>
      </c>
      <c r="AU1146" s="17">
        <f t="shared" si="2168"/>
        <v>0</v>
      </c>
      <c r="AV1146" s="17">
        <f t="shared" si="2168"/>
        <v>0</v>
      </c>
      <c r="AW1146" s="17">
        <f t="shared" si="2168"/>
        <v>328</v>
      </c>
      <c r="AX1146" s="17">
        <f t="shared" si="2168"/>
        <v>0</v>
      </c>
      <c r="AY1146" s="17">
        <f t="shared" si="2168"/>
        <v>0</v>
      </c>
      <c r="AZ1146" s="17">
        <f t="shared" si="2168"/>
        <v>0</v>
      </c>
      <c r="BA1146" s="92">
        <f t="shared" si="2119"/>
        <v>0</v>
      </c>
      <c r="BB1146" s="92"/>
    </row>
    <row r="1147" spans="1:54" ht="20.100000000000001" hidden="1" customHeight="1">
      <c r="A1147" s="36" t="s">
        <v>65</v>
      </c>
      <c r="B1147" s="55" t="s">
        <v>317</v>
      </c>
      <c r="C1147" s="55" t="s">
        <v>145</v>
      </c>
      <c r="D1147" s="55" t="s">
        <v>21</v>
      </c>
      <c r="E1147" s="55" t="s">
        <v>346</v>
      </c>
      <c r="F1147" s="55" t="s">
        <v>66</v>
      </c>
      <c r="G1147" s="17">
        <f t="shared" si="2165"/>
        <v>328</v>
      </c>
      <c r="H1147" s="17">
        <f t="shared" si="2165"/>
        <v>0</v>
      </c>
      <c r="I1147" s="17">
        <f t="shared" si="2165"/>
        <v>0</v>
      </c>
      <c r="J1147" s="17">
        <f t="shared" si="2165"/>
        <v>0</v>
      </c>
      <c r="K1147" s="17">
        <f t="shared" si="2165"/>
        <v>0</v>
      </c>
      <c r="L1147" s="17">
        <f t="shared" si="2165"/>
        <v>0</v>
      </c>
      <c r="M1147" s="17">
        <f t="shared" si="2165"/>
        <v>328</v>
      </c>
      <c r="N1147" s="17">
        <f t="shared" si="2165"/>
        <v>0</v>
      </c>
      <c r="O1147" s="17">
        <f t="shared" si="2165"/>
        <v>0</v>
      </c>
      <c r="P1147" s="17">
        <f t="shared" si="2165"/>
        <v>0</v>
      </c>
      <c r="Q1147" s="17">
        <f t="shared" si="2165"/>
        <v>0</v>
      </c>
      <c r="R1147" s="17">
        <f t="shared" si="2165"/>
        <v>0</v>
      </c>
      <c r="S1147" s="17">
        <f t="shared" si="2165"/>
        <v>328</v>
      </c>
      <c r="T1147" s="17">
        <f t="shared" si="2165"/>
        <v>0</v>
      </c>
      <c r="U1147" s="17">
        <f t="shared" si="2166"/>
        <v>0</v>
      </c>
      <c r="V1147" s="17">
        <f t="shared" si="2166"/>
        <v>0</v>
      </c>
      <c r="W1147" s="17">
        <f t="shared" si="2166"/>
        <v>0</v>
      </c>
      <c r="X1147" s="17">
        <f t="shared" si="2166"/>
        <v>0</v>
      </c>
      <c r="Y1147" s="17">
        <f t="shared" si="2166"/>
        <v>328</v>
      </c>
      <c r="Z1147" s="17">
        <f t="shared" si="2166"/>
        <v>0</v>
      </c>
      <c r="AA1147" s="17">
        <f t="shared" si="2166"/>
        <v>0</v>
      </c>
      <c r="AB1147" s="17">
        <f t="shared" si="2166"/>
        <v>0</v>
      </c>
      <c r="AC1147" s="17">
        <f t="shared" si="2166"/>
        <v>0</v>
      </c>
      <c r="AD1147" s="17">
        <f t="shared" si="2166"/>
        <v>0</v>
      </c>
      <c r="AE1147" s="17">
        <f t="shared" si="2166"/>
        <v>328</v>
      </c>
      <c r="AF1147" s="17">
        <f t="shared" si="2166"/>
        <v>0</v>
      </c>
      <c r="AG1147" s="17">
        <f t="shared" si="2167"/>
        <v>0</v>
      </c>
      <c r="AH1147" s="17">
        <f t="shared" si="2167"/>
        <v>0</v>
      </c>
      <c r="AI1147" s="17">
        <f t="shared" si="2167"/>
        <v>0</v>
      </c>
      <c r="AJ1147" s="17">
        <f t="shared" si="2167"/>
        <v>0</v>
      </c>
      <c r="AK1147" s="17">
        <f t="shared" si="2167"/>
        <v>328</v>
      </c>
      <c r="AL1147" s="17">
        <f t="shared" si="2167"/>
        <v>0</v>
      </c>
      <c r="AM1147" s="17">
        <f t="shared" si="2167"/>
        <v>0</v>
      </c>
      <c r="AN1147" s="17">
        <f t="shared" si="2167"/>
        <v>0</v>
      </c>
      <c r="AO1147" s="17">
        <f t="shared" si="2167"/>
        <v>0</v>
      </c>
      <c r="AP1147" s="17">
        <f t="shared" si="2167"/>
        <v>0</v>
      </c>
      <c r="AQ1147" s="17">
        <f t="shared" si="2167"/>
        <v>328</v>
      </c>
      <c r="AR1147" s="17">
        <f t="shared" si="2167"/>
        <v>0</v>
      </c>
      <c r="AS1147" s="17">
        <f t="shared" si="2168"/>
        <v>0</v>
      </c>
      <c r="AT1147" s="17">
        <f t="shared" si="2168"/>
        <v>0</v>
      </c>
      <c r="AU1147" s="17">
        <f t="shared" si="2168"/>
        <v>0</v>
      </c>
      <c r="AV1147" s="17">
        <f t="shared" si="2168"/>
        <v>0</v>
      </c>
      <c r="AW1147" s="17">
        <f t="shared" si="2168"/>
        <v>328</v>
      </c>
      <c r="AX1147" s="17">
        <f t="shared" si="2168"/>
        <v>0</v>
      </c>
      <c r="AY1147" s="17">
        <f t="shared" si="2168"/>
        <v>0</v>
      </c>
      <c r="AZ1147" s="17">
        <f t="shared" si="2168"/>
        <v>0</v>
      </c>
      <c r="BA1147" s="92">
        <f t="shared" si="2119"/>
        <v>0</v>
      </c>
      <c r="BB1147" s="92"/>
    </row>
    <row r="1148" spans="1:54" ht="49.5" hidden="1">
      <c r="A1148" s="24" t="s">
        <v>406</v>
      </c>
      <c r="B1148" s="25" t="s">
        <v>317</v>
      </c>
      <c r="C1148" s="25" t="s">
        <v>145</v>
      </c>
      <c r="D1148" s="25" t="s">
        <v>21</v>
      </c>
      <c r="E1148" s="25" t="s">
        <v>346</v>
      </c>
      <c r="F1148" s="25" t="s">
        <v>252</v>
      </c>
      <c r="G1148" s="9">
        <v>328</v>
      </c>
      <c r="H1148" s="9"/>
      <c r="I1148" s="79"/>
      <c r="J1148" s="79"/>
      <c r="K1148" s="79"/>
      <c r="L1148" s="79"/>
      <c r="M1148" s="9">
        <f>G1148+I1148+J1148+K1148+L1148</f>
        <v>328</v>
      </c>
      <c r="N1148" s="9">
        <f>H1148+L1148</f>
        <v>0</v>
      </c>
      <c r="O1148" s="80"/>
      <c r="P1148" s="80"/>
      <c r="Q1148" s="80"/>
      <c r="R1148" s="80"/>
      <c r="S1148" s="9">
        <f>M1148+O1148+P1148+Q1148+R1148</f>
        <v>328</v>
      </c>
      <c r="T1148" s="9">
        <f>N1148+R1148</f>
        <v>0</v>
      </c>
      <c r="U1148" s="80"/>
      <c r="V1148" s="80"/>
      <c r="W1148" s="80"/>
      <c r="X1148" s="80"/>
      <c r="Y1148" s="9">
        <f>S1148+U1148+V1148+W1148+X1148</f>
        <v>328</v>
      </c>
      <c r="Z1148" s="9">
        <f>T1148+X1148</f>
        <v>0</v>
      </c>
      <c r="AA1148" s="80"/>
      <c r="AB1148" s="80"/>
      <c r="AC1148" s="80"/>
      <c r="AD1148" s="80"/>
      <c r="AE1148" s="9">
        <f>Y1148+AA1148+AB1148+AC1148+AD1148</f>
        <v>328</v>
      </c>
      <c r="AF1148" s="9">
        <f>Z1148+AD1148</f>
        <v>0</v>
      </c>
      <c r="AG1148" s="80"/>
      <c r="AH1148" s="80"/>
      <c r="AI1148" s="80"/>
      <c r="AJ1148" s="80"/>
      <c r="AK1148" s="9">
        <f>AE1148+AG1148+AH1148+AI1148+AJ1148</f>
        <v>328</v>
      </c>
      <c r="AL1148" s="9">
        <f>AF1148+AJ1148</f>
        <v>0</v>
      </c>
      <c r="AM1148" s="80"/>
      <c r="AN1148" s="80"/>
      <c r="AO1148" s="80"/>
      <c r="AP1148" s="80"/>
      <c r="AQ1148" s="9">
        <f>AK1148+AM1148+AN1148+AO1148+AP1148</f>
        <v>328</v>
      </c>
      <c r="AR1148" s="9">
        <f>AL1148+AP1148</f>
        <v>0</v>
      </c>
      <c r="AS1148" s="80"/>
      <c r="AT1148" s="80"/>
      <c r="AU1148" s="80"/>
      <c r="AV1148" s="80"/>
      <c r="AW1148" s="9">
        <f>AQ1148+AS1148+AT1148+AU1148+AV1148</f>
        <v>328</v>
      </c>
      <c r="AX1148" s="9">
        <f>AR1148+AV1148</f>
        <v>0</v>
      </c>
      <c r="AY1148" s="17"/>
      <c r="AZ1148" s="79"/>
      <c r="BA1148" s="92">
        <f t="shared" si="2119"/>
        <v>0</v>
      </c>
      <c r="BB1148" s="92"/>
    </row>
    <row r="1149" spans="1:54" ht="49.5" hidden="1">
      <c r="A1149" s="24" t="s">
        <v>711</v>
      </c>
      <c r="B1149" s="25" t="s">
        <v>317</v>
      </c>
      <c r="C1149" s="25" t="s">
        <v>145</v>
      </c>
      <c r="D1149" s="25" t="s">
        <v>21</v>
      </c>
      <c r="E1149" s="25" t="s">
        <v>347</v>
      </c>
      <c r="F1149" s="25"/>
      <c r="G1149" s="9">
        <f t="shared" ref="G1149:V1152" si="2169">G1150</f>
        <v>5613</v>
      </c>
      <c r="H1149" s="9">
        <f t="shared" si="2169"/>
        <v>0</v>
      </c>
      <c r="I1149" s="9">
        <f t="shared" si="2169"/>
        <v>0</v>
      </c>
      <c r="J1149" s="9">
        <f t="shared" si="2169"/>
        <v>0</v>
      </c>
      <c r="K1149" s="9">
        <f t="shared" si="2169"/>
        <v>0</v>
      </c>
      <c r="L1149" s="9">
        <f t="shared" si="2169"/>
        <v>0</v>
      </c>
      <c r="M1149" s="9">
        <f t="shared" si="2169"/>
        <v>5613</v>
      </c>
      <c r="N1149" s="9">
        <f t="shared" si="2169"/>
        <v>0</v>
      </c>
      <c r="O1149" s="9">
        <f t="shared" si="2169"/>
        <v>0</v>
      </c>
      <c r="P1149" s="9">
        <f t="shared" si="2169"/>
        <v>0</v>
      </c>
      <c r="Q1149" s="9">
        <f t="shared" si="2169"/>
        <v>0</v>
      </c>
      <c r="R1149" s="9">
        <f t="shared" si="2169"/>
        <v>0</v>
      </c>
      <c r="S1149" s="9">
        <f t="shared" si="2169"/>
        <v>5613</v>
      </c>
      <c r="T1149" s="9">
        <f t="shared" si="2169"/>
        <v>0</v>
      </c>
      <c r="U1149" s="9">
        <f t="shared" si="2169"/>
        <v>0</v>
      </c>
      <c r="V1149" s="9">
        <f t="shared" si="2169"/>
        <v>0</v>
      </c>
      <c r="W1149" s="9">
        <f t="shared" ref="U1149:AJ1152" si="2170">W1150</f>
        <v>0</v>
      </c>
      <c r="X1149" s="9">
        <f t="shared" si="2170"/>
        <v>0</v>
      </c>
      <c r="Y1149" s="9">
        <f t="shared" si="2170"/>
        <v>5613</v>
      </c>
      <c r="Z1149" s="9">
        <f t="shared" si="2170"/>
        <v>0</v>
      </c>
      <c r="AA1149" s="9">
        <f t="shared" si="2170"/>
        <v>0</v>
      </c>
      <c r="AB1149" s="9">
        <f t="shared" si="2170"/>
        <v>0</v>
      </c>
      <c r="AC1149" s="9">
        <f t="shared" si="2170"/>
        <v>0</v>
      </c>
      <c r="AD1149" s="9">
        <f t="shared" si="2170"/>
        <v>0</v>
      </c>
      <c r="AE1149" s="9">
        <f t="shared" si="2170"/>
        <v>5613</v>
      </c>
      <c r="AF1149" s="9">
        <f t="shared" si="2170"/>
        <v>0</v>
      </c>
      <c r="AG1149" s="9">
        <f t="shared" si="2170"/>
        <v>0</v>
      </c>
      <c r="AH1149" s="9">
        <f t="shared" si="2170"/>
        <v>0</v>
      </c>
      <c r="AI1149" s="9">
        <f t="shared" si="2170"/>
        <v>0</v>
      </c>
      <c r="AJ1149" s="9">
        <f t="shared" si="2170"/>
        <v>0</v>
      </c>
      <c r="AK1149" s="9">
        <f t="shared" ref="AG1149:AV1152" si="2171">AK1150</f>
        <v>5613</v>
      </c>
      <c r="AL1149" s="9">
        <f t="shared" si="2171"/>
        <v>0</v>
      </c>
      <c r="AM1149" s="9">
        <f t="shared" si="2171"/>
        <v>0</v>
      </c>
      <c r="AN1149" s="9">
        <f t="shared" si="2171"/>
        <v>0</v>
      </c>
      <c r="AO1149" s="9">
        <f t="shared" si="2171"/>
        <v>0</v>
      </c>
      <c r="AP1149" s="9">
        <f t="shared" si="2171"/>
        <v>0</v>
      </c>
      <c r="AQ1149" s="9">
        <f t="shared" si="2171"/>
        <v>5613</v>
      </c>
      <c r="AR1149" s="9">
        <f t="shared" si="2171"/>
        <v>0</v>
      </c>
      <c r="AS1149" s="9">
        <f t="shared" si="2171"/>
        <v>0</v>
      </c>
      <c r="AT1149" s="9">
        <f t="shared" si="2171"/>
        <v>0</v>
      </c>
      <c r="AU1149" s="9">
        <f t="shared" si="2171"/>
        <v>0</v>
      </c>
      <c r="AV1149" s="9">
        <f t="shared" si="2171"/>
        <v>0</v>
      </c>
      <c r="AW1149" s="9">
        <f t="shared" ref="AS1149:AZ1152" si="2172">AW1150</f>
        <v>5613</v>
      </c>
      <c r="AX1149" s="9">
        <f t="shared" si="2172"/>
        <v>0</v>
      </c>
      <c r="AY1149" s="9">
        <f t="shared" si="2172"/>
        <v>0</v>
      </c>
      <c r="AZ1149" s="9">
        <f t="shared" si="2172"/>
        <v>0</v>
      </c>
      <c r="BA1149" s="92">
        <f t="shared" si="2119"/>
        <v>0</v>
      </c>
      <c r="BB1149" s="92"/>
    </row>
    <row r="1150" spans="1:54" ht="20.100000000000001" hidden="1" customHeight="1">
      <c r="A1150" s="36" t="s">
        <v>14</v>
      </c>
      <c r="B1150" s="55" t="s">
        <v>317</v>
      </c>
      <c r="C1150" s="55" t="s">
        <v>145</v>
      </c>
      <c r="D1150" s="55" t="s">
        <v>21</v>
      </c>
      <c r="E1150" s="55" t="s">
        <v>348</v>
      </c>
      <c r="F1150" s="55"/>
      <c r="G1150" s="17">
        <f t="shared" si="2169"/>
        <v>5613</v>
      </c>
      <c r="H1150" s="17">
        <f t="shared" si="2169"/>
        <v>0</v>
      </c>
      <c r="I1150" s="17">
        <f t="shared" si="2169"/>
        <v>0</v>
      </c>
      <c r="J1150" s="17">
        <f t="shared" si="2169"/>
        <v>0</v>
      </c>
      <c r="K1150" s="17">
        <f t="shared" si="2169"/>
        <v>0</v>
      </c>
      <c r="L1150" s="17">
        <f t="shared" si="2169"/>
        <v>0</v>
      </c>
      <c r="M1150" s="17">
        <f t="shared" si="2169"/>
        <v>5613</v>
      </c>
      <c r="N1150" s="17">
        <f t="shared" si="2169"/>
        <v>0</v>
      </c>
      <c r="O1150" s="17">
        <f t="shared" si="2169"/>
        <v>0</v>
      </c>
      <c r="P1150" s="17">
        <f t="shared" si="2169"/>
        <v>0</v>
      </c>
      <c r="Q1150" s="17">
        <f t="shared" si="2169"/>
        <v>0</v>
      </c>
      <c r="R1150" s="17">
        <f t="shared" si="2169"/>
        <v>0</v>
      </c>
      <c r="S1150" s="17">
        <f t="shared" si="2169"/>
        <v>5613</v>
      </c>
      <c r="T1150" s="17">
        <f t="shared" si="2169"/>
        <v>0</v>
      </c>
      <c r="U1150" s="17">
        <f t="shared" si="2170"/>
        <v>0</v>
      </c>
      <c r="V1150" s="17">
        <f t="shared" si="2170"/>
        <v>0</v>
      </c>
      <c r="W1150" s="17">
        <f t="shared" si="2170"/>
        <v>0</v>
      </c>
      <c r="X1150" s="17">
        <f t="shared" si="2170"/>
        <v>0</v>
      </c>
      <c r="Y1150" s="17">
        <f t="shared" si="2170"/>
        <v>5613</v>
      </c>
      <c r="Z1150" s="17">
        <f t="shared" si="2170"/>
        <v>0</v>
      </c>
      <c r="AA1150" s="17">
        <f t="shared" si="2170"/>
        <v>0</v>
      </c>
      <c r="AB1150" s="17">
        <f t="shared" si="2170"/>
        <v>0</v>
      </c>
      <c r="AC1150" s="17">
        <f t="shared" si="2170"/>
        <v>0</v>
      </c>
      <c r="AD1150" s="17">
        <f t="shared" si="2170"/>
        <v>0</v>
      </c>
      <c r="AE1150" s="17">
        <f t="shared" si="2170"/>
        <v>5613</v>
      </c>
      <c r="AF1150" s="17">
        <f t="shared" si="2170"/>
        <v>0</v>
      </c>
      <c r="AG1150" s="17">
        <f t="shared" si="2171"/>
        <v>0</v>
      </c>
      <c r="AH1150" s="17">
        <f t="shared" si="2171"/>
        <v>0</v>
      </c>
      <c r="AI1150" s="17">
        <f t="shared" si="2171"/>
        <v>0</v>
      </c>
      <c r="AJ1150" s="17">
        <f t="shared" si="2171"/>
        <v>0</v>
      </c>
      <c r="AK1150" s="17">
        <f t="shared" si="2171"/>
        <v>5613</v>
      </c>
      <c r="AL1150" s="17">
        <f t="shared" si="2171"/>
        <v>0</v>
      </c>
      <c r="AM1150" s="17">
        <f t="shared" si="2171"/>
        <v>0</v>
      </c>
      <c r="AN1150" s="17">
        <f t="shared" si="2171"/>
        <v>0</v>
      </c>
      <c r="AO1150" s="17">
        <f t="shared" si="2171"/>
        <v>0</v>
      </c>
      <c r="AP1150" s="17">
        <f t="shared" si="2171"/>
        <v>0</v>
      </c>
      <c r="AQ1150" s="17">
        <f t="shared" si="2171"/>
        <v>5613</v>
      </c>
      <c r="AR1150" s="17">
        <f t="shared" si="2171"/>
        <v>0</v>
      </c>
      <c r="AS1150" s="17">
        <f t="shared" si="2172"/>
        <v>0</v>
      </c>
      <c r="AT1150" s="17">
        <f t="shared" si="2172"/>
        <v>0</v>
      </c>
      <c r="AU1150" s="17">
        <f t="shared" si="2172"/>
        <v>0</v>
      </c>
      <c r="AV1150" s="17">
        <f t="shared" si="2172"/>
        <v>0</v>
      </c>
      <c r="AW1150" s="17">
        <f t="shared" si="2172"/>
        <v>5613</v>
      </c>
      <c r="AX1150" s="17">
        <f t="shared" si="2172"/>
        <v>0</v>
      </c>
      <c r="AY1150" s="17">
        <f t="shared" si="2172"/>
        <v>0</v>
      </c>
      <c r="AZ1150" s="17">
        <f t="shared" si="2172"/>
        <v>0</v>
      </c>
      <c r="BA1150" s="92">
        <f t="shared" si="2119"/>
        <v>0</v>
      </c>
      <c r="BB1150" s="92"/>
    </row>
    <row r="1151" spans="1:54" ht="20.100000000000001" hidden="1" customHeight="1">
      <c r="A1151" s="36" t="s">
        <v>165</v>
      </c>
      <c r="B1151" s="55" t="s">
        <v>317</v>
      </c>
      <c r="C1151" s="55" t="s">
        <v>145</v>
      </c>
      <c r="D1151" s="55" t="s">
        <v>21</v>
      </c>
      <c r="E1151" s="55" t="s">
        <v>349</v>
      </c>
      <c r="F1151" s="55"/>
      <c r="G1151" s="17">
        <f t="shared" si="2169"/>
        <v>5613</v>
      </c>
      <c r="H1151" s="17">
        <f t="shared" si="2169"/>
        <v>0</v>
      </c>
      <c r="I1151" s="17">
        <f t="shared" si="2169"/>
        <v>0</v>
      </c>
      <c r="J1151" s="17">
        <f t="shared" si="2169"/>
        <v>0</v>
      </c>
      <c r="K1151" s="17">
        <f t="shared" si="2169"/>
        <v>0</v>
      </c>
      <c r="L1151" s="17">
        <f t="shared" si="2169"/>
        <v>0</v>
      </c>
      <c r="M1151" s="17">
        <f t="shared" si="2169"/>
        <v>5613</v>
      </c>
      <c r="N1151" s="17">
        <f t="shared" si="2169"/>
        <v>0</v>
      </c>
      <c r="O1151" s="17">
        <f t="shared" si="2169"/>
        <v>0</v>
      </c>
      <c r="P1151" s="17">
        <f t="shared" si="2169"/>
        <v>0</v>
      </c>
      <c r="Q1151" s="17">
        <f t="shared" si="2169"/>
        <v>0</v>
      </c>
      <c r="R1151" s="17">
        <f t="shared" si="2169"/>
        <v>0</v>
      </c>
      <c r="S1151" s="17">
        <f t="shared" si="2169"/>
        <v>5613</v>
      </c>
      <c r="T1151" s="17">
        <f t="shared" si="2169"/>
        <v>0</v>
      </c>
      <c r="U1151" s="17">
        <f t="shared" si="2170"/>
        <v>0</v>
      </c>
      <c r="V1151" s="17">
        <f t="shared" si="2170"/>
        <v>0</v>
      </c>
      <c r="W1151" s="17">
        <f t="shared" si="2170"/>
        <v>0</v>
      </c>
      <c r="X1151" s="17">
        <f t="shared" si="2170"/>
        <v>0</v>
      </c>
      <c r="Y1151" s="17">
        <f t="shared" si="2170"/>
        <v>5613</v>
      </c>
      <c r="Z1151" s="17">
        <f t="shared" si="2170"/>
        <v>0</v>
      </c>
      <c r="AA1151" s="17">
        <f t="shared" si="2170"/>
        <v>0</v>
      </c>
      <c r="AB1151" s="17">
        <f t="shared" si="2170"/>
        <v>0</v>
      </c>
      <c r="AC1151" s="17">
        <f t="shared" si="2170"/>
        <v>0</v>
      </c>
      <c r="AD1151" s="17">
        <f t="shared" si="2170"/>
        <v>0</v>
      </c>
      <c r="AE1151" s="17">
        <f t="shared" si="2170"/>
        <v>5613</v>
      </c>
      <c r="AF1151" s="17">
        <f t="shared" si="2170"/>
        <v>0</v>
      </c>
      <c r="AG1151" s="17">
        <f t="shared" si="2171"/>
        <v>0</v>
      </c>
      <c r="AH1151" s="17">
        <f t="shared" si="2171"/>
        <v>0</v>
      </c>
      <c r="AI1151" s="17">
        <f t="shared" si="2171"/>
        <v>0</v>
      </c>
      <c r="AJ1151" s="17">
        <f t="shared" si="2171"/>
        <v>0</v>
      </c>
      <c r="AK1151" s="17">
        <f t="shared" si="2171"/>
        <v>5613</v>
      </c>
      <c r="AL1151" s="17">
        <f t="shared" si="2171"/>
        <v>0</v>
      </c>
      <c r="AM1151" s="17">
        <f t="shared" si="2171"/>
        <v>0</v>
      </c>
      <c r="AN1151" s="17">
        <f t="shared" si="2171"/>
        <v>0</v>
      </c>
      <c r="AO1151" s="17">
        <f t="shared" si="2171"/>
        <v>0</v>
      </c>
      <c r="AP1151" s="17">
        <f t="shared" si="2171"/>
        <v>0</v>
      </c>
      <c r="AQ1151" s="17">
        <f t="shared" si="2171"/>
        <v>5613</v>
      </c>
      <c r="AR1151" s="17">
        <f t="shared" si="2171"/>
        <v>0</v>
      </c>
      <c r="AS1151" s="17">
        <f t="shared" si="2172"/>
        <v>0</v>
      </c>
      <c r="AT1151" s="17">
        <f t="shared" si="2172"/>
        <v>0</v>
      </c>
      <c r="AU1151" s="17">
        <f t="shared" si="2172"/>
        <v>0</v>
      </c>
      <c r="AV1151" s="17">
        <f t="shared" si="2172"/>
        <v>0</v>
      </c>
      <c r="AW1151" s="17">
        <f t="shared" si="2172"/>
        <v>5613</v>
      </c>
      <c r="AX1151" s="17">
        <f t="shared" si="2172"/>
        <v>0</v>
      </c>
      <c r="AY1151" s="17">
        <f t="shared" si="2172"/>
        <v>0</v>
      </c>
      <c r="AZ1151" s="17">
        <f t="shared" si="2172"/>
        <v>0</v>
      </c>
      <c r="BA1151" s="92">
        <f t="shared" si="2119"/>
        <v>0</v>
      </c>
      <c r="BB1151" s="92"/>
    </row>
    <row r="1152" spans="1:54" ht="20.100000000000001" hidden="1" customHeight="1">
      <c r="A1152" s="36" t="s">
        <v>65</v>
      </c>
      <c r="B1152" s="55" t="s">
        <v>317</v>
      </c>
      <c r="C1152" s="55" t="s">
        <v>145</v>
      </c>
      <c r="D1152" s="55" t="s">
        <v>21</v>
      </c>
      <c r="E1152" s="55" t="s">
        <v>349</v>
      </c>
      <c r="F1152" s="55" t="s">
        <v>66</v>
      </c>
      <c r="G1152" s="17">
        <f t="shared" si="2169"/>
        <v>5613</v>
      </c>
      <c r="H1152" s="17">
        <f t="shared" si="2169"/>
        <v>0</v>
      </c>
      <c r="I1152" s="17">
        <f t="shared" si="2169"/>
        <v>0</v>
      </c>
      <c r="J1152" s="17">
        <f t="shared" si="2169"/>
        <v>0</v>
      </c>
      <c r="K1152" s="17">
        <f t="shared" si="2169"/>
        <v>0</v>
      </c>
      <c r="L1152" s="17">
        <f t="shared" si="2169"/>
        <v>0</v>
      </c>
      <c r="M1152" s="17">
        <f t="shared" si="2169"/>
        <v>5613</v>
      </c>
      <c r="N1152" s="17">
        <f t="shared" si="2169"/>
        <v>0</v>
      </c>
      <c r="O1152" s="17">
        <f t="shared" si="2169"/>
        <v>0</v>
      </c>
      <c r="P1152" s="17">
        <f t="shared" si="2169"/>
        <v>0</v>
      </c>
      <c r="Q1152" s="17">
        <f t="shared" si="2169"/>
        <v>0</v>
      </c>
      <c r="R1152" s="17">
        <f t="shared" si="2169"/>
        <v>0</v>
      </c>
      <c r="S1152" s="17">
        <f t="shared" si="2169"/>
        <v>5613</v>
      </c>
      <c r="T1152" s="17">
        <f t="shared" si="2169"/>
        <v>0</v>
      </c>
      <c r="U1152" s="17">
        <f t="shared" si="2170"/>
        <v>0</v>
      </c>
      <c r="V1152" s="17">
        <f t="shared" si="2170"/>
        <v>0</v>
      </c>
      <c r="W1152" s="17">
        <f t="shared" si="2170"/>
        <v>0</v>
      </c>
      <c r="X1152" s="17">
        <f t="shared" si="2170"/>
        <v>0</v>
      </c>
      <c r="Y1152" s="17">
        <f t="shared" si="2170"/>
        <v>5613</v>
      </c>
      <c r="Z1152" s="17">
        <f t="shared" si="2170"/>
        <v>0</v>
      </c>
      <c r="AA1152" s="17">
        <f t="shared" si="2170"/>
        <v>0</v>
      </c>
      <c r="AB1152" s="17">
        <f t="shared" si="2170"/>
        <v>0</v>
      </c>
      <c r="AC1152" s="17">
        <f t="shared" si="2170"/>
        <v>0</v>
      </c>
      <c r="AD1152" s="17">
        <f t="shared" si="2170"/>
        <v>0</v>
      </c>
      <c r="AE1152" s="17">
        <f t="shared" si="2170"/>
        <v>5613</v>
      </c>
      <c r="AF1152" s="17">
        <f t="shared" si="2170"/>
        <v>0</v>
      </c>
      <c r="AG1152" s="17">
        <f t="shared" si="2171"/>
        <v>0</v>
      </c>
      <c r="AH1152" s="17">
        <f t="shared" si="2171"/>
        <v>0</v>
      </c>
      <c r="AI1152" s="17">
        <f t="shared" si="2171"/>
        <v>0</v>
      </c>
      <c r="AJ1152" s="17">
        <f t="shared" si="2171"/>
        <v>0</v>
      </c>
      <c r="AK1152" s="17">
        <f t="shared" si="2171"/>
        <v>5613</v>
      </c>
      <c r="AL1152" s="17">
        <f t="shared" si="2171"/>
        <v>0</v>
      </c>
      <c r="AM1152" s="17">
        <f t="shared" si="2171"/>
        <v>0</v>
      </c>
      <c r="AN1152" s="17">
        <f t="shared" si="2171"/>
        <v>0</v>
      </c>
      <c r="AO1152" s="17">
        <f t="shared" si="2171"/>
        <v>0</v>
      </c>
      <c r="AP1152" s="17">
        <f t="shared" si="2171"/>
        <v>0</v>
      </c>
      <c r="AQ1152" s="17">
        <f t="shared" si="2171"/>
        <v>5613</v>
      </c>
      <c r="AR1152" s="17">
        <f t="shared" si="2171"/>
        <v>0</v>
      </c>
      <c r="AS1152" s="17">
        <f t="shared" si="2172"/>
        <v>0</v>
      </c>
      <c r="AT1152" s="17">
        <f t="shared" si="2172"/>
        <v>0</v>
      </c>
      <c r="AU1152" s="17">
        <f t="shared" si="2172"/>
        <v>0</v>
      </c>
      <c r="AV1152" s="17">
        <f t="shared" si="2172"/>
        <v>0</v>
      </c>
      <c r="AW1152" s="17">
        <f t="shared" si="2172"/>
        <v>5613</v>
      </c>
      <c r="AX1152" s="17">
        <f t="shared" si="2172"/>
        <v>0</v>
      </c>
      <c r="AY1152" s="17">
        <f t="shared" si="2172"/>
        <v>0</v>
      </c>
      <c r="AZ1152" s="17">
        <f t="shared" si="2172"/>
        <v>0</v>
      </c>
      <c r="BA1152" s="92">
        <f t="shared" si="2119"/>
        <v>0</v>
      </c>
      <c r="BB1152" s="92"/>
    </row>
    <row r="1153" spans="1:54" ht="49.5" hidden="1">
      <c r="A1153" s="24" t="s">
        <v>406</v>
      </c>
      <c r="B1153" s="25" t="s">
        <v>317</v>
      </c>
      <c r="C1153" s="25" t="s">
        <v>145</v>
      </c>
      <c r="D1153" s="25" t="s">
        <v>21</v>
      </c>
      <c r="E1153" s="25" t="s">
        <v>349</v>
      </c>
      <c r="F1153" s="25" t="s">
        <v>252</v>
      </c>
      <c r="G1153" s="9">
        <f>1643+3970</f>
        <v>5613</v>
      </c>
      <c r="H1153" s="9"/>
      <c r="I1153" s="79"/>
      <c r="J1153" s="79"/>
      <c r="K1153" s="79"/>
      <c r="L1153" s="79"/>
      <c r="M1153" s="9">
        <f>G1153+I1153+J1153+K1153+L1153</f>
        <v>5613</v>
      </c>
      <c r="N1153" s="9">
        <f>H1153+L1153</f>
        <v>0</v>
      </c>
      <c r="O1153" s="80"/>
      <c r="P1153" s="80"/>
      <c r="Q1153" s="80"/>
      <c r="R1153" s="80"/>
      <c r="S1153" s="9">
        <f>M1153+O1153+P1153+Q1153+R1153</f>
        <v>5613</v>
      </c>
      <c r="T1153" s="9">
        <f>N1153+R1153</f>
        <v>0</v>
      </c>
      <c r="U1153" s="80"/>
      <c r="V1153" s="80"/>
      <c r="W1153" s="80"/>
      <c r="X1153" s="80"/>
      <c r="Y1153" s="9">
        <f>S1153+U1153+V1153+W1153+X1153</f>
        <v>5613</v>
      </c>
      <c r="Z1153" s="9">
        <f>T1153+X1153</f>
        <v>0</v>
      </c>
      <c r="AA1153" s="80"/>
      <c r="AB1153" s="80"/>
      <c r="AC1153" s="80"/>
      <c r="AD1153" s="80"/>
      <c r="AE1153" s="9">
        <f>Y1153+AA1153+AB1153+AC1153+AD1153</f>
        <v>5613</v>
      </c>
      <c r="AF1153" s="9">
        <f>Z1153+AD1153</f>
        <v>0</v>
      </c>
      <c r="AG1153" s="80"/>
      <c r="AH1153" s="80"/>
      <c r="AI1153" s="80"/>
      <c r="AJ1153" s="80"/>
      <c r="AK1153" s="9">
        <f>AE1153+AG1153+AH1153+AI1153+AJ1153</f>
        <v>5613</v>
      </c>
      <c r="AL1153" s="9">
        <f>AF1153+AJ1153</f>
        <v>0</v>
      </c>
      <c r="AM1153" s="80"/>
      <c r="AN1153" s="80"/>
      <c r="AO1153" s="80"/>
      <c r="AP1153" s="80"/>
      <c r="AQ1153" s="9">
        <f>AK1153+AM1153+AN1153+AO1153+AP1153</f>
        <v>5613</v>
      </c>
      <c r="AR1153" s="9">
        <f>AL1153+AP1153</f>
        <v>0</v>
      </c>
      <c r="AS1153" s="80"/>
      <c r="AT1153" s="80"/>
      <c r="AU1153" s="80"/>
      <c r="AV1153" s="80"/>
      <c r="AW1153" s="9">
        <f>AQ1153+AS1153+AT1153+AU1153+AV1153</f>
        <v>5613</v>
      </c>
      <c r="AX1153" s="9">
        <f>AR1153+AV1153</f>
        <v>0</v>
      </c>
      <c r="AY1153" s="79"/>
      <c r="AZ1153" s="79"/>
      <c r="BA1153" s="92">
        <f t="shared" si="2119"/>
        <v>0</v>
      </c>
      <c r="BB1153" s="92"/>
    </row>
    <row r="1154" spans="1:54" ht="49.5" hidden="1">
      <c r="A1154" s="24" t="s">
        <v>496</v>
      </c>
      <c r="B1154" s="25" t="s">
        <v>317</v>
      </c>
      <c r="C1154" s="25" t="s">
        <v>145</v>
      </c>
      <c r="D1154" s="25" t="s">
        <v>21</v>
      </c>
      <c r="E1154" s="25" t="s">
        <v>380</v>
      </c>
      <c r="F1154" s="25"/>
      <c r="G1154" s="9">
        <f t="shared" ref="G1154:V1157" si="2173">G1155</f>
        <v>12068</v>
      </c>
      <c r="H1154" s="9">
        <f t="shared" si="2173"/>
        <v>0</v>
      </c>
      <c r="I1154" s="9">
        <f t="shared" si="2173"/>
        <v>0</v>
      </c>
      <c r="J1154" s="9">
        <f t="shared" si="2173"/>
        <v>0</v>
      </c>
      <c r="K1154" s="9">
        <f t="shared" si="2173"/>
        <v>0</v>
      </c>
      <c r="L1154" s="9">
        <f t="shared" si="2173"/>
        <v>0</v>
      </c>
      <c r="M1154" s="9">
        <f t="shared" si="2173"/>
        <v>12068</v>
      </c>
      <c r="N1154" s="9">
        <f t="shared" si="2173"/>
        <v>0</v>
      </c>
      <c r="O1154" s="9">
        <f t="shared" si="2173"/>
        <v>0</v>
      </c>
      <c r="P1154" s="9">
        <f t="shared" si="2173"/>
        <v>0</v>
      </c>
      <c r="Q1154" s="9">
        <f t="shared" si="2173"/>
        <v>0</v>
      </c>
      <c r="R1154" s="9">
        <f t="shared" si="2173"/>
        <v>0</v>
      </c>
      <c r="S1154" s="9">
        <f t="shared" si="2173"/>
        <v>12068</v>
      </c>
      <c r="T1154" s="9">
        <f t="shared" si="2173"/>
        <v>0</v>
      </c>
      <c r="U1154" s="9">
        <f t="shared" si="2173"/>
        <v>0</v>
      </c>
      <c r="V1154" s="9">
        <f t="shared" si="2173"/>
        <v>0</v>
      </c>
      <c r="W1154" s="9">
        <f t="shared" ref="U1154:AJ1157" si="2174">W1155</f>
        <v>0</v>
      </c>
      <c r="X1154" s="9">
        <f t="shared" si="2174"/>
        <v>0</v>
      </c>
      <c r="Y1154" s="9">
        <f t="shared" si="2174"/>
        <v>12068</v>
      </c>
      <c r="Z1154" s="9">
        <f t="shared" si="2174"/>
        <v>0</v>
      </c>
      <c r="AA1154" s="9">
        <f t="shared" si="2174"/>
        <v>0</v>
      </c>
      <c r="AB1154" s="9">
        <f t="shared" si="2174"/>
        <v>0</v>
      </c>
      <c r="AC1154" s="9">
        <f t="shared" si="2174"/>
        <v>0</v>
      </c>
      <c r="AD1154" s="9">
        <f t="shared" si="2174"/>
        <v>0</v>
      </c>
      <c r="AE1154" s="9">
        <f t="shared" si="2174"/>
        <v>12068</v>
      </c>
      <c r="AF1154" s="9">
        <f t="shared" si="2174"/>
        <v>0</v>
      </c>
      <c r="AG1154" s="9">
        <f t="shared" si="2174"/>
        <v>0</v>
      </c>
      <c r="AH1154" s="9">
        <f t="shared" si="2174"/>
        <v>0</v>
      </c>
      <c r="AI1154" s="9">
        <f t="shared" si="2174"/>
        <v>0</v>
      </c>
      <c r="AJ1154" s="9">
        <f t="shared" si="2174"/>
        <v>0</v>
      </c>
      <c r="AK1154" s="9">
        <f t="shared" ref="AG1154:AV1157" si="2175">AK1155</f>
        <v>12068</v>
      </c>
      <c r="AL1154" s="9">
        <f t="shared" si="2175"/>
        <v>0</v>
      </c>
      <c r="AM1154" s="9">
        <f t="shared" si="2175"/>
        <v>0</v>
      </c>
      <c r="AN1154" s="9">
        <f t="shared" si="2175"/>
        <v>0</v>
      </c>
      <c r="AO1154" s="9">
        <f t="shared" si="2175"/>
        <v>0</v>
      </c>
      <c r="AP1154" s="9">
        <f t="shared" si="2175"/>
        <v>0</v>
      </c>
      <c r="AQ1154" s="9">
        <f t="shared" si="2175"/>
        <v>12068</v>
      </c>
      <c r="AR1154" s="9">
        <f t="shared" si="2175"/>
        <v>0</v>
      </c>
      <c r="AS1154" s="9">
        <f t="shared" si="2175"/>
        <v>0</v>
      </c>
      <c r="AT1154" s="9">
        <f t="shared" si="2175"/>
        <v>0</v>
      </c>
      <c r="AU1154" s="9">
        <f t="shared" si="2175"/>
        <v>0</v>
      </c>
      <c r="AV1154" s="9">
        <f t="shared" si="2175"/>
        <v>0</v>
      </c>
      <c r="AW1154" s="9">
        <f t="shared" ref="AS1154:AZ1157" si="2176">AW1155</f>
        <v>12068</v>
      </c>
      <c r="AX1154" s="9">
        <f t="shared" si="2176"/>
        <v>0</v>
      </c>
      <c r="AY1154" s="9">
        <f t="shared" si="2176"/>
        <v>0</v>
      </c>
      <c r="AZ1154" s="9">
        <f t="shared" si="2176"/>
        <v>0</v>
      </c>
      <c r="BA1154" s="92">
        <f t="shared" si="2119"/>
        <v>0</v>
      </c>
      <c r="BB1154" s="92"/>
    </row>
    <row r="1155" spans="1:54" ht="20.100000000000001" hidden="1" customHeight="1">
      <c r="A1155" s="36" t="s">
        <v>14</v>
      </c>
      <c r="B1155" s="55" t="s">
        <v>317</v>
      </c>
      <c r="C1155" s="55" t="s">
        <v>145</v>
      </c>
      <c r="D1155" s="55" t="s">
        <v>21</v>
      </c>
      <c r="E1155" s="55" t="s">
        <v>381</v>
      </c>
      <c r="F1155" s="55"/>
      <c r="G1155" s="17">
        <f t="shared" si="2173"/>
        <v>12068</v>
      </c>
      <c r="H1155" s="17">
        <f t="shared" si="2173"/>
        <v>0</v>
      </c>
      <c r="I1155" s="17">
        <f t="shared" si="2173"/>
        <v>0</v>
      </c>
      <c r="J1155" s="17">
        <f t="shared" si="2173"/>
        <v>0</v>
      </c>
      <c r="K1155" s="17">
        <f t="shared" si="2173"/>
        <v>0</v>
      </c>
      <c r="L1155" s="17">
        <f t="shared" si="2173"/>
        <v>0</v>
      </c>
      <c r="M1155" s="17">
        <f t="shared" si="2173"/>
        <v>12068</v>
      </c>
      <c r="N1155" s="17">
        <f t="shared" si="2173"/>
        <v>0</v>
      </c>
      <c r="O1155" s="17">
        <f t="shared" si="2173"/>
        <v>0</v>
      </c>
      <c r="P1155" s="17">
        <f t="shared" si="2173"/>
        <v>0</v>
      </c>
      <c r="Q1155" s="17">
        <f t="shared" si="2173"/>
        <v>0</v>
      </c>
      <c r="R1155" s="17">
        <f t="shared" si="2173"/>
        <v>0</v>
      </c>
      <c r="S1155" s="17">
        <f t="shared" si="2173"/>
        <v>12068</v>
      </c>
      <c r="T1155" s="17">
        <f t="shared" si="2173"/>
        <v>0</v>
      </c>
      <c r="U1155" s="17">
        <f t="shared" si="2174"/>
        <v>0</v>
      </c>
      <c r="V1155" s="17">
        <f t="shared" si="2174"/>
        <v>0</v>
      </c>
      <c r="W1155" s="17">
        <f t="shared" si="2174"/>
        <v>0</v>
      </c>
      <c r="X1155" s="17">
        <f t="shared" si="2174"/>
        <v>0</v>
      </c>
      <c r="Y1155" s="17">
        <f t="shared" si="2174"/>
        <v>12068</v>
      </c>
      <c r="Z1155" s="17">
        <f t="shared" si="2174"/>
        <v>0</v>
      </c>
      <c r="AA1155" s="17">
        <f t="shared" si="2174"/>
        <v>0</v>
      </c>
      <c r="AB1155" s="17">
        <f t="shared" si="2174"/>
        <v>0</v>
      </c>
      <c r="AC1155" s="17">
        <f t="shared" si="2174"/>
        <v>0</v>
      </c>
      <c r="AD1155" s="17">
        <f t="shared" si="2174"/>
        <v>0</v>
      </c>
      <c r="AE1155" s="17">
        <f t="shared" si="2174"/>
        <v>12068</v>
      </c>
      <c r="AF1155" s="17">
        <f t="shared" si="2174"/>
        <v>0</v>
      </c>
      <c r="AG1155" s="17">
        <f t="shared" si="2175"/>
        <v>0</v>
      </c>
      <c r="AH1155" s="17">
        <f t="shared" si="2175"/>
        <v>0</v>
      </c>
      <c r="AI1155" s="17">
        <f t="shared" si="2175"/>
        <v>0</v>
      </c>
      <c r="AJ1155" s="17">
        <f t="shared" si="2175"/>
        <v>0</v>
      </c>
      <c r="AK1155" s="17">
        <f t="shared" si="2175"/>
        <v>12068</v>
      </c>
      <c r="AL1155" s="17">
        <f t="shared" si="2175"/>
        <v>0</v>
      </c>
      <c r="AM1155" s="17">
        <f t="shared" si="2175"/>
        <v>0</v>
      </c>
      <c r="AN1155" s="17">
        <f t="shared" si="2175"/>
        <v>0</v>
      </c>
      <c r="AO1155" s="17">
        <f t="shared" si="2175"/>
        <v>0</v>
      </c>
      <c r="AP1155" s="17">
        <f t="shared" si="2175"/>
        <v>0</v>
      </c>
      <c r="AQ1155" s="17">
        <f t="shared" si="2175"/>
        <v>12068</v>
      </c>
      <c r="AR1155" s="17">
        <f t="shared" si="2175"/>
        <v>0</v>
      </c>
      <c r="AS1155" s="17">
        <f t="shared" si="2176"/>
        <v>0</v>
      </c>
      <c r="AT1155" s="17">
        <f t="shared" si="2176"/>
        <v>0</v>
      </c>
      <c r="AU1155" s="17">
        <f t="shared" si="2176"/>
        <v>0</v>
      </c>
      <c r="AV1155" s="17">
        <f t="shared" si="2176"/>
        <v>0</v>
      </c>
      <c r="AW1155" s="17">
        <f t="shared" si="2176"/>
        <v>12068</v>
      </c>
      <c r="AX1155" s="17">
        <f t="shared" si="2176"/>
        <v>0</v>
      </c>
      <c r="AY1155" s="17">
        <f t="shared" si="2176"/>
        <v>0</v>
      </c>
      <c r="AZ1155" s="17">
        <f t="shared" si="2176"/>
        <v>0</v>
      </c>
      <c r="BA1155" s="92">
        <f t="shared" si="2119"/>
        <v>0</v>
      </c>
      <c r="BB1155" s="92"/>
    </row>
    <row r="1156" spans="1:54" ht="20.100000000000001" hidden="1" customHeight="1">
      <c r="A1156" s="36" t="s">
        <v>165</v>
      </c>
      <c r="B1156" s="55" t="s">
        <v>317</v>
      </c>
      <c r="C1156" s="55" t="s">
        <v>145</v>
      </c>
      <c r="D1156" s="55" t="s">
        <v>21</v>
      </c>
      <c r="E1156" s="55" t="s">
        <v>382</v>
      </c>
      <c r="F1156" s="55"/>
      <c r="G1156" s="17">
        <f t="shared" si="2173"/>
        <v>12068</v>
      </c>
      <c r="H1156" s="17">
        <f t="shared" si="2173"/>
        <v>0</v>
      </c>
      <c r="I1156" s="17">
        <f t="shared" si="2173"/>
        <v>0</v>
      </c>
      <c r="J1156" s="17">
        <f t="shared" si="2173"/>
        <v>0</v>
      </c>
      <c r="K1156" s="17">
        <f t="shared" si="2173"/>
        <v>0</v>
      </c>
      <c r="L1156" s="17">
        <f t="shared" si="2173"/>
        <v>0</v>
      </c>
      <c r="M1156" s="17">
        <f t="shared" si="2173"/>
        <v>12068</v>
      </c>
      <c r="N1156" s="17">
        <f t="shared" si="2173"/>
        <v>0</v>
      </c>
      <c r="O1156" s="17">
        <f t="shared" si="2173"/>
        <v>0</v>
      </c>
      <c r="P1156" s="17">
        <f t="shared" si="2173"/>
        <v>0</v>
      </c>
      <c r="Q1156" s="17">
        <f t="shared" si="2173"/>
        <v>0</v>
      </c>
      <c r="R1156" s="17">
        <f t="shared" si="2173"/>
        <v>0</v>
      </c>
      <c r="S1156" s="17">
        <f t="shared" si="2173"/>
        <v>12068</v>
      </c>
      <c r="T1156" s="17">
        <f t="shared" si="2173"/>
        <v>0</v>
      </c>
      <c r="U1156" s="17">
        <f t="shared" si="2174"/>
        <v>0</v>
      </c>
      <c r="V1156" s="17">
        <f t="shared" si="2174"/>
        <v>0</v>
      </c>
      <c r="W1156" s="17">
        <f t="shared" si="2174"/>
        <v>0</v>
      </c>
      <c r="X1156" s="17">
        <f t="shared" si="2174"/>
        <v>0</v>
      </c>
      <c r="Y1156" s="17">
        <f t="shared" si="2174"/>
        <v>12068</v>
      </c>
      <c r="Z1156" s="17">
        <f t="shared" si="2174"/>
        <v>0</v>
      </c>
      <c r="AA1156" s="17">
        <f t="shared" si="2174"/>
        <v>0</v>
      </c>
      <c r="AB1156" s="17">
        <f t="shared" si="2174"/>
        <v>0</v>
      </c>
      <c r="AC1156" s="17">
        <f t="shared" si="2174"/>
        <v>0</v>
      </c>
      <c r="AD1156" s="17">
        <f t="shared" si="2174"/>
        <v>0</v>
      </c>
      <c r="AE1156" s="17">
        <f t="shared" si="2174"/>
        <v>12068</v>
      </c>
      <c r="AF1156" s="17">
        <f t="shared" si="2174"/>
        <v>0</v>
      </c>
      <c r="AG1156" s="17">
        <f t="shared" si="2175"/>
        <v>0</v>
      </c>
      <c r="AH1156" s="17">
        <f t="shared" si="2175"/>
        <v>0</v>
      </c>
      <c r="AI1156" s="17">
        <f t="shared" si="2175"/>
        <v>0</v>
      </c>
      <c r="AJ1156" s="17">
        <f t="shared" si="2175"/>
        <v>0</v>
      </c>
      <c r="AK1156" s="17">
        <f t="shared" si="2175"/>
        <v>12068</v>
      </c>
      <c r="AL1156" s="17">
        <f t="shared" si="2175"/>
        <v>0</v>
      </c>
      <c r="AM1156" s="17">
        <f t="shared" si="2175"/>
        <v>0</v>
      </c>
      <c r="AN1156" s="17">
        <f t="shared" si="2175"/>
        <v>0</v>
      </c>
      <c r="AO1156" s="17">
        <f t="shared" si="2175"/>
        <v>0</v>
      </c>
      <c r="AP1156" s="17">
        <f t="shared" si="2175"/>
        <v>0</v>
      </c>
      <c r="AQ1156" s="17">
        <f t="shared" si="2175"/>
        <v>12068</v>
      </c>
      <c r="AR1156" s="17">
        <f t="shared" si="2175"/>
        <v>0</v>
      </c>
      <c r="AS1156" s="17">
        <f t="shared" si="2176"/>
        <v>0</v>
      </c>
      <c r="AT1156" s="17">
        <f t="shared" si="2176"/>
        <v>0</v>
      </c>
      <c r="AU1156" s="17">
        <f t="shared" si="2176"/>
        <v>0</v>
      </c>
      <c r="AV1156" s="17">
        <f t="shared" si="2176"/>
        <v>0</v>
      </c>
      <c r="AW1156" s="17">
        <f t="shared" si="2176"/>
        <v>12068</v>
      </c>
      <c r="AX1156" s="17">
        <f t="shared" si="2176"/>
        <v>0</v>
      </c>
      <c r="AY1156" s="17">
        <f t="shared" si="2176"/>
        <v>0</v>
      </c>
      <c r="AZ1156" s="17">
        <f t="shared" si="2176"/>
        <v>0</v>
      </c>
      <c r="BA1156" s="92">
        <f t="shared" si="2119"/>
        <v>0</v>
      </c>
      <c r="BB1156" s="92"/>
    </row>
    <row r="1157" spans="1:54" ht="33" hidden="1">
      <c r="A1157" s="24" t="s">
        <v>242</v>
      </c>
      <c r="B1157" s="25" t="s">
        <v>317</v>
      </c>
      <c r="C1157" s="25" t="s">
        <v>145</v>
      </c>
      <c r="D1157" s="25" t="s">
        <v>21</v>
      </c>
      <c r="E1157" s="25" t="s">
        <v>382</v>
      </c>
      <c r="F1157" s="25" t="s">
        <v>30</v>
      </c>
      <c r="G1157" s="9">
        <f t="shared" si="2173"/>
        <v>12068</v>
      </c>
      <c r="H1157" s="9">
        <f t="shared" si="2173"/>
        <v>0</v>
      </c>
      <c r="I1157" s="9">
        <f t="shared" si="2173"/>
        <v>0</v>
      </c>
      <c r="J1157" s="9">
        <f t="shared" si="2173"/>
        <v>0</v>
      </c>
      <c r="K1157" s="9">
        <f t="shared" si="2173"/>
        <v>0</v>
      </c>
      <c r="L1157" s="9">
        <f t="shared" si="2173"/>
        <v>0</v>
      </c>
      <c r="M1157" s="9">
        <f t="shared" si="2173"/>
        <v>12068</v>
      </c>
      <c r="N1157" s="9">
        <f t="shared" si="2173"/>
        <v>0</v>
      </c>
      <c r="O1157" s="9">
        <f t="shared" si="2173"/>
        <v>0</v>
      </c>
      <c r="P1157" s="9">
        <f t="shared" si="2173"/>
        <v>0</v>
      </c>
      <c r="Q1157" s="9">
        <f t="shared" si="2173"/>
        <v>0</v>
      </c>
      <c r="R1157" s="9">
        <f t="shared" si="2173"/>
        <v>0</v>
      </c>
      <c r="S1157" s="9">
        <f t="shared" si="2173"/>
        <v>12068</v>
      </c>
      <c r="T1157" s="9">
        <f t="shared" si="2173"/>
        <v>0</v>
      </c>
      <c r="U1157" s="9">
        <f t="shared" si="2174"/>
        <v>0</v>
      </c>
      <c r="V1157" s="9">
        <f t="shared" si="2174"/>
        <v>0</v>
      </c>
      <c r="W1157" s="9">
        <f t="shared" si="2174"/>
        <v>0</v>
      </c>
      <c r="X1157" s="9">
        <f t="shared" si="2174"/>
        <v>0</v>
      </c>
      <c r="Y1157" s="9">
        <f t="shared" si="2174"/>
        <v>12068</v>
      </c>
      <c r="Z1157" s="9">
        <f t="shared" si="2174"/>
        <v>0</v>
      </c>
      <c r="AA1157" s="9">
        <f t="shared" si="2174"/>
        <v>0</v>
      </c>
      <c r="AB1157" s="9">
        <f t="shared" si="2174"/>
        <v>0</v>
      </c>
      <c r="AC1157" s="9">
        <f t="shared" si="2174"/>
        <v>0</v>
      </c>
      <c r="AD1157" s="9">
        <f t="shared" si="2174"/>
        <v>0</v>
      </c>
      <c r="AE1157" s="9">
        <f t="shared" si="2174"/>
        <v>12068</v>
      </c>
      <c r="AF1157" s="9">
        <f t="shared" si="2174"/>
        <v>0</v>
      </c>
      <c r="AG1157" s="9">
        <f t="shared" si="2175"/>
        <v>0</v>
      </c>
      <c r="AH1157" s="9">
        <f t="shared" si="2175"/>
        <v>0</v>
      </c>
      <c r="AI1157" s="9">
        <f t="shared" si="2175"/>
        <v>0</v>
      </c>
      <c r="AJ1157" s="9">
        <f t="shared" si="2175"/>
        <v>0</v>
      </c>
      <c r="AK1157" s="9">
        <f t="shared" si="2175"/>
        <v>12068</v>
      </c>
      <c r="AL1157" s="9">
        <f t="shared" si="2175"/>
        <v>0</v>
      </c>
      <c r="AM1157" s="9">
        <f t="shared" si="2175"/>
        <v>0</v>
      </c>
      <c r="AN1157" s="9">
        <f t="shared" si="2175"/>
        <v>0</v>
      </c>
      <c r="AO1157" s="9">
        <f t="shared" si="2175"/>
        <v>0</v>
      </c>
      <c r="AP1157" s="9">
        <f t="shared" si="2175"/>
        <v>0</v>
      </c>
      <c r="AQ1157" s="9">
        <f t="shared" si="2175"/>
        <v>12068</v>
      </c>
      <c r="AR1157" s="9">
        <f t="shared" si="2175"/>
        <v>0</v>
      </c>
      <c r="AS1157" s="9">
        <f t="shared" si="2176"/>
        <v>0</v>
      </c>
      <c r="AT1157" s="9">
        <f t="shared" si="2176"/>
        <v>0</v>
      </c>
      <c r="AU1157" s="9">
        <f t="shared" si="2176"/>
        <v>0</v>
      </c>
      <c r="AV1157" s="9">
        <f t="shared" si="2176"/>
        <v>0</v>
      </c>
      <c r="AW1157" s="9">
        <f t="shared" si="2176"/>
        <v>12068</v>
      </c>
      <c r="AX1157" s="9">
        <f t="shared" si="2176"/>
        <v>0</v>
      </c>
      <c r="AY1157" s="9">
        <f t="shared" si="2176"/>
        <v>0</v>
      </c>
      <c r="AZ1157" s="9">
        <f t="shared" si="2176"/>
        <v>0</v>
      </c>
      <c r="BA1157" s="92">
        <f t="shared" si="2119"/>
        <v>0</v>
      </c>
      <c r="BB1157" s="92"/>
    </row>
    <row r="1158" spans="1:54" ht="33" hidden="1">
      <c r="A1158" s="24" t="s">
        <v>36</v>
      </c>
      <c r="B1158" s="25" t="s">
        <v>317</v>
      </c>
      <c r="C1158" s="25" t="s">
        <v>145</v>
      </c>
      <c r="D1158" s="25" t="s">
        <v>21</v>
      </c>
      <c r="E1158" s="25" t="s">
        <v>382</v>
      </c>
      <c r="F1158" s="25" t="s">
        <v>37</v>
      </c>
      <c r="G1158" s="9">
        <v>12068</v>
      </c>
      <c r="H1158" s="9"/>
      <c r="I1158" s="79"/>
      <c r="J1158" s="79"/>
      <c r="K1158" s="79"/>
      <c r="L1158" s="79"/>
      <c r="M1158" s="9">
        <f>G1158+I1158+J1158+K1158+L1158</f>
        <v>12068</v>
      </c>
      <c r="N1158" s="9">
        <f>H1158+L1158</f>
        <v>0</v>
      </c>
      <c r="O1158" s="80"/>
      <c r="P1158" s="80"/>
      <c r="Q1158" s="80"/>
      <c r="R1158" s="80"/>
      <c r="S1158" s="9">
        <f>M1158+O1158+P1158+Q1158+R1158</f>
        <v>12068</v>
      </c>
      <c r="T1158" s="9">
        <f>N1158+R1158</f>
        <v>0</v>
      </c>
      <c r="U1158" s="80"/>
      <c r="V1158" s="80"/>
      <c r="W1158" s="80"/>
      <c r="X1158" s="80"/>
      <c r="Y1158" s="9">
        <f>S1158+U1158+V1158+W1158+X1158</f>
        <v>12068</v>
      </c>
      <c r="Z1158" s="9">
        <f>T1158+X1158</f>
        <v>0</v>
      </c>
      <c r="AA1158" s="80"/>
      <c r="AB1158" s="80"/>
      <c r="AC1158" s="80"/>
      <c r="AD1158" s="80"/>
      <c r="AE1158" s="9">
        <f>Y1158+AA1158+AB1158+AC1158+AD1158</f>
        <v>12068</v>
      </c>
      <c r="AF1158" s="9">
        <f>Z1158+AD1158</f>
        <v>0</v>
      </c>
      <c r="AG1158" s="80"/>
      <c r="AH1158" s="80"/>
      <c r="AI1158" s="80"/>
      <c r="AJ1158" s="80"/>
      <c r="AK1158" s="9">
        <f>AE1158+AG1158+AH1158+AI1158+AJ1158</f>
        <v>12068</v>
      </c>
      <c r="AL1158" s="9">
        <f>AF1158+AJ1158</f>
        <v>0</v>
      </c>
      <c r="AM1158" s="80"/>
      <c r="AN1158" s="80"/>
      <c r="AO1158" s="80"/>
      <c r="AP1158" s="80"/>
      <c r="AQ1158" s="9">
        <f>AK1158+AM1158+AN1158+AO1158+AP1158</f>
        <v>12068</v>
      </c>
      <c r="AR1158" s="9">
        <f>AL1158+AP1158</f>
        <v>0</v>
      </c>
      <c r="AS1158" s="80"/>
      <c r="AT1158" s="80"/>
      <c r="AU1158" s="80"/>
      <c r="AV1158" s="80"/>
      <c r="AW1158" s="9">
        <f>AQ1158+AS1158+AT1158+AU1158+AV1158</f>
        <v>12068</v>
      </c>
      <c r="AX1158" s="9">
        <f>AR1158+AV1158</f>
        <v>0</v>
      </c>
      <c r="AY1158" s="79"/>
      <c r="AZ1158" s="79"/>
      <c r="BA1158" s="92">
        <f t="shared" si="2119"/>
        <v>0</v>
      </c>
      <c r="BB1158" s="92"/>
    </row>
    <row r="1159" spans="1:54" ht="20.100000000000001" hidden="1" customHeight="1">
      <c r="A1159" s="36" t="s">
        <v>61</v>
      </c>
      <c r="B1159" s="55" t="s">
        <v>317</v>
      </c>
      <c r="C1159" s="55" t="s">
        <v>145</v>
      </c>
      <c r="D1159" s="55" t="s">
        <v>21</v>
      </c>
      <c r="E1159" s="55" t="s">
        <v>62</v>
      </c>
      <c r="F1159" s="55"/>
      <c r="G1159" s="17">
        <f t="shared" ref="G1159:V1162" si="2177">G1160</f>
        <v>2607</v>
      </c>
      <c r="H1159" s="17">
        <f t="shared" si="2177"/>
        <v>0</v>
      </c>
      <c r="I1159" s="17">
        <f t="shared" si="2177"/>
        <v>0</v>
      </c>
      <c r="J1159" s="17">
        <f t="shared" si="2177"/>
        <v>0</v>
      </c>
      <c r="K1159" s="17">
        <f t="shared" si="2177"/>
        <v>0</v>
      </c>
      <c r="L1159" s="17">
        <f t="shared" si="2177"/>
        <v>0</v>
      </c>
      <c r="M1159" s="17">
        <f t="shared" si="2177"/>
        <v>2607</v>
      </c>
      <c r="N1159" s="17">
        <f t="shared" si="2177"/>
        <v>0</v>
      </c>
      <c r="O1159" s="17">
        <f t="shared" si="2177"/>
        <v>0</v>
      </c>
      <c r="P1159" s="17">
        <f t="shared" si="2177"/>
        <v>0</v>
      </c>
      <c r="Q1159" s="17">
        <f t="shared" si="2177"/>
        <v>0</v>
      </c>
      <c r="R1159" s="17">
        <f t="shared" si="2177"/>
        <v>0</v>
      </c>
      <c r="S1159" s="17">
        <f t="shared" si="2177"/>
        <v>2607</v>
      </c>
      <c r="T1159" s="17">
        <f t="shared" si="2177"/>
        <v>0</v>
      </c>
      <c r="U1159" s="17">
        <f t="shared" si="2177"/>
        <v>0</v>
      </c>
      <c r="V1159" s="17">
        <f t="shared" si="2177"/>
        <v>0</v>
      </c>
      <c r="W1159" s="17">
        <f t="shared" ref="U1159:AJ1162" si="2178">W1160</f>
        <v>0</v>
      </c>
      <c r="X1159" s="17">
        <f t="shared" si="2178"/>
        <v>0</v>
      </c>
      <c r="Y1159" s="17">
        <f t="shared" si="2178"/>
        <v>2607</v>
      </c>
      <c r="Z1159" s="17">
        <f t="shared" si="2178"/>
        <v>0</v>
      </c>
      <c r="AA1159" s="17">
        <f t="shared" si="2178"/>
        <v>0</v>
      </c>
      <c r="AB1159" s="17">
        <f t="shared" si="2178"/>
        <v>0</v>
      </c>
      <c r="AC1159" s="17">
        <f t="shared" si="2178"/>
        <v>0</v>
      </c>
      <c r="AD1159" s="17">
        <f t="shared" si="2178"/>
        <v>0</v>
      </c>
      <c r="AE1159" s="17">
        <f t="shared" si="2178"/>
        <v>2607</v>
      </c>
      <c r="AF1159" s="17">
        <f t="shared" si="2178"/>
        <v>0</v>
      </c>
      <c r="AG1159" s="17">
        <f t="shared" si="2178"/>
        <v>0</v>
      </c>
      <c r="AH1159" s="17">
        <f t="shared" si="2178"/>
        <v>0</v>
      </c>
      <c r="AI1159" s="17">
        <f t="shared" si="2178"/>
        <v>0</v>
      </c>
      <c r="AJ1159" s="17">
        <f t="shared" si="2178"/>
        <v>0</v>
      </c>
      <c r="AK1159" s="17">
        <f t="shared" ref="AG1159:AV1162" si="2179">AK1160</f>
        <v>2607</v>
      </c>
      <c r="AL1159" s="17">
        <f t="shared" si="2179"/>
        <v>0</v>
      </c>
      <c r="AM1159" s="17">
        <f t="shared" si="2179"/>
        <v>0</v>
      </c>
      <c r="AN1159" s="17">
        <f t="shared" si="2179"/>
        <v>0</v>
      </c>
      <c r="AO1159" s="17">
        <f t="shared" si="2179"/>
        <v>0</v>
      </c>
      <c r="AP1159" s="17">
        <f t="shared" si="2179"/>
        <v>0</v>
      </c>
      <c r="AQ1159" s="17">
        <f t="shared" si="2179"/>
        <v>2607</v>
      </c>
      <c r="AR1159" s="17">
        <f t="shared" si="2179"/>
        <v>0</v>
      </c>
      <c r="AS1159" s="17">
        <f t="shared" si="2179"/>
        <v>0</v>
      </c>
      <c r="AT1159" s="17">
        <f t="shared" si="2179"/>
        <v>0</v>
      </c>
      <c r="AU1159" s="17">
        <f t="shared" si="2179"/>
        <v>0</v>
      </c>
      <c r="AV1159" s="17">
        <f t="shared" si="2179"/>
        <v>0</v>
      </c>
      <c r="AW1159" s="17">
        <f t="shared" ref="AS1159:AZ1162" si="2180">AW1160</f>
        <v>2607</v>
      </c>
      <c r="AX1159" s="17">
        <f t="shared" si="2180"/>
        <v>0</v>
      </c>
      <c r="AY1159" s="17">
        <f t="shared" si="2180"/>
        <v>696</v>
      </c>
      <c r="AZ1159" s="17">
        <f t="shared" si="2180"/>
        <v>0</v>
      </c>
      <c r="BA1159" s="92">
        <f t="shared" si="2119"/>
        <v>26.697353279631759</v>
      </c>
      <c r="BB1159" s="92"/>
    </row>
    <row r="1160" spans="1:54" ht="20.100000000000001" hidden="1" customHeight="1">
      <c r="A1160" s="36" t="s">
        <v>14</v>
      </c>
      <c r="B1160" s="55" t="s">
        <v>317</v>
      </c>
      <c r="C1160" s="55" t="s">
        <v>145</v>
      </c>
      <c r="D1160" s="55" t="s">
        <v>21</v>
      </c>
      <c r="E1160" s="55" t="s">
        <v>63</v>
      </c>
      <c r="F1160" s="55"/>
      <c r="G1160" s="17">
        <f t="shared" si="2177"/>
        <v>2607</v>
      </c>
      <c r="H1160" s="17">
        <f t="shared" si="2177"/>
        <v>0</v>
      </c>
      <c r="I1160" s="17">
        <f t="shared" si="2177"/>
        <v>0</v>
      </c>
      <c r="J1160" s="17">
        <f t="shared" si="2177"/>
        <v>0</v>
      </c>
      <c r="K1160" s="17">
        <f t="shared" si="2177"/>
        <v>0</v>
      </c>
      <c r="L1160" s="17">
        <f t="shared" si="2177"/>
        <v>0</v>
      </c>
      <c r="M1160" s="17">
        <f t="shared" si="2177"/>
        <v>2607</v>
      </c>
      <c r="N1160" s="17">
        <f t="shared" si="2177"/>
        <v>0</v>
      </c>
      <c r="O1160" s="17">
        <f t="shared" si="2177"/>
        <v>0</v>
      </c>
      <c r="P1160" s="17">
        <f t="shared" si="2177"/>
        <v>0</v>
      </c>
      <c r="Q1160" s="17">
        <f t="shared" si="2177"/>
        <v>0</v>
      </c>
      <c r="R1160" s="17">
        <f t="shared" si="2177"/>
        <v>0</v>
      </c>
      <c r="S1160" s="17">
        <f t="shared" si="2177"/>
        <v>2607</v>
      </c>
      <c r="T1160" s="17">
        <f t="shared" si="2177"/>
        <v>0</v>
      </c>
      <c r="U1160" s="17">
        <f t="shared" si="2178"/>
        <v>0</v>
      </c>
      <c r="V1160" s="17">
        <f t="shared" si="2178"/>
        <v>0</v>
      </c>
      <c r="W1160" s="17">
        <f t="shared" si="2178"/>
        <v>0</v>
      </c>
      <c r="X1160" s="17">
        <f t="shared" si="2178"/>
        <v>0</v>
      </c>
      <c r="Y1160" s="17">
        <f t="shared" si="2178"/>
        <v>2607</v>
      </c>
      <c r="Z1160" s="17">
        <f t="shared" si="2178"/>
        <v>0</v>
      </c>
      <c r="AA1160" s="17">
        <f t="shared" si="2178"/>
        <v>0</v>
      </c>
      <c r="AB1160" s="17">
        <f t="shared" si="2178"/>
        <v>0</v>
      </c>
      <c r="AC1160" s="17">
        <f t="shared" si="2178"/>
        <v>0</v>
      </c>
      <c r="AD1160" s="17">
        <f t="shared" si="2178"/>
        <v>0</v>
      </c>
      <c r="AE1160" s="17">
        <f t="shared" si="2178"/>
        <v>2607</v>
      </c>
      <c r="AF1160" s="17">
        <f t="shared" si="2178"/>
        <v>0</v>
      </c>
      <c r="AG1160" s="17">
        <f t="shared" si="2179"/>
        <v>0</v>
      </c>
      <c r="AH1160" s="17">
        <f t="shared" si="2179"/>
        <v>0</v>
      </c>
      <c r="AI1160" s="17">
        <f t="shared" si="2179"/>
        <v>0</v>
      </c>
      <c r="AJ1160" s="17">
        <f t="shared" si="2179"/>
        <v>0</v>
      </c>
      <c r="AK1160" s="17">
        <f t="shared" si="2179"/>
        <v>2607</v>
      </c>
      <c r="AL1160" s="17">
        <f t="shared" si="2179"/>
        <v>0</v>
      </c>
      <c r="AM1160" s="17">
        <f t="shared" si="2179"/>
        <v>0</v>
      </c>
      <c r="AN1160" s="17">
        <f t="shared" si="2179"/>
        <v>0</v>
      </c>
      <c r="AO1160" s="17">
        <f t="shared" si="2179"/>
        <v>0</v>
      </c>
      <c r="AP1160" s="17">
        <f t="shared" si="2179"/>
        <v>0</v>
      </c>
      <c r="AQ1160" s="17">
        <f t="shared" si="2179"/>
        <v>2607</v>
      </c>
      <c r="AR1160" s="17">
        <f t="shared" si="2179"/>
        <v>0</v>
      </c>
      <c r="AS1160" s="17">
        <f t="shared" si="2180"/>
        <v>0</v>
      </c>
      <c r="AT1160" s="17">
        <f t="shared" si="2180"/>
        <v>0</v>
      </c>
      <c r="AU1160" s="17">
        <f t="shared" si="2180"/>
        <v>0</v>
      </c>
      <c r="AV1160" s="17">
        <f t="shared" si="2180"/>
        <v>0</v>
      </c>
      <c r="AW1160" s="17">
        <f t="shared" si="2180"/>
        <v>2607</v>
      </c>
      <c r="AX1160" s="17">
        <f t="shared" si="2180"/>
        <v>0</v>
      </c>
      <c r="AY1160" s="17">
        <f t="shared" si="2180"/>
        <v>696</v>
      </c>
      <c r="AZ1160" s="17">
        <f t="shared" si="2180"/>
        <v>0</v>
      </c>
      <c r="BA1160" s="92">
        <f t="shared" si="2119"/>
        <v>26.697353279631759</v>
      </c>
      <c r="BB1160" s="92"/>
    </row>
    <row r="1161" spans="1:54" ht="20.100000000000001" hidden="1" customHeight="1">
      <c r="A1161" s="36" t="s">
        <v>165</v>
      </c>
      <c r="B1161" s="55" t="s">
        <v>317</v>
      </c>
      <c r="C1161" s="55" t="s">
        <v>145</v>
      </c>
      <c r="D1161" s="55" t="s">
        <v>21</v>
      </c>
      <c r="E1161" s="55" t="s">
        <v>182</v>
      </c>
      <c r="F1161" s="55"/>
      <c r="G1161" s="17">
        <f t="shared" si="2177"/>
        <v>2607</v>
      </c>
      <c r="H1161" s="17">
        <f t="shared" si="2177"/>
        <v>0</v>
      </c>
      <c r="I1161" s="17">
        <f t="shared" si="2177"/>
        <v>0</v>
      </c>
      <c r="J1161" s="17">
        <f t="shared" si="2177"/>
        <v>0</v>
      </c>
      <c r="K1161" s="17">
        <f t="shared" si="2177"/>
        <v>0</v>
      </c>
      <c r="L1161" s="17">
        <f t="shared" si="2177"/>
        <v>0</v>
      </c>
      <c r="M1161" s="17">
        <f t="shared" si="2177"/>
        <v>2607</v>
      </c>
      <c r="N1161" s="17">
        <f t="shared" si="2177"/>
        <v>0</v>
      </c>
      <c r="O1161" s="17">
        <f t="shared" si="2177"/>
        <v>0</v>
      </c>
      <c r="P1161" s="17">
        <f t="shared" si="2177"/>
        <v>0</v>
      </c>
      <c r="Q1161" s="17">
        <f t="shared" si="2177"/>
        <v>0</v>
      </c>
      <c r="R1161" s="17">
        <f t="shared" si="2177"/>
        <v>0</v>
      </c>
      <c r="S1161" s="17">
        <f t="shared" si="2177"/>
        <v>2607</v>
      </c>
      <c r="T1161" s="17">
        <f t="shared" si="2177"/>
        <v>0</v>
      </c>
      <c r="U1161" s="17">
        <f t="shared" si="2178"/>
        <v>0</v>
      </c>
      <c r="V1161" s="17">
        <f t="shared" si="2178"/>
        <v>0</v>
      </c>
      <c r="W1161" s="17">
        <f t="shared" si="2178"/>
        <v>0</v>
      </c>
      <c r="X1161" s="17">
        <f t="shared" si="2178"/>
        <v>0</v>
      </c>
      <c r="Y1161" s="17">
        <f t="shared" si="2178"/>
        <v>2607</v>
      </c>
      <c r="Z1161" s="17">
        <f t="shared" si="2178"/>
        <v>0</v>
      </c>
      <c r="AA1161" s="17">
        <f t="shared" si="2178"/>
        <v>0</v>
      </c>
      <c r="AB1161" s="17">
        <f t="shared" si="2178"/>
        <v>0</v>
      </c>
      <c r="AC1161" s="17">
        <f t="shared" si="2178"/>
        <v>0</v>
      </c>
      <c r="AD1161" s="17">
        <f t="shared" si="2178"/>
        <v>0</v>
      </c>
      <c r="AE1161" s="17">
        <f t="shared" si="2178"/>
        <v>2607</v>
      </c>
      <c r="AF1161" s="17">
        <f t="shared" si="2178"/>
        <v>0</v>
      </c>
      <c r="AG1161" s="17">
        <f t="shared" si="2179"/>
        <v>0</v>
      </c>
      <c r="AH1161" s="17">
        <f t="shared" si="2179"/>
        <v>0</v>
      </c>
      <c r="AI1161" s="17">
        <f t="shared" si="2179"/>
        <v>0</v>
      </c>
      <c r="AJ1161" s="17">
        <f t="shared" si="2179"/>
        <v>0</v>
      </c>
      <c r="AK1161" s="17">
        <f t="shared" si="2179"/>
        <v>2607</v>
      </c>
      <c r="AL1161" s="17">
        <f t="shared" si="2179"/>
        <v>0</v>
      </c>
      <c r="AM1161" s="17">
        <f t="shared" si="2179"/>
        <v>0</v>
      </c>
      <c r="AN1161" s="17">
        <f t="shared" si="2179"/>
        <v>0</v>
      </c>
      <c r="AO1161" s="17">
        <f t="shared" si="2179"/>
        <v>0</v>
      </c>
      <c r="AP1161" s="17">
        <f t="shared" si="2179"/>
        <v>0</v>
      </c>
      <c r="AQ1161" s="17">
        <f t="shared" si="2179"/>
        <v>2607</v>
      </c>
      <c r="AR1161" s="17">
        <f t="shared" si="2179"/>
        <v>0</v>
      </c>
      <c r="AS1161" s="17">
        <f t="shared" si="2180"/>
        <v>0</v>
      </c>
      <c r="AT1161" s="17">
        <f t="shared" si="2180"/>
        <v>0</v>
      </c>
      <c r="AU1161" s="17">
        <f t="shared" si="2180"/>
        <v>0</v>
      </c>
      <c r="AV1161" s="17">
        <f t="shared" si="2180"/>
        <v>0</v>
      </c>
      <c r="AW1161" s="17">
        <f t="shared" si="2180"/>
        <v>2607</v>
      </c>
      <c r="AX1161" s="17">
        <f t="shared" si="2180"/>
        <v>0</v>
      </c>
      <c r="AY1161" s="17">
        <f t="shared" si="2180"/>
        <v>696</v>
      </c>
      <c r="AZ1161" s="17">
        <f t="shared" si="2180"/>
        <v>0</v>
      </c>
      <c r="BA1161" s="92">
        <f t="shared" si="2119"/>
        <v>26.697353279631759</v>
      </c>
      <c r="BB1161" s="92"/>
    </row>
    <row r="1162" spans="1:54" ht="33" hidden="1">
      <c r="A1162" s="24" t="s">
        <v>242</v>
      </c>
      <c r="B1162" s="25" t="s">
        <v>317</v>
      </c>
      <c r="C1162" s="25" t="s">
        <v>145</v>
      </c>
      <c r="D1162" s="25" t="s">
        <v>21</v>
      </c>
      <c r="E1162" s="25" t="s">
        <v>182</v>
      </c>
      <c r="F1162" s="25" t="s">
        <v>30</v>
      </c>
      <c r="G1162" s="9">
        <f t="shared" si="2177"/>
        <v>2607</v>
      </c>
      <c r="H1162" s="9">
        <f t="shared" si="2177"/>
        <v>0</v>
      </c>
      <c r="I1162" s="9">
        <f t="shared" si="2177"/>
        <v>0</v>
      </c>
      <c r="J1162" s="9">
        <f t="shared" si="2177"/>
        <v>0</v>
      </c>
      <c r="K1162" s="9">
        <f t="shared" si="2177"/>
        <v>0</v>
      </c>
      <c r="L1162" s="9">
        <f t="shared" si="2177"/>
        <v>0</v>
      </c>
      <c r="M1162" s="9">
        <f t="shared" si="2177"/>
        <v>2607</v>
      </c>
      <c r="N1162" s="9">
        <f t="shared" si="2177"/>
        <v>0</v>
      </c>
      <c r="O1162" s="9">
        <f t="shared" si="2177"/>
        <v>0</v>
      </c>
      <c r="P1162" s="9">
        <f t="shared" si="2177"/>
        <v>0</v>
      </c>
      <c r="Q1162" s="9">
        <f t="shared" si="2177"/>
        <v>0</v>
      </c>
      <c r="R1162" s="9">
        <f t="shared" si="2177"/>
        <v>0</v>
      </c>
      <c r="S1162" s="9">
        <f t="shared" si="2177"/>
        <v>2607</v>
      </c>
      <c r="T1162" s="9">
        <f t="shared" si="2177"/>
        <v>0</v>
      </c>
      <c r="U1162" s="9">
        <f t="shared" si="2178"/>
        <v>0</v>
      </c>
      <c r="V1162" s="9">
        <f t="shared" si="2178"/>
        <v>0</v>
      </c>
      <c r="W1162" s="9">
        <f t="shared" si="2178"/>
        <v>0</v>
      </c>
      <c r="X1162" s="9">
        <f t="shared" si="2178"/>
        <v>0</v>
      </c>
      <c r="Y1162" s="9">
        <f t="shared" si="2178"/>
        <v>2607</v>
      </c>
      <c r="Z1162" s="9">
        <f t="shared" si="2178"/>
        <v>0</v>
      </c>
      <c r="AA1162" s="9">
        <f t="shared" si="2178"/>
        <v>0</v>
      </c>
      <c r="AB1162" s="9">
        <f t="shared" si="2178"/>
        <v>0</v>
      </c>
      <c r="AC1162" s="9">
        <f t="shared" si="2178"/>
        <v>0</v>
      </c>
      <c r="AD1162" s="9">
        <f t="shared" si="2178"/>
        <v>0</v>
      </c>
      <c r="AE1162" s="9">
        <f t="shared" si="2178"/>
        <v>2607</v>
      </c>
      <c r="AF1162" s="9">
        <f t="shared" si="2178"/>
        <v>0</v>
      </c>
      <c r="AG1162" s="9">
        <f t="shared" si="2179"/>
        <v>0</v>
      </c>
      <c r="AH1162" s="9">
        <f t="shared" si="2179"/>
        <v>0</v>
      </c>
      <c r="AI1162" s="9">
        <f t="shared" si="2179"/>
        <v>0</v>
      </c>
      <c r="AJ1162" s="9">
        <f t="shared" si="2179"/>
        <v>0</v>
      </c>
      <c r="AK1162" s="9">
        <f t="shared" si="2179"/>
        <v>2607</v>
      </c>
      <c r="AL1162" s="9">
        <f t="shared" si="2179"/>
        <v>0</v>
      </c>
      <c r="AM1162" s="9">
        <f t="shared" si="2179"/>
        <v>0</v>
      </c>
      <c r="AN1162" s="9">
        <f t="shared" si="2179"/>
        <v>0</v>
      </c>
      <c r="AO1162" s="9">
        <f t="shared" si="2179"/>
        <v>0</v>
      </c>
      <c r="AP1162" s="9">
        <f t="shared" si="2179"/>
        <v>0</v>
      </c>
      <c r="AQ1162" s="9">
        <f t="shared" si="2179"/>
        <v>2607</v>
      </c>
      <c r="AR1162" s="9">
        <f t="shared" si="2179"/>
        <v>0</v>
      </c>
      <c r="AS1162" s="9">
        <f t="shared" si="2180"/>
        <v>0</v>
      </c>
      <c r="AT1162" s="9">
        <f t="shared" si="2180"/>
        <v>0</v>
      </c>
      <c r="AU1162" s="9">
        <f t="shared" si="2180"/>
        <v>0</v>
      </c>
      <c r="AV1162" s="9">
        <f t="shared" si="2180"/>
        <v>0</v>
      </c>
      <c r="AW1162" s="9">
        <f t="shared" si="2180"/>
        <v>2607</v>
      </c>
      <c r="AX1162" s="9">
        <f t="shared" si="2180"/>
        <v>0</v>
      </c>
      <c r="AY1162" s="9">
        <f t="shared" si="2180"/>
        <v>696</v>
      </c>
      <c r="AZ1162" s="9">
        <f t="shared" si="2180"/>
        <v>0</v>
      </c>
      <c r="BA1162" s="92">
        <f t="shared" si="2119"/>
        <v>26.697353279631759</v>
      </c>
      <c r="BB1162" s="92"/>
    </row>
    <row r="1163" spans="1:54" ht="33" hidden="1">
      <c r="A1163" s="24" t="s">
        <v>36</v>
      </c>
      <c r="B1163" s="25" t="s">
        <v>317</v>
      </c>
      <c r="C1163" s="25" t="s">
        <v>145</v>
      </c>
      <c r="D1163" s="25" t="s">
        <v>21</v>
      </c>
      <c r="E1163" s="25" t="s">
        <v>182</v>
      </c>
      <c r="F1163" s="25" t="s">
        <v>37</v>
      </c>
      <c r="G1163" s="9">
        <v>2607</v>
      </c>
      <c r="H1163" s="9"/>
      <c r="I1163" s="79"/>
      <c r="J1163" s="79"/>
      <c r="K1163" s="79"/>
      <c r="L1163" s="79"/>
      <c r="M1163" s="9">
        <f>G1163+I1163+J1163+K1163+L1163</f>
        <v>2607</v>
      </c>
      <c r="N1163" s="9">
        <f>H1163+L1163</f>
        <v>0</v>
      </c>
      <c r="O1163" s="80"/>
      <c r="P1163" s="80"/>
      <c r="Q1163" s="80"/>
      <c r="R1163" s="80"/>
      <c r="S1163" s="9">
        <f>M1163+O1163+P1163+Q1163+R1163</f>
        <v>2607</v>
      </c>
      <c r="T1163" s="9">
        <f>N1163+R1163</f>
        <v>0</v>
      </c>
      <c r="U1163" s="80"/>
      <c r="V1163" s="80"/>
      <c r="W1163" s="80"/>
      <c r="X1163" s="80"/>
      <c r="Y1163" s="9">
        <f>S1163+U1163+V1163+W1163+X1163</f>
        <v>2607</v>
      </c>
      <c r="Z1163" s="9">
        <f>T1163+X1163</f>
        <v>0</v>
      </c>
      <c r="AA1163" s="80"/>
      <c r="AB1163" s="80"/>
      <c r="AC1163" s="80"/>
      <c r="AD1163" s="80"/>
      <c r="AE1163" s="9">
        <f>Y1163+AA1163+AB1163+AC1163+AD1163</f>
        <v>2607</v>
      </c>
      <c r="AF1163" s="9">
        <f>Z1163+AD1163</f>
        <v>0</v>
      </c>
      <c r="AG1163" s="80"/>
      <c r="AH1163" s="80"/>
      <c r="AI1163" s="80"/>
      <c r="AJ1163" s="80"/>
      <c r="AK1163" s="9">
        <f>AE1163+AG1163+AH1163+AI1163+AJ1163</f>
        <v>2607</v>
      </c>
      <c r="AL1163" s="9">
        <f>AF1163+AJ1163</f>
        <v>0</v>
      </c>
      <c r="AM1163" s="80"/>
      <c r="AN1163" s="80"/>
      <c r="AO1163" s="80"/>
      <c r="AP1163" s="80"/>
      <c r="AQ1163" s="9">
        <f>AK1163+AM1163+AN1163+AO1163+AP1163</f>
        <v>2607</v>
      </c>
      <c r="AR1163" s="9">
        <f>AL1163+AP1163</f>
        <v>0</v>
      </c>
      <c r="AS1163" s="80"/>
      <c r="AT1163" s="80"/>
      <c r="AU1163" s="80"/>
      <c r="AV1163" s="80"/>
      <c r="AW1163" s="9">
        <f>AQ1163+AS1163+AT1163+AU1163+AV1163</f>
        <v>2607</v>
      </c>
      <c r="AX1163" s="9">
        <f>AR1163+AV1163</f>
        <v>0</v>
      </c>
      <c r="AY1163" s="9">
        <v>696</v>
      </c>
      <c r="AZ1163" s="79"/>
      <c r="BA1163" s="92">
        <f t="shared" si="2119"/>
        <v>26.697353279631759</v>
      </c>
      <c r="BB1163" s="92"/>
    </row>
    <row r="1164" spans="1:54" hidden="1">
      <c r="A1164" s="24"/>
      <c r="B1164" s="25"/>
      <c r="C1164" s="25"/>
      <c r="D1164" s="25"/>
      <c r="E1164" s="25"/>
      <c r="F1164" s="25"/>
      <c r="G1164" s="9"/>
      <c r="H1164" s="9"/>
      <c r="I1164" s="79"/>
      <c r="J1164" s="79"/>
      <c r="K1164" s="79"/>
      <c r="L1164" s="79"/>
      <c r="M1164" s="79"/>
      <c r="N1164" s="79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79"/>
      <c r="AZ1164" s="79"/>
      <c r="BA1164" s="92"/>
      <c r="BB1164" s="92"/>
    </row>
    <row r="1165" spans="1:54" ht="18.75" hidden="1">
      <c r="A1165" s="22" t="s">
        <v>324</v>
      </c>
      <c r="B1165" s="23" t="s">
        <v>317</v>
      </c>
      <c r="C1165" s="23" t="s">
        <v>145</v>
      </c>
      <c r="D1165" s="23" t="s">
        <v>8</v>
      </c>
      <c r="E1165" s="23" t="s">
        <v>322</v>
      </c>
      <c r="F1165" s="23" t="s">
        <v>322</v>
      </c>
      <c r="G1165" s="15">
        <f t="shared" ref="G1165" si="2181">G1166+G1176+G1181+G1171</f>
        <v>29636</v>
      </c>
      <c r="H1165" s="15">
        <f t="shared" ref="H1165:N1165" si="2182">H1166+H1176+H1181+H1171</f>
        <v>0</v>
      </c>
      <c r="I1165" s="15">
        <f t="shared" si="2182"/>
        <v>0</v>
      </c>
      <c r="J1165" s="15">
        <f t="shared" si="2182"/>
        <v>0</v>
      </c>
      <c r="K1165" s="15">
        <f t="shared" si="2182"/>
        <v>0</v>
      </c>
      <c r="L1165" s="15">
        <f t="shared" si="2182"/>
        <v>0</v>
      </c>
      <c r="M1165" s="15">
        <f t="shared" si="2182"/>
        <v>29636</v>
      </c>
      <c r="N1165" s="15">
        <f t="shared" si="2182"/>
        <v>0</v>
      </c>
      <c r="O1165" s="15">
        <f t="shared" ref="O1165:T1165" si="2183">O1166+O1176+O1181+O1171</f>
        <v>0</v>
      </c>
      <c r="P1165" s="15">
        <f t="shared" si="2183"/>
        <v>0</v>
      </c>
      <c r="Q1165" s="15">
        <f t="shared" si="2183"/>
        <v>0</v>
      </c>
      <c r="R1165" s="15">
        <f t="shared" si="2183"/>
        <v>0</v>
      </c>
      <c r="S1165" s="15">
        <f t="shared" si="2183"/>
        <v>29636</v>
      </c>
      <c r="T1165" s="15">
        <f t="shared" si="2183"/>
        <v>0</v>
      </c>
      <c r="U1165" s="15">
        <f t="shared" ref="U1165:Z1165" si="2184">U1166+U1176+U1181+U1171</f>
        <v>0</v>
      </c>
      <c r="V1165" s="15">
        <f t="shared" si="2184"/>
        <v>0</v>
      </c>
      <c r="W1165" s="15">
        <f t="shared" si="2184"/>
        <v>0</v>
      </c>
      <c r="X1165" s="15">
        <f t="shared" si="2184"/>
        <v>0</v>
      </c>
      <c r="Y1165" s="15">
        <f t="shared" si="2184"/>
        <v>29636</v>
      </c>
      <c r="Z1165" s="15">
        <f t="shared" si="2184"/>
        <v>0</v>
      </c>
      <c r="AA1165" s="15">
        <f t="shared" ref="AA1165:AF1165" si="2185">AA1166+AA1176+AA1181+AA1171</f>
        <v>0</v>
      </c>
      <c r="AB1165" s="15">
        <f t="shared" si="2185"/>
        <v>547</v>
      </c>
      <c r="AC1165" s="15">
        <f t="shared" si="2185"/>
        <v>0</v>
      </c>
      <c r="AD1165" s="15">
        <f t="shared" si="2185"/>
        <v>0</v>
      </c>
      <c r="AE1165" s="15">
        <f t="shared" si="2185"/>
        <v>30183</v>
      </c>
      <c r="AF1165" s="15">
        <f t="shared" si="2185"/>
        <v>0</v>
      </c>
      <c r="AG1165" s="15">
        <f t="shared" ref="AG1165:AL1165" si="2186">AG1166+AG1176+AG1181+AG1171</f>
        <v>0</v>
      </c>
      <c r="AH1165" s="15">
        <f t="shared" si="2186"/>
        <v>0</v>
      </c>
      <c r="AI1165" s="15">
        <f t="shared" si="2186"/>
        <v>0</v>
      </c>
      <c r="AJ1165" s="15">
        <f t="shared" si="2186"/>
        <v>0</v>
      </c>
      <c r="AK1165" s="15">
        <f t="shared" si="2186"/>
        <v>30183</v>
      </c>
      <c r="AL1165" s="15">
        <f t="shared" si="2186"/>
        <v>0</v>
      </c>
      <c r="AM1165" s="15">
        <f t="shared" ref="AM1165:AR1165" si="2187">AM1166+AM1176+AM1181+AM1171</f>
        <v>0</v>
      </c>
      <c r="AN1165" s="15">
        <f t="shared" si="2187"/>
        <v>0</v>
      </c>
      <c r="AO1165" s="15">
        <f t="shared" si="2187"/>
        <v>0</v>
      </c>
      <c r="AP1165" s="15">
        <f t="shared" si="2187"/>
        <v>0</v>
      </c>
      <c r="AQ1165" s="15">
        <f t="shared" si="2187"/>
        <v>30183</v>
      </c>
      <c r="AR1165" s="15">
        <f t="shared" si="2187"/>
        <v>0</v>
      </c>
      <c r="AS1165" s="15">
        <f t="shared" ref="AS1165:AW1165" si="2188">AS1166+AS1176+AS1181+AS1171</f>
        <v>-5000</v>
      </c>
      <c r="AT1165" s="15">
        <f t="shared" si="2188"/>
        <v>0</v>
      </c>
      <c r="AU1165" s="15">
        <f t="shared" si="2188"/>
        <v>-133</v>
      </c>
      <c r="AV1165" s="15">
        <f t="shared" si="2188"/>
        <v>0</v>
      </c>
      <c r="AW1165" s="15">
        <f t="shared" si="2188"/>
        <v>25050</v>
      </c>
      <c r="AX1165" s="15">
        <f t="shared" ref="AX1165:AZ1165" si="2189">AX1166+AX1176+AX1181+AX1171</f>
        <v>0</v>
      </c>
      <c r="AY1165" s="15">
        <f t="shared" si="2189"/>
        <v>5001</v>
      </c>
      <c r="AZ1165" s="15">
        <f t="shared" si="2189"/>
        <v>0</v>
      </c>
      <c r="BA1165" s="93">
        <f t="shared" si="2119"/>
        <v>19.964071856287426</v>
      </c>
      <c r="BB1165" s="93"/>
    </row>
    <row r="1166" spans="1:54" ht="49.5" hidden="1">
      <c r="A1166" s="24" t="s">
        <v>711</v>
      </c>
      <c r="B1166" s="25" t="s">
        <v>317</v>
      </c>
      <c r="C1166" s="25" t="s">
        <v>145</v>
      </c>
      <c r="D1166" s="25" t="s">
        <v>8</v>
      </c>
      <c r="E1166" s="25" t="s">
        <v>347</v>
      </c>
      <c r="F1166" s="25"/>
      <c r="G1166" s="9">
        <f t="shared" ref="G1166:V1169" si="2190">G1167</f>
        <v>6387</v>
      </c>
      <c r="H1166" s="9">
        <f t="shared" si="2190"/>
        <v>0</v>
      </c>
      <c r="I1166" s="9">
        <f t="shared" si="2190"/>
        <v>0</v>
      </c>
      <c r="J1166" s="9">
        <f t="shared" si="2190"/>
        <v>0</v>
      </c>
      <c r="K1166" s="9">
        <f t="shared" si="2190"/>
        <v>0</v>
      </c>
      <c r="L1166" s="9">
        <f t="shared" si="2190"/>
        <v>0</v>
      </c>
      <c r="M1166" s="9">
        <f t="shared" si="2190"/>
        <v>6387</v>
      </c>
      <c r="N1166" s="9">
        <f t="shared" si="2190"/>
        <v>0</v>
      </c>
      <c r="O1166" s="9">
        <f t="shared" si="2190"/>
        <v>0</v>
      </c>
      <c r="P1166" s="9">
        <f t="shared" si="2190"/>
        <v>0</v>
      </c>
      <c r="Q1166" s="9">
        <f t="shared" si="2190"/>
        <v>0</v>
      </c>
      <c r="R1166" s="9">
        <f t="shared" si="2190"/>
        <v>0</v>
      </c>
      <c r="S1166" s="9">
        <f t="shared" si="2190"/>
        <v>6387</v>
      </c>
      <c r="T1166" s="9">
        <f t="shared" si="2190"/>
        <v>0</v>
      </c>
      <c r="U1166" s="9">
        <f t="shared" si="2190"/>
        <v>0</v>
      </c>
      <c r="V1166" s="9">
        <f t="shared" si="2190"/>
        <v>0</v>
      </c>
      <c r="W1166" s="9">
        <f t="shared" ref="U1166:AJ1169" si="2191">W1167</f>
        <v>0</v>
      </c>
      <c r="X1166" s="9">
        <f t="shared" si="2191"/>
        <v>0</v>
      </c>
      <c r="Y1166" s="9">
        <f t="shared" si="2191"/>
        <v>6387</v>
      </c>
      <c r="Z1166" s="9">
        <f t="shared" si="2191"/>
        <v>0</v>
      </c>
      <c r="AA1166" s="9">
        <f t="shared" si="2191"/>
        <v>0</v>
      </c>
      <c r="AB1166" s="9">
        <f t="shared" si="2191"/>
        <v>0</v>
      </c>
      <c r="AC1166" s="9">
        <f t="shared" si="2191"/>
        <v>0</v>
      </c>
      <c r="AD1166" s="9">
        <f t="shared" si="2191"/>
        <v>0</v>
      </c>
      <c r="AE1166" s="9">
        <f t="shared" si="2191"/>
        <v>6387</v>
      </c>
      <c r="AF1166" s="9">
        <f t="shared" si="2191"/>
        <v>0</v>
      </c>
      <c r="AG1166" s="9">
        <f t="shared" si="2191"/>
        <v>0</v>
      </c>
      <c r="AH1166" s="9">
        <f t="shared" si="2191"/>
        <v>0</v>
      </c>
      <c r="AI1166" s="9">
        <f t="shared" si="2191"/>
        <v>0</v>
      </c>
      <c r="AJ1166" s="9">
        <f t="shared" si="2191"/>
        <v>0</v>
      </c>
      <c r="AK1166" s="9">
        <f t="shared" ref="AG1166:AV1169" si="2192">AK1167</f>
        <v>6387</v>
      </c>
      <c r="AL1166" s="9">
        <f t="shared" si="2192"/>
        <v>0</v>
      </c>
      <c r="AM1166" s="9">
        <f t="shared" si="2192"/>
        <v>0</v>
      </c>
      <c r="AN1166" s="9">
        <f t="shared" si="2192"/>
        <v>0</v>
      </c>
      <c r="AO1166" s="9">
        <f t="shared" si="2192"/>
        <v>0</v>
      </c>
      <c r="AP1166" s="9">
        <f t="shared" si="2192"/>
        <v>0</v>
      </c>
      <c r="AQ1166" s="9">
        <f t="shared" si="2192"/>
        <v>6387</v>
      </c>
      <c r="AR1166" s="9">
        <f t="shared" si="2192"/>
        <v>0</v>
      </c>
      <c r="AS1166" s="9">
        <f t="shared" si="2192"/>
        <v>-5000</v>
      </c>
      <c r="AT1166" s="9">
        <f t="shared" si="2192"/>
        <v>0</v>
      </c>
      <c r="AU1166" s="9">
        <f t="shared" si="2192"/>
        <v>0</v>
      </c>
      <c r="AV1166" s="9">
        <f t="shared" si="2192"/>
        <v>0</v>
      </c>
      <c r="AW1166" s="9">
        <f t="shared" ref="AS1166:AZ1169" si="2193">AW1167</f>
        <v>1387</v>
      </c>
      <c r="AX1166" s="9">
        <f t="shared" si="2193"/>
        <v>0</v>
      </c>
      <c r="AY1166" s="9">
        <f t="shared" si="2193"/>
        <v>0</v>
      </c>
      <c r="AZ1166" s="9">
        <f t="shared" si="2193"/>
        <v>0</v>
      </c>
      <c r="BA1166" s="92">
        <f t="shared" si="2119"/>
        <v>0</v>
      </c>
      <c r="BB1166" s="92"/>
    </row>
    <row r="1167" spans="1:54" ht="20.100000000000001" hidden="1" customHeight="1">
      <c r="A1167" s="24" t="s">
        <v>14</v>
      </c>
      <c r="B1167" s="25" t="s">
        <v>317</v>
      </c>
      <c r="C1167" s="25" t="s">
        <v>145</v>
      </c>
      <c r="D1167" s="25" t="s">
        <v>8</v>
      </c>
      <c r="E1167" s="25" t="s">
        <v>348</v>
      </c>
      <c r="F1167" s="25"/>
      <c r="G1167" s="9">
        <f t="shared" si="2190"/>
        <v>6387</v>
      </c>
      <c r="H1167" s="9">
        <f t="shared" si="2190"/>
        <v>0</v>
      </c>
      <c r="I1167" s="9">
        <f t="shared" si="2190"/>
        <v>0</v>
      </c>
      <c r="J1167" s="9">
        <f t="shared" si="2190"/>
        <v>0</v>
      </c>
      <c r="K1167" s="9">
        <f t="shared" si="2190"/>
        <v>0</v>
      </c>
      <c r="L1167" s="9">
        <f t="shared" si="2190"/>
        <v>0</v>
      </c>
      <c r="M1167" s="9">
        <f t="shared" si="2190"/>
        <v>6387</v>
      </c>
      <c r="N1167" s="9">
        <f t="shared" si="2190"/>
        <v>0</v>
      </c>
      <c r="O1167" s="9">
        <f t="shared" si="2190"/>
        <v>0</v>
      </c>
      <c r="P1167" s="9">
        <f t="shared" si="2190"/>
        <v>0</v>
      </c>
      <c r="Q1167" s="9">
        <f t="shared" si="2190"/>
        <v>0</v>
      </c>
      <c r="R1167" s="9">
        <f t="shared" si="2190"/>
        <v>0</v>
      </c>
      <c r="S1167" s="9">
        <f t="shared" si="2190"/>
        <v>6387</v>
      </c>
      <c r="T1167" s="9">
        <f t="shared" si="2190"/>
        <v>0</v>
      </c>
      <c r="U1167" s="9">
        <f t="shared" si="2191"/>
        <v>0</v>
      </c>
      <c r="V1167" s="9">
        <f t="shared" si="2191"/>
        <v>0</v>
      </c>
      <c r="W1167" s="9">
        <f t="shared" si="2191"/>
        <v>0</v>
      </c>
      <c r="X1167" s="9">
        <f t="shared" si="2191"/>
        <v>0</v>
      </c>
      <c r="Y1167" s="9">
        <f t="shared" si="2191"/>
        <v>6387</v>
      </c>
      <c r="Z1167" s="9">
        <f t="shared" si="2191"/>
        <v>0</v>
      </c>
      <c r="AA1167" s="9">
        <f t="shared" si="2191"/>
        <v>0</v>
      </c>
      <c r="AB1167" s="9">
        <f t="shared" si="2191"/>
        <v>0</v>
      </c>
      <c r="AC1167" s="9">
        <f t="shared" si="2191"/>
        <v>0</v>
      </c>
      <c r="AD1167" s="9">
        <f t="shared" si="2191"/>
        <v>0</v>
      </c>
      <c r="AE1167" s="9">
        <f t="shared" si="2191"/>
        <v>6387</v>
      </c>
      <c r="AF1167" s="9">
        <f t="shared" si="2191"/>
        <v>0</v>
      </c>
      <c r="AG1167" s="9">
        <f t="shared" si="2192"/>
        <v>0</v>
      </c>
      <c r="AH1167" s="9">
        <f t="shared" si="2192"/>
        <v>0</v>
      </c>
      <c r="AI1167" s="9">
        <f t="shared" si="2192"/>
        <v>0</v>
      </c>
      <c r="AJ1167" s="9">
        <f t="shared" si="2192"/>
        <v>0</v>
      </c>
      <c r="AK1167" s="9">
        <f t="shared" si="2192"/>
        <v>6387</v>
      </c>
      <c r="AL1167" s="9">
        <f t="shared" si="2192"/>
        <v>0</v>
      </c>
      <c r="AM1167" s="9">
        <f t="shared" si="2192"/>
        <v>0</v>
      </c>
      <c r="AN1167" s="9">
        <f t="shared" si="2192"/>
        <v>0</v>
      </c>
      <c r="AO1167" s="9">
        <f t="shared" si="2192"/>
        <v>0</v>
      </c>
      <c r="AP1167" s="9">
        <f t="shared" si="2192"/>
        <v>0</v>
      </c>
      <c r="AQ1167" s="9">
        <f t="shared" si="2192"/>
        <v>6387</v>
      </c>
      <c r="AR1167" s="9">
        <f t="shared" si="2192"/>
        <v>0</v>
      </c>
      <c r="AS1167" s="9">
        <f t="shared" si="2193"/>
        <v>-5000</v>
      </c>
      <c r="AT1167" s="9">
        <f t="shared" si="2193"/>
        <v>0</v>
      </c>
      <c r="AU1167" s="9">
        <f t="shared" si="2193"/>
        <v>0</v>
      </c>
      <c r="AV1167" s="9">
        <f t="shared" si="2193"/>
        <v>0</v>
      </c>
      <c r="AW1167" s="9">
        <f t="shared" si="2193"/>
        <v>1387</v>
      </c>
      <c r="AX1167" s="9">
        <f t="shared" si="2193"/>
        <v>0</v>
      </c>
      <c r="AY1167" s="9">
        <f t="shared" si="2193"/>
        <v>0</v>
      </c>
      <c r="AZ1167" s="9">
        <f t="shared" si="2193"/>
        <v>0</v>
      </c>
      <c r="BA1167" s="92">
        <f t="shared" si="2119"/>
        <v>0</v>
      </c>
      <c r="BB1167" s="92"/>
    </row>
    <row r="1168" spans="1:54" ht="20.100000000000001" hidden="1" customHeight="1">
      <c r="A1168" s="24" t="s">
        <v>325</v>
      </c>
      <c r="B1168" s="25" t="s">
        <v>317</v>
      </c>
      <c r="C1168" s="25" t="s">
        <v>145</v>
      </c>
      <c r="D1168" s="25" t="s">
        <v>8</v>
      </c>
      <c r="E1168" s="25" t="s">
        <v>350</v>
      </c>
      <c r="F1168" s="25"/>
      <c r="G1168" s="9">
        <f t="shared" si="2190"/>
        <v>6387</v>
      </c>
      <c r="H1168" s="9">
        <f t="shared" si="2190"/>
        <v>0</v>
      </c>
      <c r="I1168" s="9">
        <f t="shared" si="2190"/>
        <v>0</v>
      </c>
      <c r="J1168" s="9">
        <f t="shared" si="2190"/>
        <v>0</v>
      </c>
      <c r="K1168" s="9">
        <f t="shared" si="2190"/>
        <v>0</v>
      </c>
      <c r="L1168" s="9">
        <f t="shared" si="2190"/>
        <v>0</v>
      </c>
      <c r="M1168" s="9">
        <f t="shared" si="2190"/>
        <v>6387</v>
      </c>
      <c r="N1168" s="9">
        <f t="shared" si="2190"/>
        <v>0</v>
      </c>
      <c r="O1168" s="9">
        <f t="shared" si="2190"/>
        <v>0</v>
      </c>
      <c r="P1168" s="9">
        <f t="shared" si="2190"/>
        <v>0</v>
      </c>
      <c r="Q1168" s="9">
        <f t="shared" si="2190"/>
        <v>0</v>
      </c>
      <c r="R1168" s="9">
        <f t="shared" si="2190"/>
        <v>0</v>
      </c>
      <c r="S1168" s="9">
        <f t="shared" si="2190"/>
        <v>6387</v>
      </c>
      <c r="T1168" s="9">
        <f t="shared" si="2190"/>
        <v>0</v>
      </c>
      <c r="U1168" s="9">
        <f t="shared" si="2191"/>
        <v>0</v>
      </c>
      <c r="V1168" s="9">
        <f t="shared" si="2191"/>
        <v>0</v>
      </c>
      <c r="W1168" s="9">
        <f t="shared" si="2191"/>
        <v>0</v>
      </c>
      <c r="X1168" s="9">
        <f t="shared" si="2191"/>
        <v>0</v>
      </c>
      <c r="Y1168" s="9">
        <f t="shared" si="2191"/>
        <v>6387</v>
      </c>
      <c r="Z1168" s="9">
        <f t="shared" si="2191"/>
        <v>0</v>
      </c>
      <c r="AA1168" s="9">
        <f t="shared" si="2191"/>
        <v>0</v>
      </c>
      <c r="AB1168" s="9">
        <f t="shared" si="2191"/>
        <v>0</v>
      </c>
      <c r="AC1168" s="9">
        <f t="shared" si="2191"/>
        <v>0</v>
      </c>
      <c r="AD1168" s="9">
        <f t="shared" si="2191"/>
        <v>0</v>
      </c>
      <c r="AE1168" s="9">
        <f t="shared" si="2191"/>
        <v>6387</v>
      </c>
      <c r="AF1168" s="9">
        <f t="shared" si="2191"/>
        <v>0</v>
      </c>
      <c r="AG1168" s="9">
        <f t="shared" si="2192"/>
        <v>0</v>
      </c>
      <c r="AH1168" s="9">
        <f t="shared" si="2192"/>
        <v>0</v>
      </c>
      <c r="AI1168" s="9">
        <f t="shared" si="2192"/>
        <v>0</v>
      </c>
      <c r="AJ1168" s="9">
        <f t="shared" si="2192"/>
        <v>0</v>
      </c>
      <c r="AK1168" s="9">
        <f t="shared" si="2192"/>
        <v>6387</v>
      </c>
      <c r="AL1168" s="9">
        <f t="shared" si="2192"/>
        <v>0</v>
      </c>
      <c r="AM1168" s="9">
        <f t="shared" si="2192"/>
        <v>0</v>
      </c>
      <c r="AN1168" s="9">
        <f t="shared" si="2192"/>
        <v>0</v>
      </c>
      <c r="AO1168" s="9">
        <f t="shared" si="2192"/>
        <v>0</v>
      </c>
      <c r="AP1168" s="9">
        <f t="shared" si="2192"/>
        <v>0</v>
      </c>
      <c r="AQ1168" s="9">
        <f t="shared" si="2192"/>
        <v>6387</v>
      </c>
      <c r="AR1168" s="9">
        <f t="shared" si="2192"/>
        <v>0</v>
      </c>
      <c r="AS1168" s="9">
        <f t="shared" si="2193"/>
        <v>-5000</v>
      </c>
      <c r="AT1168" s="9">
        <f t="shared" si="2193"/>
        <v>0</v>
      </c>
      <c r="AU1168" s="9">
        <f t="shared" si="2193"/>
        <v>0</v>
      </c>
      <c r="AV1168" s="9">
        <f t="shared" si="2193"/>
        <v>0</v>
      </c>
      <c r="AW1168" s="9">
        <f t="shared" si="2193"/>
        <v>1387</v>
      </c>
      <c r="AX1168" s="9">
        <f t="shared" si="2193"/>
        <v>0</v>
      </c>
      <c r="AY1168" s="9">
        <f t="shared" si="2193"/>
        <v>0</v>
      </c>
      <c r="AZ1168" s="9">
        <f t="shared" si="2193"/>
        <v>0</v>
      </c>
      <c r="BA1168" s="92">
        <f t="shared" si="2119"/>
        <v>0</v>
      </c>
      <c r="BB1168" s="92"/>
    </row>
    <row r="1169" spans="1:54" ht="20.100000000000001" hidden="1" customHeight="1">
      <c r="A1169" s="24" t="s">
        <v>65</v>
      </c>
      <c r="B1169" s="25" t="s">
        <v>317</v>
      </c>
      <c r="C1169" s="25" t="s">
        <v>145</v>
      </c>
      <c r="D1169" s="25" t="s">
        <v>8</v>
      </c>
      <c r="E1169" s="25" t="s">
        <v>350</v>
      </c>
      <c r="F1169" s="25" t="s">
        <v>66</v>
      </c>
      <c r="G1169" s="9">
        <f t="shared" si="2190"/>
        <v>6387</v>
      </c>
      <c r="H1169" s="9">
        <f t="shared" si="2190"/>
        <v>0</v>
      </c>
      <c r="I1169" s="9">
        <f t="shared" si="2190"/>
        <v>0</v>
      </c>
      <c r="J1169" s="9">
        <f t="shared" si="2190"/>
        <v>0</v>
      </c>
      <c r="K1169" s="9">
        <f t="shared" si="2190"/>
        <v>0</v>
      </c>
      <c r="L1169" s="9">
        <f t="shared" si="2190"/>
        <v>0</v>
      </c>
      <c r="M1169" s="9">
        <f t="shared" si="2190"/>
        <v>6387</v>
      </c>
      <c r="N1169" s="9">
        <f t="shared" si="2190"/>
        <v>0</v>
      </c>
      <c r="O1169" s="9">
        <f t="shared" si="2190"/>
        <v>0</v>
      </c>
      <c r="P1169" s="9">
        <f t="shared" si="2190"/>
        <v>0</v>
      </c>
      <c r="Q1169" s="9">
        <f t="shared" si="2190"/>
        <v>0</v>
      </c>
      <c r="R1169" s="9">
        <f t="shared" si="2190"/>
        <v>0</v>
      </c>
      <c r="S1169" s="9">
        <f t="shared" si="2190"/>
        <v>6387</v>
      </c>
      <c r="T1169" s="9">
        <f t="shared" si="2190"/>
        <v>0</v>
      </c>
      <c r="U1169" s="9">
        <f t="shared" si="2191"/>
        <v>0</v>
      </c>
      <c r="V1169" s="9">
        <f t="shared" si="2191"/>
        <v>0</v>
      </c>
      <c r="W1169" s="9">
        <f t="shared" si="2191"/>
        <v>0</v>
      </c>
      <c r="X1169" s="9">
        <f t="shared" si="2191"/>
        <v>0</v>
      </c>
      <c r="Y1169" s="9">
        <f t="shared" si="2191"/>
        <v>6387</v>
      </c>
      <c r="Z1169" s="9">
        <f t="shared" si="2191"/>
        <v>0</v>
      </c>
      <c r="AA1169" s="9">
        <f t="shared" si="2191"/>
        <v>0</v>
      </c>
      <c r="AB1169" s="9">
        <f t="shared" si="2191"/>
        <v>0</v>
      </c>
      <c r="AC1169" s="9">
        <f t="shared" si="2191"/>
        <v>0</v>
      </c>
      <c r="AD1169" s="9">
        <f t="shared" si="2191"/>
        <v>0</v>
      </c>
      <c r="AE1169" s="9">
        <f t="shared" si="2191"/>
        <v>6387</v>
      </c>
      <c r="AF1169" s="9">
        <f t="shared" si="2191"/>
        <v>0</v>
      </c>
      <c r="AG1169" s="9">
        <f t="shared" si="2192"/>
        <v>0</v>
      </c>
      <c r="AH1169" s="9">
        <f t="shared" si="2192"/>
        <v>0</v>
      </c>
      <c r="AI1169" s="9">
        <f t="shared" si="2192"/>
        <v>0</v>
      </c>
      <c r="AJ1169" s="9">
        <f t="shared" si="2192"/>
        <v>0</v>
      </c>
      <c r="AK1169" s="9">
        <f t="shared" si="2192"/>
        <v>6387</v>
      </c>
      <c r="AL1169" s="9">
        <f t="shared" si="2192"/>
        <v>0</v>
      </c>
      <c r="AM1169" s="9">
        <f t="shared" si="2192"/>
        <v>0</v>
      </c>
      <c r="AN1169" s="9">
        <f t="shared" si="2192"/>
        <v>0</v>
      </c>
      <c r="AO1169" s="9">
        <f t="shared" si="2192"/>
        <v>0</v>
      </c>
      <c r="AP1169" s="9">
        <f t="shared" si="2192"/>
        <v>0</v>
      </c>
      <c r="AQ1169" s="9">
        <f t="shared" si="2192"/>
        <v>6387</v>
      </c>
      <c r="AR1169" s="9">
        <f t="shared" si="2192"/>
        <v>0</v>
      </c>
      <c r="AS1169" s="9">
        <f t="shared" si="2193"/>
        <v>-5000</v>
      </c>
      <c r="AT1169" s="9">
        <f t="shared" si="2193"/>
        <v>0</v>
      </c>
      <c r="AU1169" s="9">
        <f t="shared" si="2193"/>
        <v>0</v>
      </c>
      <c r="AV1169" s="9">
        <f t="shared" si="2193"/>
        <v>0</v>
      </c>
      <c r="AW1169" s="9">
        <f t="shared" si="2193"/>
        <v>1387</v>
      </c>
      <c r="AX1169" s="9">
        <f t="shared" si="2193"/>
        <v>0</v>
      </c>
      <c r="AY1169" s="9">
        <f t="shared" si="2193"/>
        <v>0</v>
      </c>
      <c r="AZ1169" s="9">
        <f t="shared" si="2193"/>
        <v>0</v>
      </c>
      <c r="BA1169" s="92">
        <f t="shared" si="2119"/>
        <v>0</v>
      </c>
      <c r="BB1169" s="92"/>
    </row>
    <row r="1170" spans="1:54" ht="49.5" hidden="1">
      <c r="A1170" s="24" t="s">
        <v>406</v>
      </c>
      <c r="B1170" s="25" t="s">
        <v>317</v>
      </c>
      <c r="C1170" s="25" t="s">
        <v>145</v>
      </c>
      <c r="D1170" s="25" t="s">
        <v>8</v>
      </c>
      <c r="E1170" s="25" t="s">
        <v>350</v>
      </c>
      <c r="F1170" s="25" t="s">
        <v>252</v>
      </c>
      <c r="G1170" s="9">
        <f>357+6030</f>
        <v>6387</v>
      </c>
      <c r="H1170" s="9"/>
      <c r="I1170" s="79"/>
      <c r="J1170" s="79"/>
      <c r="K1170" s="79"/>
      <c r="L1170" s="79"/>
      <c r="M1170" s="9">
        <f>G1170+I1170+J1170+K1170+L1170</f>
        <v>6387</v>
      </c>
      <c r="N1170" s="9">
        <f>H1170+L1170</f>
        <v>0</v>
      </c>
      <c r="O1170" s="80"/>
      <c r="P1170" s="80"/>
      <c r="Q1170" s="80"/>
      <c r="R1170" s="80"/>
      <c r="S1170" s="9">
        <f>M1170+O1170+P1170+Q1170+R1170</f>
        <v>6387</v>
      </c>
      <c r="T1170" s="9">
        <f>N1170+R1170</f>
        <v>0</v>
      </c>
      <c r="U1170" s="80"/>
      <c r="V1170" s="80"/>
      <c r="W1170" s="80"/>
      <c r="X1170" s="80"/>
      <c r="Y1170" s="9">
        <f>S1170+U1170+V1170+W1170+X1170</f>
        <v>6387</v>
      </c>
      <c r="Z1170" s="9">
        <f>T1170+X1170</f>
        <v>0</v>
      </c>
      <c r="AA1170" s="80"/>
      <c r="AB1170" s="80"/>
      <c r="AC1170" s="80"/>
      <c r="AD1170" s="80"/>
      <c r="AE1170" s="9">
        <f>Y1170+AA1170+AB1170+AC1170+AD1170</f>
        <v>6387</v>
      </c>
      <c r="AF1170" s="9">
        <f>Z1170+AD1170</f>
        <v>0</v>
      </c>
      <c r="AG1170" s="80"/>
      <c r="AH1170" s="80"/>
      <c r="AI1170" s="80"/>
      <c r="AJ1170" s="80"/>
      <c r="AK1170" s="9">
        <f>AE1170+AG1170+AH1170+AI1170+AJ1170</f>
        <v>6387</v>
      </c>
      <c r="AL1170" s="9">
        <f>AF1170+AJ1170</f>
        <v>0</v>
      </c>
      <c r="AM1170" s="80"/>
      <c r="AN1170" s="80"/>
      <c r="AO1170" s="80"/>
      <c r="AP1170" s="80"/>
      <c r="AQ1170" s="9">
        <f>AK1170+AM1170+AN1170+AO1170+AP1170</f>
        <v>6387</v>
      </c>
      <c r="AR1170" s="9">
        <f>AL1170+AP1170</f>
        <v>0</v>
      </c>
      <c r="AS1170" s="9">
        <v>-5000</v>
      </c>
      <c r="AT1170" s="80"/>
      <c r="AU1170" s="80"/>
      <c r="AV1170" s="80"/>
      <c r="AW1170" s="9">
        <f>AQ1170+AS1170+AT1170+AU1170+AV1170</f>
        <v>1387</v>
      </c>
      <c r="AX1170" s="9">
        <f>AR1170+AV1170</f>
        <v>0</v>
      </c>
      <c r="AY1170" s="79"/>
      <c r="AZ1170" s="79"/>
      <c r="BA1170" s="92">
        <f t="shared" si="2119"/>
        <v>0</v>
      </c>
      <c r="BB1170" s="92"/>
    </row>
    <row r="1171" spans="1:54" ht="49.5" hidden="1">
      <c r="A1171" s="24" t="s">
        <v>496</v>
      </c>
      <c r="B1171" s="25" t="s">
        <v>317</v>
      </c>
      <c r="C1171" s="25" t="s">
        <v>145</v>
      </c>
      <c r="D1171" s="25" t="s">
        <v>8</v>
      </c>
      <c r="E1171" s="25" t="s">
        <v>380</v>
      </c>
      <c r="F1171" s="25"/>
      <c r="G1171" s="9">
        <f t="shared" ref="G1171:V1174" si="2194">G1172</f>
        <v>688</v>
      </c>
      <c r="H1171" s="9">
        <f t="shared" si="2194"/>
        <v>0</v>
      </c>
      <c r="I1171" s="9">
        <f t="shared" si="2194"/>
        <v>0</v>
      </c>
      <c r="J1171" s="9">
        <f t="shared" si="2194"/>
        <v>0</v>
      </c>
      <c r="K1171" s="9">
        <f t="shared" si="2194"/>
        <v>0</v>
      </c>
      <c r="L1171" s="9">
        <f t="shared" si="2194"/>
        <v>0</v>
      </c>
      <c r="M1171" s="9">
        <f t="shared" si="2194"/>
        <v>688</v>
      </c>
      <c r="N1171" s="9">
        <f t="shared" si="2194"/>
        <v>0</v>
      </c>
      <c r="O1171" s="9">
        <f t="shared" si="2194"/>
        <v>0</v>
      </c>
      <c r="P1171" s="9">
        <f t="shared" si="2194"/>
        <v>0</v>
      </c>
      <c r="Q1171" s="9">
        <f t="shared" si="2194"/>
        <v>0</v>
      </c>
      <c r="R1171" s="9">
        <f t="shared" si="2194"/>
        <v>0</v>
      </c>
      <c r="S1171" s="9">
        <f t="shared" si="2194"/>
        <v>688</v>
      </c>
      <c r="T1171" s="9">
        <f t="shared" si="2194"/>
        <v>0</v>
      </c>
      <c r="U1171" s="9">
        <f t="shared" si="2194"/>
        <v>0</v>
      </c>
      <c r="V1171" s="9">
        <f t="shared" si="2194"/>
        <v>0</v>
      </c>
      <c r="W1171" s="9">
        <f t="shared" ref="U1171:AJ1174" si="2195">W1172</f>
        <v>0</v>
      </c>
      <c r="X1171" s="9">
        <f t="shared" si="2195"/>
        <v>0</v>
      </c>
      <c r="Y1171" s="9">
        <f t="shared" si="2195"/>
        <v>688</v>
      </c>
      <c r="Z1171" s="9">
        <f t="shared" si="2195"/>
        <v>0</v>
      </c>
      <c r="AA1171" s="9">
        <f t="shared" si="2195"/>
        <v>0</v>
      </c>
      <c r="AB1171" s="9">
        <f t="shared" si="2195"/>
        <v>0</v>
      </c>
      <c r="AC1171" s="9">
        <f t="shared" si="2195"/>
        <v>0</v>
      </c>
      <c r="AD1171" s="9">
        <f t="shared" si="2195"/>
        <v>0</v>
      </c>
      <c r="AE1171" s="9">
        <f t="shared" si="2195"/>
        <v>688</v>
      </c>
      <c r="AF1171" s="9">
        <f t="shared" si="2195"/>
        <v>0</v>
      </c>
      <c r="AG1171" s="9">
        <f t="shared" si="2195"/>
        <v>0</v>
      </c>
      <c r="AH1171" s="9">
        <f t="shared" si="2195"/>
        <v>0</v>
      </c>
      <c r="AI1171" s="9">
        <f t="shared" si="2195"/>
        <v>0</v>
      </c>
      <c r="AJ1171" s="9">
        <f t="shared" si="2195"/>
        <v>0</v>
      </c>
      <c r="AK1171" s="9">
        <f t="shared" ref="AG1171:AV1174" si="2196">AK1172</f>
        <v>688</v>
      </c>
      <c r="AL1171" s="9">
        <f t="shared" si="2196"/>
        <v>0</v>
      </c>
      <c r="AM1171" s="9">
        <f t="shared" si="2196"/>
        <v>0</v>
      </c>
      <c r="AN1171" s="9">
        <f t="shared" si="2196"/>
        <v>0</v>
      </c>
      <c r="AO1171" s="9">
        <f t="shared" si="2196"/>
        <v>0</v>
      </c>
      <c r="AP1171" s="9">
        <f t="shared" si="2196"/>
        <v>0</v>
      </c>
      <c r="AQ1171" s="9">
        <f t="shared" si="2196"/>
        <v>688</v>
      </c>
      <c r="AR1171" s="9">
        <f t="shared" si="2196"/>
        <v>0</v>
      </c>
      <c r="AS1171" s="9">
        <f t="shared" si="2196"/>
        <v>0</v>
      </c>
      <c r="AT1171" s="9">
        <f t="shared" si="2196"/>
        <v>0</v>
      </c>
      <c r="AU1171" s="9">
        <f t="shared" si="2196"/>
        <v>0</v>
      </c>
      <c r="AV1171" s="9">
        <f t="shared" si="2196"/>
        <v>0</v>
      </c>
      <c r="AW1171" s="9">
        <f t="shared" ref="AS1171:AZ1174" si="2197">AW1172</f>
        <v>688</v>
      </c>
      <c r="AX1171" s="9">
        <f t="shared" si="2197"/>
        <v>0</v>
      </c>
      <c r="AY1171" s="9">
        <f t="shared" si="2197"/>
        <v>229</v>
      </c>
      <c r="AZ1171" s="9">
        <f t="shared" si="2197"/>
        <v>0</v>
      </c>
      <c r="BA1171" s="92">
        <f t="shared" si="2119"/>
        <v>33.284883720930232</v>
      </c>
      <c r="BB1171" s="92"/>
    </row>
    <row r="1172" spans="1:54" ht="20.100000000000001" hidden="1" customHeight="1">
      <c r="A1172" s="24" t="s">
        <v>14</v>
      </c>
      <c r="B1172" s="25" t="s">
        <v>317</v>
      </c>
      <c r="C1172" s="25" t="s">
        <v>145</v>
      </c>
      <c r="D1172" s="25" t="s">
        <v>8</v>
      </c>
      <c r="E1172" s="25" t="s">
        <v>381</v>
      </c>
      <c r="F1172" s="25"/>
      <c r="G1172" s="9">
        <f t="shared" si="2194"/>
        <v>688</v>
      </c>
      <c r="H1172" s="9">
        <f t="shared" si="2194"/>
        <v>0</v>
      </c>
      <c r="I1172" s="9">
        <f t="shared" si="2194"/>
        <v>0</v>
      </c>
      <c r="J1172" s="9">
        <f t="shared" si="2194"/>
        <v>0</v>
      </c>
      <c r="K1172" s="9">
        <f t="shared" si="2194"/>
        <v>0</v>
      </c>
      <c r="L1172" s="9">
        <f t="shared" si="2194"/>
        <v>0</v>
      </c>
      <c r="M1172" s="9">
        <f t="shared" si="2194"/>
        <v>688</v>
      </c>
      <c r="N1172" s="9">
        <f t="shared" si="2194"/>
        <v>0</v>
      </c>
      <c r="O1172" s="9">
        <f t="shared" si="2194"/>
        <v>0</v>
      </c>
      <c r="P1172" s="9">
        <f t="shared" si="2194"/>
        <v>0</v>
      </c>
      <c r="Q1172" s="9">
        <f t="shared" si="2194"/>
        <v>0</v>
      </c>
      <c r="R1172" s="9">
        <f t="shared" si="2194"/>
        <v>0</v>
      </c>
      <c r="S1172" s="9">
        <f t="shared" si="2194"/>
        <v>688</v>
      </c>
      <c r="T1172" s="9">
        <f t="shared" si="2194"/>
        <v>0</v>
      </c>
      <c r="U1172" s="9">
        <f t="shared" si="2195"/>
        <v>0</v>
      </c>
      <c r="V1172" s="9">
        <f t="shared" si="2195"/>
        <v>0</v>
      </c>
      <c r="W1172" s="9">
        <f t="shared" si="2195"/>
        <v>0</v>
      </c>
      <c r="X1172" s="9">
        <f t="shared" si="2195"/>
        <v>0</v>
      </c>
      <c r="Y1172" s="9">
        <f t="shared" si="2195"/>
        <v>688</v>
      </c>
      <c r="Z1172" s="9">
        <f t="shared" si="2195"/>
        <v>0</v>
      </c>
      <c r="AA1172" s="9">
        <f t="shared" si="2195"/>
        <v>0</v>
      </c>
      <c r="AB1172" s="9">
        <f t="shared" si="2195"/>
        <v>0</v>
      </c>
      <c r="AC1172" s="9">
        <f t="shared" si="2195"/>
        <v>0</v>
      </c>
      <c r="AD1172" s="9">
        <f t="shared" si="2195"/>
        <v>0</v>
      </c>
      <c r="AE1172" s="9">
        <f t="shared" si="2195"/>
        <v>688</v>
      </c>
      <c r="AF1172" s="9">
        <f t="shared" si="2195"/>
        <v>0</v>
      </c>
      <c r="AG1172" s="9">
        <f t="shared" si="2196"/>
        <v>0</v>
      </c>
      <c r="AH1172" s="9">
        <f t="shared" si="2196"/>
        <v>0</v>
      </c>
      <c r="AI1172" s="9">
        <f t="shared" si="2196"/>
        <v>0</v>
      </c>
      <c r="AJ1172" s="9">
        <f t="shared" si="2196"/>
        <v>0</v>
      </c>
      <c r="AK1172" s="9">
        <f t="shared" si="2196"/>
        <v>688</v>
      </c>
      <c r="AL1172" s="9">
        <f t="shared" si="2196"/>
        <v>0</v>
      </c>
      <c r="AM1172" s="9">
        <f t="shared" si="2196"/>
        <v>0</v>
      </c>
      <c r="AN1172" s="9">
        <f t="shared" si="2196"/>
        <v>0</v>
      </c>
      <c r="AO1172" s="9">
        <f t="shared" si="2196"/>
        <v>0</v>
      </c>
      <c r="AP1172" s="9">
        <f t="shared" si="2196"/>
        <v>0</v>
      </c>
      <c r="AQ1172" s="9">
        <f t="shared" si="2196"/>
        <v>688</v>
      </c>
      <c r="AR1172" s="9">
        <f t="shared" si="2196"/>
        <v>0</v>
      </c>
      <c r="AS1172" s="9">
        <f t="shared" si="2197"/>
        <v>0</v>
      </c>
      <c r="AT1172" s="9">
        <f t="shared" si="2197"/>
        <v>0</v>
      </c>
      <c r="AU1172" s="9">
        <f t="shared" si="2197"/>
        <v>0</v>
      </c>
      <c r="AV1172" s="9">
        <f t="shared" si="2197"/>
        <v>0</v>
      </c>
      <c r="AW1172" s="9">
        <f t="shared" si="2197"/>
        <v>688</v>
      </c>
      <c r="AX1172" s="9">
        <f t="shared" si="2197"/>
        <v>0</v>
      </c>
      <c r="AY1172" s="9">
        <f t="shared" si="2197"/>
        <v>229</v>
      </c>
      <c r="AZ1172" s="9">
        <f t="shared" si="2197"/>
        <v>0</v>
      </c>
      <c r="BA1172" s="92">
        <f t="shared" ref="BA1172:BA1235" si="2198">AY1172/AW1172*100</f>
        <v>33.284883720930232</v>
      </c>
      <c r="BB1172" s="92"/>
    </row>
    <row r="1173" spans="1:54" ht="20.100000000000001" hidden="1" customHeight="1">
      <c r="A1173" s="24" t="s">
        <v>325</v>
      </c>
      <c r="B1173" s="25" t="s">
        <v>317</v>
      </c>
      <c r="C1173" s="25" t="s">
        <v>145</v>
      </c>
      <c r="D1173" s="25" t="s">
        <v>8</v>
      </c>
      <c r="E1173" s="25" t="s">
        <v>383</v>
      </c>
      <c r="F1173" s="25"/>
      <c r="G1173" s="9">
        <f t="shared" si="2194"/>
        <v>688</v>
      </c>
      <c r="H1173" s="9">
        <f t="shared" si="2194"/>
        <v>0</v>
      </c>
      <c r="I1173" s="9">
        <f t="shared" si="2194"/>
        <v>0</v>
      </c>
      <c r="J1173" s="9">
        <f t="shared" si="2194"/>
        <v>0</v>
      </c>
      <c r="K1173" s="9">
        <f t="shared" si="2194"/>
        <v>0</v>
      </c>
      <c r="L1173" s="9">
        <f t="shared" si="2194"/>
        <v>0</v>
      </c>
      <c r="M1173" s="9">
        <f t="shared" si="2194"/>
        <v>688</v>
      </c>
      <c r="N1173" s="9">
        <f t="shared" si="2194"/>
        <v>0</v>
      </c>
      <c r="O1173" s="9">
        <f t="shared" si="2194"/>
        <v>0</v>
      </c>
      <c r="P1173" s="9">
        <f t="shared" si="2194"/>
        <v>0</v>
      </c>
      <c r="Q1173" s="9">
        <f t="shared" si="2194"/>
        <v>0</v>
      </c>
      <c r="R1173" s="9">
        <f t="shared" si="2194"/>
        <v>0</v>
      </c>
      <c r="S1173" s="9">
        <f t="shared" si="2194"/>
        <v>688</v>
      </c>
      <c r="T1173" s="9">
        <f t="shared" si="2194"/>
        <v>0</v>
      </c>
      <c r="U1173" s="9">
        <f t="shared" si="2195"/>
        <v>0</v>
      </c>
      <c r="V1173" s="9">
        <f t="shared" si="2195"/>
        <v>0</v>
      </c>
      <c r="W1173" s="9">
        <f t="shared" si="2195"/>
        <v>0</v>
      </c>
      <c r="X1173" s="9">
        <f t="shared" si="2195"/>
        <v>0</v>
      </c>
      <c r="Y1173" s="9">
        <f t="shared" si="2195"/>
        <v>688</v>
      </c>
      <c r="Z1173" s="9">
        <f t="shared" si="2195"/>
        <v>0</v>
      </c>
      <c r="AA1173" s="9">
        <f t="shared" si="2195"/>
        <v>0</v>
      </c>
      <c r="AB1173" s="9">
        <f t="shared" si="2195"/>
        <v>0</v>
      </c>
      <c r="AC1173" s="9">
        <f t="shared" si="2195"/>
        <v>0</v>
      </c>
      <c r="AD1173" s="9">
        <f t="shared" si="2195"/>
        <v>0</v>
      </c>
      <c r="AE1173" s="9">
        <f t="shared" si="2195"/>
        <v>688</v>
      </c>
      <c r="AF1173" s="9">
        <f t="shared" si="2195"/>
        <v>0</v>
      </c>
      <c r="AG1173" s="9">
        <f t="shared" si="2196"/>
        <v>0</v>
      </c>
      <c r="AH1173" s="9">
        <f t="shared" si="2196"/>
        <v>0</v>
      </c>
      <c r="AI1173" s="9">
        <f t="shared" si="2196"/>
        <v>0</v>
      </c>
      <c r="AJ1173" s="9">
        <f t="shared" si="2196"/>
        <v>0</v>
      </c>
      <c r="AK1173" s="9">
        <f t="shared" si="2196"/>
        <v>688</v>
      </c>
      <c r="AL1173" s="9">
        <f t="shared" si="2196"/>
        <v>0</v>
      </c>
      <c r="AM1173" s="9">
        <f t="shared" si="2196"/>
        <v>0</v>
      </c>
      <c r="AN1173" s="9">
        <f t="shared" si="2196"/>
        <v>0</v>
      </c>
      <c r="AO1173" s="9">
        <f t="shared" si="2196"/>
        <v>0</v>
      </c>
      <c r="AP1173" s="9">
        <f t="shared" si="2196"/>
        <v>0</v>
      </c>
      <c r="AQ1173" s="9">
        <f t="shared" si="2196"/>
        <v>688</v>
      </c>
      <c r="AR1173" s="9">
        <f t="shared" si="2196"/>
        <v>0</v>
      </c>
      <c r="AS1173" s="9">
        <f t="shared" si="2197"/>
        <v>0</v>
      </c>
      <c r="AT1173" s="9">
        <f t="shared" si="2197"/>
        <v>0</v>
      </c>
      <c r="AU1173" s="9">
        <f t="shared" si="2197"/>
        <v>0</v>
      </c>
      <c r="AV1173" s="9">
        <f t="shared" si="2197"/>
        <v>0</v>
      </c>
      <c r="AW1173" s="9">
        <f t="shared" si="2197"/>
        <v>688</v>
      </c>
      <c r="AX1173" s="9">
        <f t="shared" si="2197"/>
        <v>0</v>
      </c>
      <c r="AY1173" s="9">
        <f t="shared" si="2197"/>
        <v>229</v>
      </c>
      <c r="AZ1173" s="9">
        <f t="shared" si="2197"/>
        <v>0</v>
      </c>
      <c r="BA1173" s="92">
        <f t="shared" si="2198"/>
        <v>33.284883720930232</v>
      </c>
      <c r="BB1173" s="92"/>
    </row>
    <row r="1174" spans="1:54" ht="33" hidden="1">
      <c r="A1174" s="24" t="s">
        <v>242</v>
      </c>
      <c r="B1174" s="25" t="s">
        <v>317</v>
      </c>
      <c r="C1174" s="25" t="s">
        <v>145</v>
      </c>
      <c r="D1174" s="25" t="s">
        <v>8</v>
      </c>
      <c r="E1174" s="25" t="s">
        <v>383</v>
      </c>
      <c r="F1174" s="25" t="s">
        <v>30</v>
      </c>
      <c r="G1174" s="9">
        <f t="shared" si="2194"/>
        <v>688</v>
      </c>
      <c r="H1174" s="9">
        <f t="shared" si="2194"/>
        <v>0</v>
      </c>
      <c r="I1174" s="9">
        <f t="shared" si="2194"/>
        <v>0</v>
      </c>
      <c r="J1174" s="9">
        <f t="shared" si="2194"/>
        <v>0</v>
      </c>
      <c r="K1174" s="9">
        <f t="shared" si="2194"/>
        <v>0</v>
      </c>
      <c r="L1174" s="9">
        <f t="shared" si="2194"/>
        <v>0</v>
      </c>
      <c r="M1174" s="9">
        <f t="shared" si="2194"/>
        <v>688</v>
      </c>
      <c r="N1174" s="9">
        <f t="shared" si="2194"/>
        <v>0</v>
      </c>
      <c r="O1174" s="9">
        <f t="shared" si="2194"/>
        <v>0</v>
      </c>
      <c r="P1174" s="9">
        <f t="shared" si="2194"/>
        <v>0</v>
      </c>
      <c r="Q1174" s="9">
        <f t="shared" si="2194"/>
        <v>0</v>
      </c>
      <c r="R1174" s="9">
        <f t="shared" si="2194"/>
        <v>0</v>
      </c>
      <c r="S1174" s="9">
        <f t="shared" si="2194"/>
        <v>688</v>
      </c>
      <c r="T1174" s="9">
        <f t="shared" si="2194"/>
        <v>0</v>
      </c>
      <c r="U1174" s="9">
        <f t="shared" si="2195"/>
        <v>0</v>
      </c>
      <c r="V1174" s="9">
        <f t="shared" si="2195"/>
        <v>0</v>
      </c>
      <c r="W1174" s="9">
        <f t="shared" si="2195"/>
        <v>0</v>
      </c>
      <c r="X1174" s="9">
        <f t="shared" si="2195"/>
        <v>0</v>
      </c>
      <c r="Y1174" s="9">
        <f t="shared" si="2195"/>
        <v>688</v>
      </c>
      <c r="Z1174" s="9">
        <f t="shared" si="2195"/>
        <v>0</v>
      </c>
      <c r="AA1174" s="9">
        <f t="shared" si="2195"/>
        <v>0</v>
      </c>
      <c r="AB1174" s="9">
        <f t="shared" si="2195"/>
        <v>0</v>
      </c>
      <c r="AC1174" s="9">
        <f t="shared" si="2195"/>
        <v>0</v>
      </c>
      <c r="AD1174" s="9">
        <f t="shared" si="2195"/>
        <v>0</v>
      </c>
      <c r="AE1174" s="9">
        <f t="shared" si="2195"/>
        <v>688</v>
      </c>
      <c r="AF1174" s="9">
        <f t="shared" si="2195"/>
        <v>0</v>
      </c>
      <c r="AG1174" s="9">
        <f t="shared" si="2196"/>
        <v>0</v>
      </c>
      <c r="AH1174" s="9">
        <f t="shared" si="2196"/>
        <v>0</v>
      </c>
      <c r="AI1174" s="9">
        <f t="shared" si="2196"/>
        <v>0</v>
      </c>
      <c r="AJ1174" s="9">
        <f t="shared" si="2196"/>
        <v>0</v>
      </c>
      <c r="AK1174" s="9">
        <f t="shared" si="2196"/>
        <v>688</v>
      </c>
      <c r="AL1174" s="9">
        <f t="shared" si="2196"/>
        <v>0</v>
      </c>
      <c r="AM1174" s="9">
        <f t="shared" si="2196"/>
        <v>0</v>
      </c>
      <c r="AN1174" s="9">
        <f t="shared" si="2196"/>
        <v>0</v>
      </c>
      <c r="AO1174" s="9">
        <f t="shared" si="2196"/>
        <v>0</v>
      </c>
      <c r="AP1174" s="9">
        <f t="shared" si="2196"/>
        <v>0</v>
      </c>
      <c r="AQ1174" s="9">
        <f t="shared" si="2196"/>
        <v>688</v>
      </c>
      <c r="AR1174" s="9">
        <f t="shared" si="2196"/>
        <v>0</v>
      </c>
      <c r="AS1174" s="9">
        <f t="shared" si="2197"/>
        <v>0</v>
      </c>
      <c r="AT1174" s="9">
        <f t="shared" si="2197"/>
        <v>0</v>
      </c>
      <c r="AU1174" s="9">
        <f t="shared" si="2197"/>
        <v>0</v>
      </c>
      <c r="AV1174" s="9">
        <f t="shared" si="2197"/>
        <v>0</v>
      </c>
      <c r="AW1174" s="9">
        <f t="shared" si="2197"/>
        <v>688</v>
      </c>
      <c r="AX1174" s="9">
        <f t="shared" si="2197"/>
        <v>0</v>
      </c>
      <c r="AY1174" s="9">
        <f t="shared" si="2197"/>
        <v>229</v>
      </c>
      <c r="AZ1174" s="9">
        <f t="shared" si="2197"/>
        <v>0</v>
      </c>
      <c r="BA1174" s="92">
        <f t="shared" si="2198"/>
        <v>33.284883720930232</v>
      </c>
      <c r="BB1174" s="92"/>
    </row>
    <row r="1175" spans="1:54" ht="33" hidden="1">
      <c r="A1175" s="24" t="s">
        <v>36</v>
      </c>
      <c r="B1175" s="25" t="s">
        <v>317</v>
      </c>
      <c r="C1175" s="25" t="s">
        <v>145</v>
      </c>
      <c r="D1175" s="25" t="s">
        <v>8</v>
      </c>
      <c r="E1175" s="25" t="s">
        <v>383</v>
      </c>
      <c r="F1175" s="25" t="s">
        <v>37</v>
      </c>
      <c r="G1175" s="9">
        <v>688</v>
      </c>
      <c r="H1175" s="9"/>
      <c r="I1175" s="79"/>
      <c r="J1175" s="79"/>
      <c r="K1175" s="79"/>
      <c r="L1175" s="79"/>
      <c r="M1175" s="9">
        <f>G1175+I1175+J1175+K1175+L1175</f>
        <v>688</v>
      </c>
      <c r="N1175" s="9">
        <f>H1175+L1175</f>
        <v>0</v>
      </c>
      <c r="O1175" s="80"/>
      <c r="P1175" s="80"/>
      <c r="Q1175" s="80"/>
      <c r="R1175" s="80"/>
      <c r="S1175" s="9">
        <f>M1175+O1175+P1175+Q1175+R1175</f>
        <v>688</v>
      </c>
      <c r="T1175" s="9">
        <f>N1175+R1175</f>
        <v>0</v>
      </c>
      <c r="U1175" s="80"/>
      <c r="V1175" s="80"/>
      <c r="W1175" s="80"/>
      <c r="X1175" s="80"/>
      <c r="Y1175" s="9">
        <f>S1175+U1175+V1175+W1175+X1175</f>
        <v>688</v>
      </c>
      <c r="Z1175" s="9">
        <f>T1175+X1175</f>
        <v>0</v>
      </c>
      <c r="AA1175" s="80"/>
      <c r="AB1175" s="80"/>
      <c r="AC1175" s="80"/>
      <c r="AD1175" s="80"/>
      <c r="AE1175" s="9">
        <f>Y1175+AA1175+AB1175+AC1175+AD1175</f>
        <v>688</v>
      </c>
      <c r="AF1175" s="9">
        <f>Z1175+AD1175</f>
        <v>0</v>
      </c>
      <c r="AG1175" s="80"/>
      <c r="AH1175" s="80"/>
      <c r="AI1175" s="80"/>
      <c r="AJ1175" s="80"/>
      <c r="AK1175" s="9">
        <f>AE1175+AG1175+AH1175+AI1175+AJ1175</f>
        <v>688</v>
      </c>
      <c r="AL1175" s="9">
        <f>AF1175+AJ1175</f>
        <v>0</v>
      </c>
      <c r="AM1175" s="80"/>
      <c r="AN1175" s="80"/>
      <c r="AO1175" s="80"/>
      <c r="AP1175" s="80"/>
      <c r="AQ1175" s="9">
        <f>AK1175+AM1175+AN1175+AO1175+AP1175</f>
        <v>688</v>
      </c>
      <c r="AR1175" s="9">
        <f>AL1175+AP1175</f>
        <v>0</v>
      </c>
      <c r="AS1175" s="80"/>
      <c r="AT1175" s="80"/>
      <c r="AU1175" s="80"/>
      <c r="AV1175" s="80"/>
      <c r="AW1175" s="9">
        <f>AQ1175+AS1175+AT1175+AU1175+AV1175</f>
        <v>688</v>
      </c>
      <c r="AX1175" s="9">
        <f>AR1175+AV1175</f>
        <v>0</v>
      </c>
      <c r="AY1175" s="9">
        <v>229</v>
      </c>
      <c r="AZ1175" s="79"/>
      <c r="BA1175" s="92">
        <f t="shared" si="2198"/>
        <v>33.284883720930232</v>
      </c>
      <c r="BB1175" s="92"/>
    </row>
    <row r="1176" spans="1:54" ht="49.5" hidden="1">
      <c r="A1176" s="56" t="s">
        <v>499</v>
      </c>
      <c r="B1176" s="25" t="s">
        <v>317</v>
      </c>
      <c r="C1176" s="25" t="s">
        <v>145</v>
      </c>
      <c r="D1176" s="25" t="s">
        <v>8</v>
      </c>
      <c r="E1176" s="25" t="s">
        <v>390</v>
      </c>
      <c r="F1176" s="25"/>
      <c r="G1176" s="9">
        <f t="shared" ref="G1176:V1179" si="2199">G1177</f>
        <v>19514</v>
      </c>
      <c r="H1176" s="9">
        <f t="shared" si="2199"/>
        <v>0</v>
      </c>
      <c r="I1176" s="9">
        <f t="shared" si="2199"/>
        <v>0</v>
      </c>
      <c r="J1176" s="9">
        <f t="shared" si="2199"/>
        <v>0</v>
      </c>
      <c r="K1176" s="9">
        <f t="shared" si="2199"/>
        <v>0</v>
      </c>
      <c r="L1176" s="9">
        <f t="shared" si="2199"/>
        <v>0</v>
      </c>
      <c r="M1176" s="9">
        <f t="shared" si="2199"/>
        <v>19514</v>
      </c>
      <c r="N1176" s="9">
        <f t="shared" si="2199"/>
        <v>0</v>
      </c>
      <c r="O1176" s="9">
        <f t="shared" si="2199"/>
        <v>0</v>
      </c>
      <c r="P1176" s="9">
        <f t="shared" si="2199"/>
        <v>0</v>
      </c>
      <c r="Q1176" s="9">
        <f t="shared" si="2199"/>
        <v>0</v>
      </c>
      <c r="R1176" s="9">
        <f t="shared" si="2199"/>
        <v>0</v>
      </c>
      <c r="S1176" s="9">
        <f t="shared" si="2199"/>
        <v>19514</v>
      </c>
      <c r="T1176" s="9">
        <f t="shared" si="2199"/>
        <v>0</v>
      </c>
      <c r="U1176" s="9">
        <f t="shared" si="2199"/>
        <v>0</v>
      </c>
      <c r="V1176" s="9">
        <f t="shared" si="2199"/>
        <v>0</v>
      </c>
      <c r="W1176" s="9">
        <f t="shared" ref="U1176:AJ1179" si="2200">W1177</f>
        <v>0</v>
      </c>
      <c r="X1176" s="9">
        <f t="shared" si="2200"/>
        <v>0</v>
      </c>
      <c r="Y1176" s="9">
        <f t="shared" si="2200"/>
        <v>19514</v>
      </c>
      <c r="Z1176" s="9">
        <f t="shared" si="2200"/>
        <v>0</v>
      </c>
      <c r="AA1176" s="9">
        <f t="shared" si="2200"/>
        <v>0</v>
      </c>
      <c r="AB1176" s="9">
        <f t="shared" si="2200"/>
        <v>547</v>
      </c>
      <c r="AC1176" s="9">
        <f t="shared" si="2200"/>
        <v>0</v>
      </c>
      <c r="AD1176" s="9">
        <f t="shared" si="2200"/>
        <v>0</v>
      </c>
      <c r="AE1176" s="9">
        <f t="shared" si="2200"/>
        <v>20061</v>
      </c>
      <c r="AF1176" s="9">
        <f t="shared" si="2200"/>
        <v>0</v>
      </c>
      <c r="AG1176" s="9">
        <f t="shared" si="2200"/>
        <v>0</v>
      </c>
      <c r="AH1176" s="9">
        <f t="shared" si="2200"/>
        <v>0</v>
      </c>
      <c r="AI1176" s="9">
        <f t="shared" si="2200"/>
        <v>0</v>
      </c>
      <c r="AJ1176" s="9">
        <f t="shared" si="2200"/>
        <v>0</v>
      </c>
      <c r="AK1176" s="9">
        <f t="shared" ref="AG1176:AV1179" si="2201">AK1177</f>
        <v>20061</v>
      </c>
      <c r="AL1176" s="9">
        <f t="shared" si="2201"/>
        <v>0</v>
      </c>
      <c r="AM1176" s="9">
        <f t="shared" si="2201"/>
        <v>0</v>
      </c>
      <c r="AN1176" s="9">
        <f t="shared" si="2201"/>
        <v>0</v>
      </c>
      <c r="AO1176" s="9">
        <f t="shared" si="2201"/>
        <v>0</v>
      </c>
      <c r="AP1176" s="9">
        <f t="shared" si="2201"/>
        <v>0</v>
      </c>
      <c r="AQ1176" s="9">
        <f t="shared" si="2201"/>
        <v>20061</v>
      </c>
      <c r="AR1176" s="9">
        <f t="shared" si="2201"/>
        <v>0</v>
      </c>
      <c r="AS1176" s="9">
        <f t="shared" si="2201"/>
        <v>0</v>
      </c>
      <c r="AT1176" s="9">
        <f t="shared" si="2201"/>
        <v>0</v>
      </c>
      <c r="AU1176" s="9">
        <f t="shared" si="2201"/>
        <v>-133</v>
      </c>
      <c r="AV1176" s="9">
        <f t="shared" si="2201"/>
        <v>0</v>
      </c>
      <c r="AW1176" s="9">
        <f t="shared" ref="AS1176:AZ1179" si="2202">AW1177</f>
        <v>19928</v>
      </c>
      <c r="AX1176" s="9">
        <f t="shared" si="2202"/>
        <v>0</v>
      </c>
      <c r="AY1176" s="9">
        <f t="shared" si="2202"/>
        <v>4127</v>
      </c>
      <c r="AZ1176" s="9">
        <f t="shared" si="2202"/>
        <v>0</v>
      </c>
      <c r="BA1176" s="92">
        <f t="shared" si="2198"/>
        <v>20.70955439582497</v>
      </c>
      <c r="BB1176" s="92"/>
    </row>
    <row r="1177" spans="1:54" ht="20.100000000000001" hidden="1" customHeight="1">
      <c r="A1177" s="24" t="s">
        <v>14</v>
      </c>
      <c r="B1177" s="25" t="s">
        <v>317</v>
      </c>
      <c r="C1177" s="25" t="s">
        <v>145</v>
      </c>
      <c r="D1177" s="25" t="s">
        <v>8</v>
      </c>
      <c r="E1177" s="25" t="s">
        <v>391</v>
      </c>
      <c r="F1177" s="25"/>
      <c r="G1177" s="9">
        <f t="shared" si="2199"/>
        <v>19514</v>
      </c>
      <c r="H1177" s="9">
        <f t="shared" si="2199"/>
        <v>0</v>
      </c>
      <c r="I1177" s="9">
        <f t="shared" si="2199"/>
        <v>0</v>
      </c>
      <c r="J1177" s="9">
        <f t="shared" si="2199"/>
        <v>0</v>
      </c>
      <c r="K1177" s="9">
        <f t="shared" si="2199"/>
        <v>0</v>
      </c>
      <c r="L1177" s="9">
        <f t="shared" si="2199"/>
        <v>0</v>
      </c>
      <c r="M1177" s="9">
        <f t="shared" si="2199"/>
        <v>19514</v>
      </c>
      <c r="N1177" s="9">
        <f t="shared" si="2199"/>
        <v>0</v>
      </c>
      <c r="O1177" s="9">
        <f t="shared" si="2199"/>
        <v>0</v>
      </c>
      <c r="P1177" s="9">
        <f t="shared" si="2199"/>
        <v>0</v>
      </c>
      <c r="Q1177" s="9">
        <f t="shared" si="2199"/>
        <v>0</v>
      </c>
      <c r="R1177" s="9">
        <f t="shared" si="2199"/>
        <v>0</v>
      </c>
      <c r="S1177" s="9">
        <f t="shared" si="2199"/>
        <v>19514</v>
      </c>
      <c r="T1177" s="9">
        <f t="shared" si="2199"/>
        <v>0</v>
      </c>
      <c r="U1177" s="9">
        <f t="shared" si="2200"/>
        <v>0</v>
      </c>
      <c r="V1177" s="9">
        <f t="shared" si="2200"/>
        <v>0</v>
      </c>
      <c r="W1177" s="9">
        <f t="shared" si="2200"/>
        <v>0</v>
      </c>
      <c r="X1177" s="9">
        <f t="shared" si="2200"/>
        <v>0</v>
      </c>
      <c r="Y1177" s="9">
        <f t="shared" si="2200"/>
        <v>19514</v>
      </c>
      <c r="Z1177" s="9">
        <f t="shared" si="2200"/>
        <v>0</v>
      </c>
      <c r="AA1177" s="9">
        <f t="shared" si="2200"/>
        <v>0</v>
      </c>
      <c r="AB1177" s="9">
        <f t="shared" si="2200"/>
        <v>547</v>
      </c>
      <c r="AC1177" s="9">
        <f t="shared" si="2200"/>
        <v>0</v>
      </c>
      <c r="AD1177" s="9">
        <f t="shared" si="2200"/>
        <v>0</v>
      </c>
      <c r="AE1177" s="9">
        <f t="shared" si="2200"/>
        <v>20061</v>
      </c>
      <c r="AF1177" s="9">
        <f t="shared" si="2200"/>
        <v>0</v>
      </c>
      <c r="AG1177" s="9">
        <f t="shared" si="2201"/>
        <v>0</v>
      </c>
      <c r="AH1177" s="9">
        <f t="shared" si="2201"/>
        <v>0</v>
      </c>
      <c r="AI1177" s="9">
        <f t="shared" si="2201"/>
        <v>0</v>
      </c>
      <c r="AJ1177" s="9">
        <f t="shared" si="2201"/>
        <v>0</v>
      </c>
      <c r="AK1177" s="9">
        <f t="shared" si="2201"/>
        <v>20061</v>
      </c>
      <c r="AL1177" s="9">
        <f t="shared" si="2201"/>
        <v>0</v>
      </c>
      <c r="AM1177" s="9">
        <f t="shared" si="2201"/>
        <v>0</v>
      </c>
      <c r="AN1177" s="9">
        <f t="shared" si="2201"/>
        <v>0</v>
      </c>
      <c r="AO1177" s="9">
        <f t="shared" si="2201"/>
        <v>0</v>
      </c>
      <c r="AP1177" s="9">
        <f t="shared" si="2201"/>
        <v>0</v>
      </c>
      <c r="AQ1177" s="9">
        <f t="shared" si="2201"/>
        <v>20061</v>
      </c>
      <c r="AR1177" s="9">
        <f t="shared" si="2201"/>
        <v>0</v>
      </c>
      <c r="AS1177" s="9">
        <f t="shared" si="2202"/>
        <v>0</v>
      </c>
      <c r="AT1177" s="9">
        <f t="shared" si="2202"/>
        <v>0</v>
      </c>
      <c r="AU1177" s="9">
        <f t="shared" si="2202"/>
        <v>-133</v>
      </c>
      <c r="AV1177" s="9">
        <f t="shared" si="2202"/>
        <v>0</v>
      </c>
      <c r="AW1177" s="9">
        <f t="shared" si="2202"/>
        <v>19928</v>
      </c>
      <c r="AX1177" s="9">
        <f t="shared" si="2202"/>
        <v>0</v>
      </c>
      <c r="AY1177" s="9">
        <f t="shared" si="2202"/>
        <v>4127</v>
      </c>
      <c r="AZ1177" s="9">
        <f t="shared" si="2202"/>
        <v>0</v>
      </c>
      <c r="BA1177" s="92">
        <f t="shared" si="2198"/>
        <v>20.70955439582497</v>
      </c>
      <c r="BB1177" s="92"/>
    </row>
    <row r="1178" spans="1:54" ht="20.100000000000001" hidden="1" customHeight="1">
      <c r="A1178" s="24" t="s">
        <v>325</v>
      </c>
      <c r="B1178" s="25" t="s">
        <v>317</v>
      </c>
      <c r="C1178" s="25" t="s">
        <v>145</v>
      </c>
      <c r="D1178" s="25" t="s">
        <v>8</v>
      </c>
      <c r="E1178" s="25" t="s">
        <v>399</v>
      </c>
      <c r="F1178" s="25"/>
      <c r="G1178" s="9">
        <f t="shared" si="2199"/>
        <v>19514</v>
      </c>
      <c r="H1178" s="9">
        <f t="shared" si="2199"/>
        <v>0</v>
      </c>
      <c r="I1178" s="9">
        <f t="shared" si="2199"/>
        <v>0</v>
      </c>
      <c r="J1178" s="9">
        <f t="shared" si="2199"/>
        <v>0</v>
      </c>
      <c r="K1178" s="9">
        <f t="shared" si="2199"/>
        <v>0</v>
      </c>
      <c r="L1178" s="9">
        <f t="shared" si="2199"/>
        <v>0</v>
      </c>
      <c r="M1178" s="9">
        <f t="shared" si="2199"/>
        <v>19514</v>
      </c>
      <c r="N1178" s="9">
        <f t="shared" si="2199"/>
        <v>0</v>
      </c>
      <c r="O1178" s="9">
        <f t="shared" si="2199"/>
        <v>0</v>
      </c>
      <c r="P1178" s="9">
        <f t="shared" si="2199"/>
        <v>0</v>
      </c>
      <c r="Q1178" s="9">
        <f t="shared" si="2199"/>
        <v>0</v>
      </c>
      <c r="R1178" s="9">
        <f t="shared" si="2199"/>
        <v>0</v>
      </c>
      <c r="S1178" s="9">
        <f t="shared" si="2199"/>
        <v>19514</v>
      </c>
      <c r="T1178" s="9">
        <f t="shared" si="2199"/>
        <v>0</v>
      </c>
      <c r="U1178" s="9">
        <f t="shared" si="2200"/>
        <v>0</v>
      </c>
      <c r="V1178" s="9">
        <f t="shared" si="2200"/>
        <v>0</v>
      </c>
      <c r="W1178" s="9">
        <f t="shared" si="2200"/>
        <v>0</v>
      </c>
      <c r="X1178" s="9">
        <f t="shared" si="2200"/>
        <v>0</v>
      </c>
      <c r="Y1178" s="9">
        <f t="shared" si="2200"/>
        <v>19514</v>
      </c>
      <c r="Z1178" s="9">
        <f t="shared" si="2200"/>
        <v>0</v>
      </c>
      <c r="AA1178" s="9">
        <f t="shared" si="2200"/>
        <v>0</v>
      </c>
      <c r="AB1178" s="9">
        <f t="shared" si="2200"/>
        <v>547</v>
      </c>
      <c r="AC1178" s="9">
        <f t="shared" si="2200"/>
        <v>0</v>
      </c>
      <c r="AD1178" s="9">
        <f t="shared" si="2200"/>
        <v>0</v>
      </c>
      <c r="AE1178" s="9">
        <f t="shared" si="2200"/>
        <v>20061</v>
      </c>
      <c r="AF1178" s="9">
        <f t="shared" si="2200"/>
        <v>0</v>
      </c>
      <c r="AG1178" s="9">
        <f t="shared" si="2201"/>
        <v>0</v>
      </c>
      <c r="AH1178" s="9">
        <f t="shared" si="2201"/>
        <v>0</v>
      </c>
      <c r="AI1178" s="9">
        <f t="shared" si="2201"/>
        <v>0</v>
      </c>
      <c r="AJ1178" s="9">
        <f t="shared" si="2201"/>
        <v>0</v>
      </c>
      <c r="AK1178" s="9">
        <f t="shared" si="2201"/>
        <v>20061</v>
      </c>
      <c r="AL1178" s="9">
        <f t="shared" si="2201"/>
        <v>0</v>
      </c>
      <c r="AM1178" s="9">
        <f t="shared" si="2201"/>
        <v>0</v>
      </c>
      <c r="AN1178" s="9">
        <f t="shared" si="2201"/>
        <v>0</v>
      </c>
      <c r="AO1178" s="9">
        <f t="shared" si="2201"/>
        <v>0</v>
      </c>
      <c r="AP1178" s="9">
        <f t="shared" si="2201"/>
        <v>0</v>
      </c>
      <c r="AQ1178" s="9">
        <f t="shared" si="2201"/>
        <v>20061</v>
      </c>
      <c r="AR1178" s="9">
        <f t="shared" si="2201"/>
        <v>0</v>
      </c>
      <c r="AS1178" s="9">
        <f t="shared" si="2202"/>
        <v>0</v>
      </c>
      <c r="AT1178" s="9">
        <f t="shared" si="2202"/>
        <v>0</v>
      </c>
      <c r="AU1178" s="9">
        <f t="shared" si="2202"/>
        <v>-133</v>
      </c>
      <c r="AV1178" s="9">
        <f t="shared" si="2202"/>
        <v>0</v>
      </c>
      <c r="AW1178" s="9">
        <f t="shared" si="2202"/>
        <v>19928</v>
      </c>
      <c r="AX1178" s="9">
        <f t="shared" si="2202"/>
        <v>0</v>
      </c>
      <c r="AY1178" s="9">
        <f t="shared" si="2202"/>
        <v>4127</v>
      </c>
      <c r="AZ1178" s="9">
        <f t="shared" si="2202"/>
        <v>0</v>
      </c>
      <c r="BA1178" s="92">
        <f t="shared" si="2198"/>
        <v>20.70955439582497</v>
      </c>
      <c r="BB1178" s="92"/>
    </row>
    <row r="1179" spans="1:54" ht="33" hidden="1">
      <c r="A1179" s="24" t="s">
        <v>242</v>
      </c>
      <c r="B1179" s="25" t="s">
        <v>317</v>
      </c>
      <c r="C1179" s="25" t="s">
        <v>145</v>
      </c>
      <c r="D1179" s="25" t="s">
        <v>8</v>
      </c>
      <c r="E1179" s="25" t="s">
        <v>399</v>
      </c>
      <c r="F1179" s="25" t="s">
        <v>30</v>
      </c>
      <c r="G1179" s="9">
        <f t="shared" si="2199"/>
        <v>19514</v>
      </c>
      <c r="H1179" s="9">
        <f t="shared" si="2199"/>
        <v>0</v>
      </c>
      <c r="I1179" s="9">
        <f t="shared" si="2199"/>
        <v>0</v>
      </c>
      <c r="J1179" s="9">
        <f t="shared" si="2199"/>
        <v>0</v>
      </c>
      <c r="K1179" s="9">
        <f t="shared" si="2199"/>
        <v>0</v>
      </c>
      <c r="L1179" s="9">
        <f t="shared" si="2199"/>
        <v>0</v>
      </c>
      <c r="M1179" s="9">
        <f t="shared" si="2199"/>
        <v>19514</v>
      </c>
      <c r="N1179" s="9">
        <f t="shared" si="2199"/>
        <v>0</v>
      </c>
      <c r="O1179" s="9">
        <f t="shared" si="2199"/>
        <v>0</v>
      </c>
      <c r="P1179" s="9">
        <f t="shared" si="2199"/>
        <v>0</v>
      </c>
      <c r="Q1179" s="9">
        <f t="shared" si="2199"/>
        <v>0</v>
      </c>
      <c r="R1179" s="9">
        <f t="shared" si="2199"/>
        <v>0</v>
      </c>
      <c r="S1179" s="9">
        <f t="shared" si="2199"/>
        <v>19514</v>
      </c>
      <c r="T1179" s="9">
        <f t="shared" si="2199"/>
        <v>0</v>
      </c>
      <c r="U1179" s="9">
        <f t="shared" si="2200"/>
        <v>0</v>
      </c>
      <c r="V1179" s="9">
        <f t="shared" si="2200"/>
        <v>0</v>
      </c>
      <c r="W1179" s="9">
        <f t="shared" si="2200"/>
        <v>0</v>
      </c>
      <c r="X1179" s="9">
        <f t="shared" si="2200"/>
        <v>0</v>
      </c>
      <c r="Y1179" s="9">
        <f t="shared" si="2200"/>
        <v>19514</v>
      </c>
      <c r="Z1179" s="9">
        <f t="shared" si="2200"/>
        <v>0</v>
      </c>
      <c r="AA1179" s="9">
        <f t="shared" si="2200"/>
        <v>0</v>
      </c>
      <c r="AB1179" s="9">
        <f t="shared" si="2200"/>
        <v>547</v>
      </c>
      <c r="AC1179" s="9">
        <f t="shared" si="2200"/>
        <v>0</v>
      </c>
      <c r="AD1179" s="9">
        <f t="shared" si="2200"/>
        <v>0</v>
      </c>
      <c r="AE1179" s="9">
        <f t="shared" si="2200"/>
        <v>20061</v>
      </c>
      <c r="AF1179" s="9">
        <f t="shared" si="2200"/>
        <v>0</v>
      </c>
      <c r="AG1179" s="9">
        <f t="shared" si="2201"/>
        <v>0</v>
      </c>
      <c r="AH1179" s="9">
        <f t="shared" si="2201"/>
        <v>0</v>
      </c>
      <c r="AI1179" s="9">
        <f t="shared" si="2201"/>
        <v>0</v>
      </c>
      <c r="AJ1179" s="9">
        <f t="shared" si="2201"/>
        <v>0</v>
      </c>
      <c r="AK1179" s="9">
        <f t="shared" si="2201"/>
        <v>20061</v>
      </c>
      <c r="AL1179" s="9">
        <f t="shared" si="2201"/>
        <v>0</v>
      </c>
      <c r="AM1179" s="9">
        <f t="shared" si="2201"/>
        <v>0</v>
      </c>
      <c r="AN1179" s="9">
        <f t="shared" si="2201"/>
        <v>0</v>
      </c>
      <c r="AO1179" s="9">
        <f t="shared" si="2201"/>
        <v>0</v>
      </c>
      <c r="AP1179" s="9">
        <f t="shared" si="2201"/>
        <v>0</v>
      </c>
      <c r="AQ1179" s="9">
        <f t="shared" si="2201"/>
        <v>20061</v>
      </c>
      <c r="AR1179" s="9">
        <f t="shared" si="2201"/>
        <v>0</v>
      </c>
      <c r="AS1179" s="9">
        <f t="shared" si="2202"/>
        <v>0</v>
      </c>
      <c r="AT1179" s="9">
        <f t="shared" si="2202"/>
        <v>0</v>
      </c>
      <c r="AU1179" s="9">
        <f t="shared" si="2202"/>
        <v>-133</v>
      </c>
      <c r="AV1179" s="9">
        <f t="shared" si="2202"/>
        <v>0</v>
      </c>
      <c r="AW1179" s="9">
        <f t="shared" si="2202"/>
        <v>19928</v>
      </c>
      <c r="AX1179" s="9">
        <f t="shared" si="2202"/>
        <v>0</v>
      </c>
      <c r="AY1179" s="9">
        <f t="shared" si="2202"/>
        <v>4127</v>
      </c>
      <c r="AZ1179" s="9">
        <f t="shared" si="2202"/>
        <v>0</v>
      </c>
      <c r="BA1179" s="92">
        <f t="shared" si="2198"/>
        <v>20.70955439582497</v>
      </c>
      <c r="BB1179" s="92"/>
    </row>
    <row r="1180" spans="1:54" ht="33" hidden="1">
      <c r="A1180" s="24" t="s">
        <v>36</v>
      </c>
      <c r="B1180" s="25" t="s">
        <v>317</v>
      </c>
      <c r="C1180" s="25" t="s">
        <v>145</v>
      </c>
      <c r="D1180" s="25" t="s">
        <v>8</v>
      </c>
      <c r="E1180" s="25" t="s">
        <v>399</v>
      </c>
      <c r="F1180" s="25" t="s">
        <v>37</v>
      </c>
      <c r="G1180" s="9">
        <v>19514</v>
      </c>
      <c r="H1180" s="9"/>
      <c r="I1180" s="79"/>
      <c r="J1180" s="79"/>
      <c r="K1180" s="79"/>
      <c r="L1180" s="79"/>
      <c r="M1180" s="9">
        <f>G1180+I1180+J1180+K1180+L1180</f>
        <v>19514</v>
      </c>
      <c r="N1180" s="9">
        <f>H1180+L1180</f>
        <v>0</v>
      </c>
      <c r="O1180" s="80"/>
      <c r="P1180" s="80"/>
      <c r="Q1180" s="80"/>
      <c r="R1180" s="80"/>
      <c r="S1180" s="9">
        <f>M1180+O1180+P1180+Q1180+R1180</f>
        <v>19514</v>
      </c>
      <c r="T1180" s="9">
        <f>N1180+R1180</f>
        <v>0</v>
      </c>
      <c r="U1180" s="80"/>
      <c r="V1180" s="80"/>
      <c r="W1180" s="80"/>
      <c r="X1180" s="80"/>
      <c r="Y1180" s="9">
        <f>S1180+U1180+V1180+W1180+X1180</f>
        <v>19514</v>
      </c>
      <c r="Z1180" s="9">
        <f>T1180+X1180</f>
        <v>0</v>
      </c>
      <c r="AA1180" s="80"/>
      <c r="AB1180" s="9">
        <v>547</v>
      </c>
      <c r="AC1180" s="80"/>
      <c r="AD1180" s="80"/>
      <c r="AE1180" s="9">
        <f>Y1180+AA1180+AB1180+AC1180+AD1180</f>
        <v>20061</v>
      </c>
      <c r="AF1180" s="9">
        <f>Z1180+AD1180</f>
        <v>0</v>
      </c>
      <c r="AG1180" s="80"/>
      <c r="AH1180" s="9"/>
      <c r="AI1180" s="80"/>
      <c r="AJ1180" s="80"/>
      <c r="AK1180" s="9">
        <f>AE1180+AG1180+AH1180+AI1180+AJ1180</f>
        <v>20061</v>
      </c>
      <c r="AL1180" s="9">
        <f>AF1180+AJ1180</f>
        <v>0</v>
      </c>
      <c r="AM1180" s="80"/>
      <c r="AN1180" s="9"/>
      <c r="AO1180" s="80"/>
      <c r="AP1180" s="80"/>
      <c r="AQ1180" s="9">
        <f>AK1180+AM1180+AN1180+AO1180+AP1180</f>
        <v>20061</v>
      </c>
      <c r="AR1180" s="9">
        <f>AL1180+AP1180</f>
        <v>0</v>
      </c>
      <c r="AS1180" s="80"/>
      <c r="AT1180" s="9"/>
      <c r="AU1180" s="9">
        <v>-133</v>
      </c>
      <c r="AV1180" s="80"/>
      <c r="AW1180" s="9">
        <f>AQ1180+AS1180+AT1180+AU1180+AV1180</f>
        <v>19928</v>
      </c>
      <c r="AX1180" s="9">
        <f>AR1180+AV1180</f>
        <v>0</v>
      </c>
      <c r="AY1180" s="9">
        <v>4127</v>
      </c>
      <c r="AZ1180" s="79"/>
      <c r="BA1180" s="92">
        <f t="shared" si="2198"/>
        <v>20.70955439582497</v>
      </c>
      <c r="BB1180" s="92"/>
    </row>
    <row r="1181" spans="1:54" ht="20.100000000000001" hidden="1" customHeight="1">
      <c r="A1181" s="24" t="s">
        <v>61</v>
      </c>
      <c r="B1181" s="25" t="s">
        <v>317</v>
      </c>
      <c r="C1181" s="25" t="s">
        <v>145</v>
      </c>
      <c r="D1181" s="25" t="s">
        <v>8</v>
      </c>
      <c r="E1181" s="25" t="s">
        <v>62</v>
      </c>
      <c r="F1181" s="25"/>
      <c r="G1181" s="9">
        <f t="shared" ref="G1181:V1184" si="2203">G1182</f>
        <v>3047</v>
      </c>
      <c r="H1181" s="9">
        <f t="shared" si="2203"/>
        <v>0</v>
      </c>
      <c r="I1181" s="9">
        <f t="shared" si="2203"/>
        <v>0</v>
      </c>
      <c r="J1181" s="9">
        <f t="shared" si="2203"/>
        <v>0</v>
      </c>
      <c r="K1181" s="9">
        <f t="shared" si="2203"/>
        <v>0</v>
      </c>
      <c r="L1181" s="9">
        <f t="shared" si="2203"/>
        <v>0</v>
      </c>
      <c r="M1181" s="9">
        <f t="shared" si="2203"/>
        <v>3047</v>
      </c>
      <c r="N1181" s="9">
        <f t="shared" si="2203"/>
        <v>0</v>
      </c>
      <c r="O1181" s="9">
        <f t="shared" si="2203"/>
        <v>0</v>
      </c>
      <c r="P1181" s="9">
        <f t="shared" si="2203"/>
        <v>0</v>
      </c>
      <c r="Q1181" s="9">
        <f t="shared" si="2203"/>
        <v>0</v>
      </c>
      <c r="R1181" s="9">
        <f t="shared" si="2203"/>
        <v>0</v>
      </c>
      <c r="S1181" s="9">
        <f t="shared" si="2203"/>
        <v>3047</v>
      </c>
      <c r="T1181" s="9">
        <f t="shared" si="2203"/>
        <v>0</v>
      </c>
      <c r="U1181" s="9">
        <f t="shared" si="2203"/>
        <v>0</v>
      </c>
      <c r="V1181" s="9">
        <f t="shared" si="2203"/>
        <v>0</v>
      </c>
      <c r="W1181" s="9">
        <f t="shared" ref="U1181:AJ1184" si="2204">W1182</f>
        <v>0</v>
      </c>
      <c r="X1181" s="9">
        <f t="shared" si="2204"/>
        <v>0</v>
      </c>
      <c r="Y1181" s="9">
        <f t="shared" si="2204"/>
        <v>3047</v>
      </c>
      <c r="Z1181" s="9">
        <f t="shared" si="2204"/>
        <v>0</v>
      </c>
      <c r="AA1181" s="9">
        <f t="shared" si="2204"/>
        <v>0</v>
      </c>
      <c r="AB1181" s="9">
        <f t="shared" si="2204"/>
        <v>0</v>
      </c>
      <c r="AC1181" s="9">
        <f t="shared" si="2204"/>
        <v>0</v>
      </c>
      <c r="AD1181" s="9">
        <f t="shared" si="2204"/>
        <v>0</v>
      </c>
      <c r="AE1181" s="9">
        <f t="shared" si="2204"/>
        <v>3047</v>
      </c>
      <c r="AF1181" s="9">
        <f t="shared" si="2204"/>
        <v>0</v>
      </c>
      <c r="AG1181" s="9">
        <f t="shared" si="2204"/>
        <v>0</v>
      </c>
      <c r="AH1181" s="9">
        <f t="shared" si="2204"/>
        <v>0</v>
      </c>
      <c r="AI1181" s="9">
        <f t="shared" si="2204"/>
        <v>0</v>
      </c>
      <c r="AJ1181" s="9">
        <f t="shared" si="2204"/>
        <v>0</v>
      </c>
      <c r="AK1181" s="9">
        <f t="shared" ref="AG1181:AV1184" si="2205">AK1182</f>
        <v>3047</v>
      </c>
      <c r="AL1181" s="9">
        <f t="shared" si="2205"/>
        <v>0</v>
      </c>
      <c r="AM1181" s="9">
        <f t="shared" si="2205"/>
        <v>0</v>
      </c>
      <c r="AN1181" s="9">
        <f t="shared" si="2205"/>
        <v>0</v>
      </c>
      <c r="AO1181" s="9">
        <f t="shared" si="2205"/>
        <v>0</v>
      </c>
      <c r="AP1181" s="9">
        <f t="shared" si="2205"/>
        <v>0</v>
      </c>
      <c r="AQ1181" s="9">
        <f t="shared" si="2205"/>
        <v>3047</v>
      </c>
      <c r="AR1181" s="9">
        <f t="shared" si="2205"/>
        <v>0</v>
      </c>
      <c r="AS1181" s="9">
        <f t="shared" si="2205"/>
        <v>0</v>
      </c>
      <c r="AT1181" s="9">
        <f t="shared" si="2205"/>
        <v>0</v>
      </c>
      <c r="AU1181" s="9">
        <f t="shared" si="2205"/>
        <v>0</v>
      </c>
      <c r="AV1181" s="9">
        <f t="shared" si="2205"/>
        <v>0</v>
      </c>
      <c r="AW1181" s="9">
        <f t="shared" ref="AS1181:AZ1184" si="2206">AW1182</f>
        <v>3047</v>
      </c>
      <c r="AX1181" s="9">
        <f t="shared" si="2206"/>
        <v>0</v>
      </c>
      <c r="AY1181" s="9">
        <f t="shared" si="2206"/>
        <v>645</v>
      </c>
      <c r="AZ1181" s="9">
        <f t="shared" si="2206"/>
        <v>0</v>
      </c>
      <c r="BA1181" s="92">
        <f t="shared" si="2198"/>
        <v>21.16836232359698</v>
      </c>
      <c r="BB1181" s="92"/>
    </row>
    <row r="1182" spans="1:54" ht="20.100000000000001" hidden="1" customHeight="1">
      <c r="A1182" s="24" t="s">
        <v>14</v>
      </c>
      <c r="B1182" s="25" t="s">
        <v>317</v>
      </c>
      <c r="C1182" s="25" t="s">
        <v>145</v>
      </c>
      <c r="D1182" s="25" t="s">
        <v>8</v>
      </c>
      <c r="E1182" s="25" t="s">
        <v>63</v>
      </c>
      <c r="F1182" s="25"/>
      <c r="G1182" s="9">
        <f t="shared" si="2203"/>
        <v>3047</v>
      </c>
      <c r="H1182" s="9">
        <f t="shared" si="2203"/>
        <v>0</v>
      </c>
      <c r="I1182" s="9">
        <f t="shared" si="2203"/>
        <v>0</v>
      </c>
      <c r="J1182" s="9">
        <f t="shared" si="2203"/>
        <v>0</v>
      </c>
      <c r="K1182" s="9">
        <f t="shared" si="2203"/>
        <v>0</v>
      </c>
      <c r="L1182" s="9">
        <f t="shared" si="2203"/>
        <v>0</v>
      </c>
      <c r="M1182" s="9">
        <f t="shared" si="2203"/>
        <v>3047</v>
      </c>
      <c r="N1182" s="9">
        <f t="shared" si="2203"/>
        <v>0</v>
      </c>
      <c r="O1182" s="9">
        <f t="shared" si="2203"/>
        <v>0</v>
      </c>
      <c r="P1182" s="9">
        <f t="shared" si="2203"/>
        <v>0</v>
      </c>
      <c r="Q1182" s="9">
        <f t="shared" si="2203"/>
        <v>0</v>
      </c>
      <c r="R1182" s="9">
        <f t="shared" si="2203"/>
        <v>0</v>
      </c>
      <c r="S1182" s="9">
        <f t="shared" si="2203"/>
        <v>3047</v>
      </c>
      <c r="T1182" s="9">
        <f t="shared" si="2203"/>
        <v>0</v>
      </c>
      <c r="U1182" s="9">
        <f t="shared" si="2204"/>
        <v>0</v>
      </c>
      <c r="V1182" s="9">
        <f t="shared" si="2204"/>
        <v>0</v>
      </c>
      <c r="W1182" s="9">
        <f t="shared" si="2204"/>
        <v>0</v>
      </c>
      <c r="X1182" s="9">
        <f t="shared" si="2204"/>
        <v>0</v>
      </c>
      <c r="Y1182" s="9">
        <f t="shared" si="2204"/>
        <v>3047</v>
      </c>
      <c r="Z1182" s="9">
        <f t="shared" si="2204"/>
        <v>0</v>
      </c>
      <c r="AA1182" s="9">
        <f t="shared" si="2204"/>
        <v>0</v>
      </c>
      <c r="AB1182" s="9">
        <f t="shared" si="2204"/>
        <v>0</v>
      </c>
      <c r="AC1182" s="9">
        <f t="shared" si="2204"/>
        <v>0</v>
      </c>
      <c r="AD1182" s="9">
        <f t="shared" si="2204"/>
        <v>0</v>
      </c>
      <c r="AE1182" s="9">
        <f t="shared" si="2204"/>
        <v>3047</v>
      </c>
      <c r="AF1182" s="9">
        <f t="shared" si="2204"/>
        <v>0</v>
      </c>
      <c r="AG1182" s="9">
        <f t="shared" si="2205"/>
        <v>0</v>
      </c>
      <c r="AH1182" s="9">
        <f t="shared" si="2205"/>
        <v>0</v>
      </c>
      <c r="AI1182" s="9">
        <f t="shared" si="2205"/>
        <v>0</v>
      </c>
      <c r="AJ1182" s="9">
        <f t="shared" si="2205"/>
        <v>0</v>
      </c>
      <c r="AK1182" s="9">
        <f t="shared" si="2205"/>
        <v>3047</v>
      </c>
      <c r="AL1182" s="9">
        <f t="shared" si="2205"/>
        <v>0</v>
      </c>
      <c r="AM1182" s="9">
        <f t="shared" si="2205"/>
        <v>0</v>
      </c>
      <c r="AN1182" s="9">
        <f t="shared" si="2205"/>
        <v>0</v>
      </c>
      <c r="AO1182" s="9">
        <f t="shared" si="2205"/>
        <v>0</v>
      </c>
      <c r="AP1182" s="9">
        <f t="shared" si="2205"/>
        <v>0</v>
      </c>
      <c r="AQ1182" s="9">
        <f t="shared" si="2205"/>
        <v>3047</v>
      </c>
      <c r="AR1182" s="9">
        <f t="shared" si="2205"/>
        <v>0</v>
      </c>
      <c r="AS1182" s="9">
        <f t="shared" si="2206"/>
        <v>0</v>
      </c>
      <c r="AT1182" s="9">
        <f t="shared" si="2206"/>
        <v>0</v>
      </c>
      <c r="AU1182" s="9">
        <f t="shared" si="2206"/>
        <v>0</v>
      </c>
      <c r="AV1182" s="9">
        <f t="shared" si="2206"/>
        <v>0</v>
      </c>
      <c r="AW1182" s="9">
        <f t="shared" si="2206"/>
        <v>3047</v>
      </c>
      <c r="AX1182" s="9">
        <f t="shared" si="2206"/>
        <v>0</v>
      </c>
      <c r="AY1182" s="9">
        <f t="shared" si="2206"/>
        <v>645</v>
      </c>
      <c r="AZ1182" s="9">
        <f t="shared" si="2206"/>
        <v>0</v>
      </c>
      <c r="BA1182" s="92">
        <f t="shared" si="2198"/>
        <v>21.16836232359698</v>
      </c>
      <c r="BB1182" s="92"/>
    </row>
    <row r="1183" spans="1:54" ht="20.100000000000001" hidden="1" customHeight="1">
      <c r="A1183" s="24" t="s">
        <v>325</v>
      </c>
      <c r="B1183" s="25" t="s">
        <v>317</v>
      </c>
      <c r="C1183" s="25" t="s">
        <v>145</v>
      </c>
      <c r="D1183" s="25" t="s">
        <v>8</v>
      </c>
      <c r="E1183" s="25" t="s">
        <v>385</v>
      </c>
      <c r="F1183" s="25"/>
      <c r="G1183" s="9">
        <f t="shared" si="2203"/>
        <v>3047</v>
      </c>
      <c r="H1183" s="9">
        <f t="shared" si="2203"/>
        <v>0</v>
      </c>
      <c r="I1183" s="9">
        <f t="shared" si="2203"/>
        <v>0</v>
      </c>
      <c r="J1183" s="9">
        <f t="shared" si="2203"/>
        <v>0</v>
      </c>
      <c r="K1183" s="9">
        <f t="shared" si="2203"/>
        <v>0</v>
      </c>
      <c r="L1183" s="9">
        <f t="shared" si="2203"/>
        <v>0</v>
      </c>
      <c r="M1183" s="9">
        <f t="shared" si="2203"/>
        <v>3047</v>
      </c>
      <c r="N1183" s="9">
        <f t="shared" si="2203"/>
        <v>0</v>
      </c>
      <c r="O1183" s="9">
        <f t="shared" si="2203"/>
        <v>0</v>
      </c>
      <c r="P1183" s="9">
        <f t="shared" si="2203"/>
        <v>0</v>
      </c>
      <c r="Q1183" s="9">
        <f t="shared" si="2203"/>
        <v>0</v>
      </c>
      <c r="R1183" s="9">
        <f t="shared" si="2203"/>
        <v>0</v>
      </c>
      <c r="S1183" s="9">
        <f t="shared" si="2203"/>
        <v>3047</v>
      </c>
      <c r="T1183" s="9">
        <f t="shared" si="2203"/>
        <v>0</v>
      </c>
      <c r="U1183" s="9">
        <f t="shared" si="2204"/>
        <v>0</v>
      </c>
      <c r="V1183" s="9">
        <f t="shared" si="2204"/>
        <v>0</v>
      </c>
      <c r="W1183" s="9">
        <f t="shared" si="2204"/>
        <v>0</v>
      </c>
      <c r="X1183" s="9">
        <f t="shared" si="2204"/>
        <v>0</v>
      </c>
      <c r="Y1183" s="9">
        <f t="shared" si="2204"/>
        <v>3047</v>
      </c>
      <c r="Z1183" s="9">
        <f t="shared" si="2204"/>
        <v>0</v>
      </c>
      <c r="AA1183" s="9">
        <f t="shared" si="2204"/>
        <v>0</v>
      </c>
      <c r="AB1183" s="9">
        <f t="shared" si="2204"/>
        <v>0</v>
      </c>
      <c r="AC1183" s="9">
        <f t="shared" si="2204"/>
        <v>0</v>
      </c>
      <c r="AD1183" s="9">
        <f t="shared" si="2204"/>
        <v>0</v>
      </c>
      <c r="AE1183" s="9">
        <f t="shared" si="2204"/>
        <v>3047</v>
      </c>
      <c r="AF1183" s="9">
        <f t="shared" si="2204"/>
        <v>0</v>
      </c>
      <c r="AG1183" s="9">
        <f t="shared" si="2205"/>
        <v>0</v>
      </c>
      <c r="AH1183" s="9">
        <f t="shared" si="2205"/>
        <v>0</v>
      </c>
      <c r="AI1183" s="9">
        <f t="shared" si="2205"/>
        <v>0</v>
      </c>
      <c r="AJ1183" s="9">
        <f t="shared" si="2205"/>
        <v>0</v>
      </c>
      <c r="AK1183" s="9">
        <f t="shared" si="2205"/>
        <v>3047</v>
      </c>
      <c r="AL1183" s="9">
        <f t="shared" si="2205"/>
        <v>0</v>
      </c>
      <c r="AM1183" s="9">
        <f t="shared" si="2205"/>
        <v>0</v>
      </c>
      <c r="AN1183" s="9">
        <f t="shared" si="2205"/>
        <v>0</v>
      </c>
      <c r="AO1183" s="9">
        <f t="shared" si="2205"/>
        <v>0</v>
      </c>
      <c r="AP1183" s="9">
        <f t="shared" si="2205"/>
        <v>0</v>
      </c>
      <c r="AQ1183" s="9">
        <f t="shared" si="2205"/>
        <v>3047</v>
      </c>
      <c r="AR1183" s="9">
        <f t="shared" si="2205"/>
        <v>0</v>
      </c>
      <c r="AS1183" s="9">
        <f t="shared" si="2206"/>
        <v>0</v>
      </c>
      <c r="AT1183" s="9">
        <f t="shared" si="2206"/>
        <v>0</v>
      </c>
      <c r="AU1183" s="9">
        <f t="shared" si="2206"/>
        <v>0</v>
      </c>
      <c r="AV1183" s="9">
        <f t="shared" si="2206"/>
        <v>0</v>
      </c>
      <c r="AW1183" s="9">
        <f t="shared" si="2206"/>
        <v>3047</v>
      </c>
      <c r="AX1183" s="9">
        <f t="shared" si="2206"/>
        <v>0</v>
      </c>
      <c r="AY1183" s="9">
        <f t="shared" si="2206"/>
        <v>645</v>
      </c>
      <c r="AZ1183" s="9">
        <f t="shared" si="2206"/>
        <v>0</v>
      </c>
      <c r="BA1183" s="92">
        <f t="shared" si="2198"/>
        <v>21.16836232359698</v>
      </c>
      <c r="BB1183" s="92"/>
    </row>
    <row r="1184" spans="1:54" ht="33" hidden="1">
      <c r="A1184" s="24" t="s">
        <v>242</v>
      </c>
      <c r="B1184" s="25" t="s">
        <v>317</v>
      </c>
      <c r="C1184" s="25" t="s">
        <v>145</v>
      </c>
      <c r="D1184" s="25" t="s">
        <v>8</v>
      </c>
      <c r="E1184" s="25" t="s">
        <v>385</v>
      </c>
      <c r="F1184" s="25" t="s">
        <v>30</v>
      </c>
      <c r="G1184" s="9">
        <f t="shared" si="2203"/>
        <v>3047</v>
      </c>
      <c r="H1184" s="9">
        <f t="shared" si="2203"/>
        <v>0</v>
      </c>
      <c r="I1184" s="9">
        <f t="shared" si="2203"/>
        <v>0</v>
      </c>
      <c r="J1184" s="9">
        <f t="shared" si="2203"/>
        <v>0</v>
      </c>
      <c r="K1184" s="9">
        <f t="shared" si="2203"/>
        <v>0</v>
      </c>
      <c r="L1184" s="9">
        <f t="shared" si="2203"/>
        <v>0</v>
      </c>
      <c r="M1184" s="9">
        <f t="shared" si="2203"/>
        <v>3047</v>
      </c>
      <c r="N1184" s="9">
        <f t="shared" si="2203"/>
        <v>0</v>
      </c>
      <c r="O1184" s="9">
        <f t="shared" si="2203"/>
        <v>0</v>
      </c>
      <c r="P1184" s="9">
        <f t="shared" si="2203"/>
        <v>0</v>
      </c>
      <c r="Q1184" s="9">
        <f t="shared" si="2203"/>
        <v>0</v>
      </c>
      <c r="R1184" s="9">
        <f t="shared" si="2203"/>
        <v>0</v>
      </c>
      <c r="S1184" s="9">
        <f t="shared" si="2203"/>
        <v>3047</v>
      </c>
      <c r="T1184" s="9">
        <f t="shared" si="2203"/>
        <v>0</v>
      </c>
      <c r="U1184" s="9">
        <f t="shared" si="2204"/>
        <v>0</v>
      </c>
      <c r="V1184" s="9">
        <f t="shared" si="2204"/>
        <v>0</v>
      </c>
      <c r="W1184" s="9">
        <f t="shared" si="2204"/>
        <v>0</v>
      </c>
      <c r="X1184" s="9">
        <f t="shared" si="2204"/>
        <v>0</v>
      </c>
      <c r="Y1184" s="9">
        <f t="shared" si="2204"/>
        <v>3047</v>
      </c>
      <c r="Z1184" s="9">
        <f t="shared" si="2204"/>
        <v>0</v>
      </c>
      <c r="AA1184" s="9">
        <f t="shared" si="2204"/>
        <v>0</v>
      </c>
      <c r="AB1184" s="9">
        <f t="shared" si="2204"/>
        <v>0</v>
      </c>
      <c r="AC1184" s="9">
        <f t="shared" si="2204"/>
        <v>0</v>
      </c>
      <c r="AD1184" s="9">
        <f t="shared" si="2204"/>
        <v>0</v>
      </c>
      <c r="AE1184" s="9">
        <f t="shared" si="2204"/>
        <v>3047</v>
      </c>
      <c r="AF1184" s="9">
        <f t="shared" si="2204"/>
        <v>0</v>
      </c>
      <c r="AG1184" s="9">
        <f t="shared" si="2205"/>
        <v>0</v>
      </c>
      <c r="AH1184" s="9">
        <f t="shared" si="2205"/>
        <v>0</v>
      </c>
      <c r="AI1184" s="9">
        <f t="shared" si="2205"/>
        <v>0</v>
      </c>
      <c r="AJ1184" s="9">
        <f t="shared" si="2205"/>
        <v>0</v>
      </c>
      <c r="AK1184" s="9">
        <f t="shared" si="2205"/>
        <v>3047</v>
      </c>
      <c r="AL1184" s="9">
        <f t="shared" si="2205"/>
        <v>0</v>
      </c>
      <c r="AM1184" s="9">
        <f t="shared" si="2205"/>
        <v>0</v>
      </c>
      <c r="AN1184" s="9">
        <f t="shared" si="2205"/>
        <v>0</v>
      </c>
      <c r="AO1184" s="9">
        <f t="shared" si="2205"/>
        <v>0</v>
      </c>
      <c r="AP1184" s="9">
        <f t="shared" si="2205"/>
        <v>0</v>
      </c>
      <c r="AQ1184" s="9">
        <f t="shared" si="2205"/>
        <v>3047</v>
      </c>
      <c r="AR1184" s="9">
        <f t="shared" si="2205"/>
        <v>0</v>
      </c>
      <c r="AS1184" s="9">
        <f t="shared" si="2206"/>
        <v>0</v>
      </c>
      <c r="AT1184" s="9">
        <f t="shared" si="2206"/>
        <v>0</v>
      </c>
      <c r="AU1184" s="9">
        <f t="shared" si="2206"/>
        <v>0</v>
      </c>
      <c r="AV1184" s="9">
        <f t="shared" si="2206"/>
        <v>0</v>
      </c>
      <c r="AW1184" s="9">
        <f t="shared" si="2206"/>
        <v>3047</v>
      </c>
      <c r="AX1184" s="9">
        <f t="shared" si="2206"/>
        <v>0</v>
      </c>
      <c r="AY1184" s="9">
        <f t="shared" si="2206"/>
        <v>645</v>
      </c>
      <c r="AZ1184" s="9">
        <f t="shared" si="2206"/>
        <v>0</v>
      </c>
      <c r="BA1184" s="92">
        <f t="shared" si="2198"/>
        <v>21.16836232359698</v>
      </c>
      <c r="BB1184" s="92"/>
    </row>
    <row r="1185" spans="1:54" ht="33" hidden="1">
      <c r="A1185" s="24" t="s">
        <v>36</v>
      </c>
      <c r="B1185" s="25" t="s">
        <v>317</v>
      </c>
      <c r="C1185" s="25" t="s">
        <v>145</v>
      </c>
      <c r="D1185" s="25" t="s">
        <v>8</v>
      </c>
      <c r="E1185" s="25" t="s">
        <v>385</v>
      </c>
      <c r="F1185" s="25" t="s">
        <v>37</v>
      </c>
      <c r="G1185" s="9">
        <v>3047</v>
      </c>
      <c r="H1185" s="9"/>
      <c r="I1185" s="79"/>
      <c r="J1185" s="79"/>
      <c r="K1185" s="79"/>
      <c r="L1185" s="79"/>
      <c r="M1185" s="9">
        <f>G1185+I1185+J1185+K1185+L1185</f>
        <v>3047</v>
      </c>
      <c r="N1185" s="9">
        <f>H1185+L1185</f>
        <v>0</v>
      </c>
      <c r="O1185" s="80"/>
      <c r="P1185" s="80"/>
      <c r="Q1185" s="80"/>
      <c r="R1185" s="80"/>
      <c r="S1185" s="9">
        <f>M1185+O1185+P1185+Q1185+R1185</f>
        <v>3047</v>
      </c>
      <c r="T1185" s="9">
        <f>N1185+R1185</f>
        <v>0</v>
      </c>
      <c r="U1185" s="80"/>
      <c r="V1185" s="80"/>
      <c r="W1185" s="80"/>
      <c r="X1185" s="80"/>
      <c r="Y1185" s="9">
        <f>S1185+U1185+V1185+W1185+X1185</f>
        <v>3047</v>
      </c>
      <c r="Z1185" s="9">
        <f>T1185+X1185</f>
        <v>0</v>
      </c>
      <c r="AA1185" s="80"/>
      <c r="AB1185" s="80"/>
      <c r="AC1185" s="80"/>
      <c r="AD1185" s="80"/>
      <c r="AE1185" s="9">
        <f>Y1185+AA1185+AB1185+AC1185+AD1185</f>
        <v>3047</v>
      </c>
      <c r="AF1185" s="9">
        <f>Z1185+AD1185</f>
        <v>0</v>
      </c>
      <c r="AG1185" s="80"/>
      <c r="AH1185" s="80"/>
      <c r="AI1185" s="80"/>
      <c r="AJ1185" s="80"/>
      <c r="AK1185" s="9">
        <f>AE1185+AG1185+AH1185+AI1185+AJ1185</f>
        <v>3047</v>
      </c>
      <c r="AL1185" s="9">
        <f>AF1185+AJ1185</f>
        <v>0</v>
      </c>
      <c r="AM1185" s="80"/>
      <c r="AN1185" s="80"/>
      <c r="AO1185" s="80"/>
      <c r="AP1185" s="80"/>
      <c r="AQ1185" s="9">
        <f>AK1185+AM1185+AN1185+AO1185+AP1185</f>
        <v>3047</v>
      </c>
      <c r="AR1185" s="9">
        <f>AL1185+AP1185</f>
        <v>0</v>
      </c>
      <c r="AS1185" s="80"/>
      <c r="AT1185" s="80"/>
      <c r="AU1185" s="80"/>
      <c r="AV1185" s="80"/>
      <c r="AW1185" s="9">
        <f>AQ1185+AS1185+AT1185+AU1185+AV1185</f>
        <v>3047</v>
      </c>
      <c r="AX1185" s="9">
        <f>AR1185+AV1185</f>
        <v>0</v>
      </c>
      <c r="AY1185" s="117">
        <v>645</v>
      </c>
      <c r="AZ1185" s="79"/>
      <c r="BA1185" s="92">
        <f t="shared" si="2198"/>
        <v>21.16836232359698</v>
      </c>
      <c r="BB1185" s="92"/>
    </row>
    <row r="1186" spans="1:54" hidden="1">
      <c r="A1186" s="24"/>
      <c r="B1186" s="25"/>
      <c r="C1186" s="25"/>
      <c r="D1186" s="25"/>
      <c r="E1186" s="25"/>
      <c r="F1186" s="25"/>
      <c r="G1186" s="9"/>
      <c r="H1186" s="9"/>
      <c r="I1186" s="79"/>
      <c r="J1186" s="79"/>
      <c r="K1186" s="79"/>
      <c r="L1186" s="79"/>
      <c r="M1186" s="79"/>
      <c r="N1186" s="79"/>
      <c r="O1186" s="80"/>
      <c r="P1186" s="80"/>
      <c r="Q1186" s="80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79"/>
      <c r="AZ1186" s="79"/>
      <c r="BA1186" s="92"/>
      <c r="BB1186" s="92"/>
    </row>
    <row r="1187" spans="1:54" ht="18.75" hidden="1">
      <c r="A1187" s="31" t="s">
        <v>166</v>
      </c>
      <c r="B1187" s="23" t="s">
        <v>317</v>
      </c>
      <c r="C1187" s="23" t="s">
        <v>145</v>
      </c>
      <c r="D1187" s="23" t="s">
        <v>79</v>
      </c>
      <c r="E1187" s="23"/>
      <c r="F1187" s="23"/>
      <c r="G1187" s="15">
        <f t="shared" ref="G1187:AF1187" si="2207">G1198+G1193+G1188+G1239+G1221+G1203</f>
        <v>710641</v>
      </c>
      <c r="H1187" s="15">
        <f t="shared" si="2207"/>
        <v>66588</v>
      </c>
      <c r="I1187" s="15">
        <f t="shared" si="2207"/>
        <v>0</v>
      </c>
      <c r="J1187" s="15">
        <f t="shared" si="2207"/>
        <v>0</v>
      </c>
      <c r="K1187" s="15">
        <f t="shared" si="2207"/>
        <v>0</v>
      </c>
      <c r="L1187" s="15">
        <f t="shared" si="2207"/>
        <v>0</v>
      </c>
      <c r="M1187" s="15">
        <f t="shared" si="2207"/>
        <v>710641</v>
      </c>
      <c r="N1187" s="15">
        <f t="shared" si="2207"/>
        <v>66588</v>
      </c>
      <c r="O1187" s="15">
        <f t="shared" si="2207"/>
        <v>-85</v>
      </c>
      <c r="P1187" s="15">
        <f t="shared" si="2207"/>
        <v>2339</v>
      </c>
      <c r="Q1187" s="15">
        <f t="shared" si="2207"/>
        <v>0</v>
      </c>
      <c r="R1187" s="15">
        <f t="shared" si="2207"/>
        <v>0</v>
      </c>
      <c r="S1187" s="15">
        <f t="shared" si="2207"/>
        <v>712895</v>
      </c>
      <c r="T1187" s="15">
        <f t="shared" si="2207"/>
        <v>66588</v>
      </c>
      <c r="U1187" s="15">
        <f t="shared" si="2207"/>
        <v>0</v>
      </c>
      <c r="V1187" s="15">
        <f t="shared" si="2207"/>
        <v>0</v>
      </c>
      <c r="W1187" s="15">
        <f t="shared" si="2207"/>
        <v>0</v>
      </c>
      <c r="X1187" s="15">
        <f t="shared" si="2207"/>
        <v>0</v>
      </c>
      <c r="Y1187" s="15">
        <f t="shared" si="2207"/>
        <v>712895</v>
      </c>
      <c r="Z1187" s="15">
        <f t="shared" si="2207"/>
        <v>66588</v>
      </c>
      <c r="AA1187" s="15">
        <f t="shared" si="2207"/>
        <v>-23939</v>
      </c>
      <c r="AB1187" s="15">
        <f t="shared" si="2207"/>
        <v>1780</v>
      </c>
      <c r="AC1187" s="15">
        <f t="shared" si="2207"/>
        <v>0</v>
      </c>
      <c r="AD1187" s="15">
        <f t="shared" si="2207"/>
        <v>152890</v>
      </c>
      <c r="AE1187" s="15">
        <f t="shared" si="2207"/>
        <v>843626</v>
      </c>
      <c r="AF1187" s="15">
        <f t="shared" si="2207"/>
        <v>219478</v>
      </c>
      <c r="AG1187" s="15">
        <f t="shared" ref="AG1187:AL1187" si="2208">AG1198+AG1193+AG1188+AG1239+AG1221+AG1203</f>
        <v>0</v>
      </c>
      <c r="AH1187" s="15">
        <f t="shared" si="2208"/>
        <v>2490</v>
      </c>
      <c r="AI1187" s="15">
        <f t="shared" si="2208"/>
        <v>0</v>
      </c>
      <c r="AJ1187" s="15">
        <f t="shared" si="2208"/>
        <v>0</v>
      </c>
      <c r="AK1187" s="15">
        <f t="shared" si="2208"/>
        <v>846116</v>
      </c>
      <c r="AL1187" s="15">
        <f t="shared" si="2208"/>
        <v>219478</v>
      </c>
      <c r="AM1187" s="15">
        <f t="shared" ref="AM1187:AR1187" si="2209">AM1198+AM1193+AM1188+AM1239+AM1221+AM1203</f>
        <v>0</v>
      </c>
      <c r="AN1187" s="15">
        <f t="shared" si="2209"/>
        <v>0</v>
      </c>
      <c r="AO1187" s="15">
        <f t="shared" si="2209"/>
        <v>0</v>
      </c>
      <c r="AP1187" s="15">
        <f t="shared" si="2209"/>
        <v>0</v>
      </c>
      <c r="AQ1187" s="15">
        <f t="shared" si="2209"/>
        <v>846116</v>
      </c>
      <c r="AR1187" s="15">
        <f t="shared" si="2209"/>
        <v>219478</v>
      </c>
      <c r="AS1187" s="15">
        <f t="shared" ref="AS1187:AX1187" si="2210">AS1198+AS1193+AS1188+AS1239+AS1221+AS1203</f>
        <v>-2490</v>
      </c>
      <c r="AT1187" s="15">
        <f t="shared" si="2210"/>
        <v>3273</v>
      </c>
      <c r="AU1187" s="15">
        <f t="shared" si="2210"/>
        <v>-297</v>
      </c>
      <c r="AV1187" s="15">
        <f t="shared" si="2210"/>
        <v>10131</v>
      </c>
      <c r="AW1187" s="15">
        <f t="shared" si="2210"/>
        <v>856733</v>
      </c>
      <c r="AX1187" s="15">
        <f t="shared" si="2210"/>
        <v>229609</v>
      </c>
      <c r="AY1187" s="15">
        <f t="shared" ref="AY1187:AZ1187" si="2211">AY1198+AY1193+AY1188+AY1239+AY1221+AY1203</f>
        <v>325635</v>
      </c>
      <c r="AZ1187" s="15">
        <f t="shared" si="2211"/>
        <v>57798</v>
      </c>
      <c r="BA1187" s="93">
        <f t="shared" si="2198"/>
        <v>38.008924600779942</v>
      </c>
      <c r="BB1187" s="93">
        <f t="shared" ref="BB1187:BB1235" si="2212">AZ1187/AX1187*100</f>
        <v>25.172358226376147</v>
      </c>
    </row>
    <row r="1188" spans="1:54" ht="33" hidden="1">
      <c r="A1188" s="56" t="s">
        <v>489</v>
      </c>
      <c r="B1188" s="25" t="s">
        <v>317</v>
      </c>
      <c r="C1188" s="25" t="s">
        <v>145</v>
      </c>
      <c r="D1188" s="25" t="s">
        <v>79</v>
      </c>
      <c r="E1188" s="25" t="s">
        <v>356</v>
      </c>
      <c r="F1188" s="25"/>
      <c r="G1188" s="9">
        <f t="shared" ref="G1188:V1191" si="2213">G1189</f>
        <v>231086</v>
      </c>
      <c r="H1188" s="9">
        <f t="shared" si="2213"/>
        <v>0</v>
      </c>
      <c r="I1188" s="9">
        <f t="shared" si="2213"/>
        <v>0</v>
      </c>
      <c r="J1188" s="9">
        <f t="shared" si="2213"/>
        <v>0</v>
      </c>
      <c r="K1188" s="9">
        <f t="shared" si="2213"/>
        <v>0</v>
      </c>
      <c r="L1188" s="9">
        <f t="shared" si="2213"/>
        <v>0</v>
      </c>
      <c r="M1188" s="9">
        <f t="shared" si="2213"/>
        <v>231086</v>
      </c>
      <c r="N1188" s="9">
        <f t="shared" si="2213"/>
        <v>0</v>
      </c>
      <c r="O1188" s="9">
        <f t="shared" si="2213"/>
        <v>0</v>
      </c>
      <c r="P1188" s="9">
        <f t="shared" si="2213"/>
        <v>500</v>
      </c>
      <c r="Q1188" s="9">
        <f t="shared" si="2213"/>
        <v>0</v>
      </c>
      <c r="R1188" s="9">
        <f t="shared" si="2213"/>
        <v>0</v>
      </c>
      <c r="S1188" s="9">
        <f t="shared" si="2213"/>
        <v>231586</v>
      </c>
      <c r="T1188" s="9">
        <f t="shared" si="2213"/>
        <v>0</v>
      </c>
      <c r="U1188" s="9">
        <f t="shared" si="2213"/>
        <v>0</v>
      </c>
      <c r="V1188" s="9">
        <f t="shared" si="2213"/>
        <v>0</v>
      </c>
      <c r="W1188" s="9">
        <f t="shared" ref="U1188:AJ1191" si="2214">W1189</f>
        <v>0</v>
      </c>
      <c r="X1188" s="9">
        <f t="shared" si="2214"/>
        <v>0</v>
      </c>
      <c r="Y1188" s="9">
        <f t="shared" si="2214"/>
        <v>231586</v>
      </c>
      <c r="Z1188" s="9">
        <f t="shared" si="2214"/>
        <v>0</v>
      </c>
      <c r="AA1188" s="9">
        <f t="shared" si="2214"/>
        <v>0</v>
      </c>
      <c r="AB1188" s="9">
        <f t="shared" si="2214"/>
        <v>0</v>
      </c>
      <c r="AC1188" s="9">
        <f t="shared" si="2214"/>
        <v>0</v>
      </c>
      <c r="AD1188" s="9">
        <f t="shared" si="2214"/>
        <v>0</v>
      </c>
      <c r="AE1188" s="9">
        <f t="shared" si="2214"/>
        <v>231586</v>
      </c>
      <c r="AF1188" s="9">
        <f t="shared" si="2214"/>
        <v>0</v>
      </c>
      <c r="AG1188" s="9">
        <f t="shared" si="2214"/>
        <v>0</v>
      </c>
      <c r="AH1188" s="9">
        <f t="shared" si="2214"/>
        <v>2490</v>
      </c>
      <c r="AI1188" s="9">
        <f t="shared" si="2214"/>
        <v>0</v>
      </c>
      <c r="AJ1188" s="9">
        <f t="shared" si="2214"/>
        <v>0</v>
      </c>
      <c r="AK1188" s="9">
        <f t="shared" ref="AG1188:AV1191" si="2215">AK1189</f>
        <v>234076</v>
      </c>
      <c r="AL1188" s="9">
        <f t="shared" si="2215"/>
        <v>0</v>
      </c>
      <c r="AM1188" s="9">
        <f t="shared" si="2215"/>
        <v>0</v>
      </c>
      <c r="AN1188" s="9">
        <f t="shared" si="2215"/>
        <v>0</v>
      </c>
      <c r="AO1188" s="9">
        <f t="shared" si="2215"/>
        <v>0</v>
      </c>
      <c r="AP1188" s="9">
        <f t="shared" si="2215"/>
        <v>0</v>
      </c>
      <c r="AQ1188" s="9">
        <f t="shared" si="2215"/>
        <v>234076</v>
      </c>
      <c r="AR1188" s="9">
        <f t="shared" si="2215"/>
        <v>0</v>
      </c>
      <c r="AS1188" s="9">
        <f t="shared" si="2215"/>
        <v>-2490</v>
      </c>
      <c r="AT1188" s="9">
        <f t="shared" si="2215"/>
        <v>0</v>
      </c>
      <c r="AU1188" s="9">
        <f t="shared" si="2215"/>
        <v>-195</v>
      </c>
      <c r="AV1188" s="9">
        <f t="shared" si="2215"/>
        <v>0</v>
      </c>
      <c r="AW1188" s="9">
        <f t="shared" ref="AS1188:AZ1191" si="2216">AW1189</f>
        <v>231391</v>
      </c>
      <c r="AX1188" s="9">
        <f t="shared" si="2216"/>
        <v>0</v>
      </c>
      <c r="AY1188" s="9">
        <f t="shared" si="2216"/>
        <v>106606</v>
      </c>
      <c r="AZ1188" s="9">
        <f t="shared" si="2216"/>
        <v>0</v>
      </c>
      <c r="BA1188" s="92">
        <f t="shared" si="2198"/>
        <v>46.071800545397181</v>
      </c>
      <c r="BB1188" s="92"/>
    </row>
    <row r="1189" spans="1:54" ht="20.100000000000001" hidden="1" customHeight="1">
      <c r="A1189" s="24" t="s">
        <v>14</v>
      </c>
      <c r="B1189" s="25" t="s">
        <v>317</v>
      </c>
      <c r="C1189" s="25" t="s">
        <v>145</v>
      </c>
      <c r="D1189" s="25" t="s">
        <v>79</v>
      </c>
      <c r="E1189" s="25" t="s">
        <v>357</v>
      </c>
      <c r="F1189" s="25"/>
      <c r="G1189" s="9">
        <f t="shared" si="2213"/>
        <v>231086</v>
      </c>
      <c r="H1189" s="9">
        <f t="shared" si="2213"/>
        <v>0</v>
      </c>
      <c r="I1189" s="9">
        <f t="shared" si="2213"/>
        <v>0</v>
      </c>
      <c r="J1189" s="9">
        <f t="shared" si="2213"/>
        <v>0</v>
      </c>
      <c r="K1189" s="9">
        <f t="shared" si="2213"/>
        <v>0</v>
      </c>
      <c r="L1189" s="9">
        <f t="shared" si="2213"/>
        <v>0</v>
      </c>
      <c r="M1189" s="9">
        <f t="shared" si="2213"/>
        <v>231086</v>
      </c>
      <c r="N1189" s="9">
        <f t="shared" si="2213"/>
        <v>0</v>
      </c>
      <c r="O1189" s="9">
        <f t="shared" si="2213"/>
        <v>0</v>
      </c>
      <c r="P1189" s="9">
        <f t="shared" si="2213"/>
        <v>500</v>
      </c>
      <c r="Q1189" s="9">
        <f t="shared" si="2213"/>
        <v>0</v>
      </c>
      <c r="R1189" s="9">
        <f t="shared" si="2213"/>
        <v>0</v>
      </c>
      <c r="S1189" s="9">
        <f t="shared" si="2213"/>
        <v>231586</v>
      </c>
      <c r="T1189" s="9">
        <f t="shared" si="2213"/>
        <v>0</v>
      </c>
      <c r="U1189" s="9">
        <f t="shared" si="2214"/>
        <v>0</v>
      </c>
      <c r="V1189" s="9">
        <f t="shared" si="2214"/>
        <v>0</v>
      </c>
      <c r="W1189" s="9">
        <f t="shared" si="2214"/>
        <v>0</v>
      </c>
      <c r="X1189" s="9">
        <f t="shared" si="2214"/>
        <v>0</v>
      </c>
      <c r="Y1189" s="9">
        <f t="shared" si="2214"/>
        <v>231586</v>
      </c>
      <c r="Z1189" s="9">
        <f t="shared" si="2214"/>
        <v>0</v>
      </c>
      <c r="AA1189" s="9">
        <f t="shared" si="2214"/>
        <v>0</v>
      </c>
      <c r="AB1189" s="9">
        <f t="shared" si="2214"/>
        <v>0</v>
      </c>
      <c r="AC1189" s="9">
        <f t="shared" si="2214"/>
        <v>0</v>
      </c>
      <c r="AD1189" s="9">
        <f t="shared" si="2214"/>
        <v>0</v>
      </c>
      <c r="AE1189" s="9">
        <f t="shared" si="2214"/>
        <v>231586</v>
      </c>
      <c r="AF1189" s="9">
        <f t="shared" si="2214"/>
        <v>0</v>
      </c>
      <c r="AG1189" s="9">
        <f t="shared" si="2215"/>
        <v>0</v>
      </c>
      <c r="AH1189" s="9">
        <f t="shared" si="2215"/>
        <v>2490</v>
      </c>
      <c r="AI1189" s="9">
        <f t="shared" si="2215"/>
        <v>0</v>
      </c>
      <c r="AJ1189" s="9">
        <f t="shared" si="2215"/>
        <v>0</v>
      </c>
      <c r="AK1189" s="9">
        <f t="shared" si="2215"/>
        <v>234076</v>
      </c>
      <c r="AL1189" s="9">
        <f t="shared" si="2215"/>
        <v>0</v>
      </c>
      <c r="AM1189" s="9">
        <f t="shared" si="2215"/>
        <v>0</v>
      </c>
      <c r="AN1189" s="9">
        <f t="shared" si="2215"/>
        <v>0</v>
      </c>
      <c r="AO1189" s="9">
        <f t="shared" si="2215"/>
        <v>0</v>
      </c>
      <c r="AP1189" s="9">
        <f t="shared" si="2215"/>
        <v>0</v>
      </c>
      <c r="AQ1189" s="9">
        <f t="shared" si="2215"/>
        <v>234076</v>
      </c>
      <c r="AR1189" s="9">
        <f t="shared" si="2215"/>
        <v>0</v>
      </c>
      <c r="AS1189" s="9">
        <f t="shared" si="2216"/>
        <v>-2490</v>
      </c>
      <c r="AT1189" s="9">
        <f t="shared" si="2216"/>
        <v>0</v>
      </c>
      <c r="AU1189" s="9">
        <f t="shared" si="2216"/>
        <v>-195</v>
      </c>
      <c r="AV1189" s="9">
        <f t="shared" si="2216"/>
        <v>0</v>
      </c>
      <c r="AW1189" s="9">
        <f t="shared" si="2216"/>
        <v>231391</v>
      </c>
      <c r="AX1189" s="9">
        <f t="shared" si="2216"/>
        <v>0</v>
      </c>
      <c r="AY1189" s="9">
        <f t="shared" si="2216"/>
        <v>106606</v>
      </c>
      <c r="AZ1189" s="9">
        <f t="shared" si="2216"/>
        <v>0</v>
      </c>
      <c r="BA1189" s="92">
        <f t="shared" si="2198"/>
        <v>46.071800545397181</v>
      </c>
      <c r="BB1189" s="92"/>
    </row>
    <row r="1190" spans="1:54" ht="20.100000000000001" hidden="1" customHeight="1">
      <c r="A1190" s="24" t="s">
        <v>326</v>
      </c>
      <c r="B1190" s="25" t="s">
        <v>317</v>
      </c>
      <c r="C1190" s="25" t="s">
        <v>145</v>
      </c>
      <c r="D1190" s="25" t="s">
        <v>79</v>
      </c>
      <c r="E1190" s="25" t="s">
        <v>358</v>
      </c>
      <c r="F1190" s="25"/>
      <c r="G1190" s="9">
        <f t="shared" si="2213"/>
        <v>231086</v>
      </c>
      <c r="H1190" s="9">
        <f t="shared" si="2213"/>
        <v>0</v>
      </c>
      <c r="I1190" s="9">
        <f t="shared" si="2213"/>
        <v>0</v>
      </c>
      <c r="J1190" s="9">
        <f t="shared" si="2213"/>
        <v>0</v>
      </c>
      <c r="K1190" s="9">
        <f t="shared" si="2213"/>
        <v>0</v>
      </c>
      <c r="L1190" s="9">
        <f t="shared" si="2213"/>
        <v>0</v>
      </c>
      <c r="M1190" s="9">
        <f t="shared" si="2213"/>
        <v>231086</v>
      </c>
      <c r="N1190" s="9">
        <f t="shared" si="2213"/>
        <v>0</v>
      </c>
      <c r="O1190" s="9">
        <f t="shared" si="2213"/>
        <v>0</v>
      </c>
      <c r="P1190" s="9">
        <f t="shared" si="2213"/>
        <v>500</v>
      </c>
      <c r="Q1190" s="9">
        <f t="shared" si="2213"/>
        <v>0</v>
      </c>
      <c r="R1190" s="9">
        <f t="shared" si="2213"/>
        <v>0</v>
      </c>
      <c r="S1190" s="9">
        <f t="shared" si="2213"/>
        <v>231586</v>
      </c>
      <c r="T1190" s="9">
        <f t="shared" si="2213"/>
        <v>0</v>
      </c>
      <c r="U1190" s="9">
        <f t="shared" si="2214"/>
        <v>0</v>
      </c>
      <c r="V1190" s="9">
        <f t="shared" si="2214"/>
        <v>0</v>
      </c>
      <c r="W1190" s="9">
        <f t="shared" si="2214"/>
        <v>0</v>
      </c>
      <c r="X1190" s="9">
        <f t="shared" si="2214"/>
        <v>0</v>
      </c>
      <c r="Y1190" s="9">
        <f t="shared" si="2214"/>
        <v>231586</v>
      </c>
      <c r="Z1190" s="9">
        <f t="shared" si="2214"/>
        <v>0</v>
      </c>
      <c r="AA1190" s="9">
        <f t="shared" si="2214"/>
        <v>0</v>
      </c>
      <c r="AB1190" s="9">
        <f t="shared" si="2214"/>
        <v>0</v>
      </c>
      <c r="AC1190" s="9">
        <f t="shared" si="2214"/>
        <v>0</v>
      </c>
      <c r="AD1190" s="9">
        <f t="shared" si="2214"/>
        <v>0</v>
      </c>
      <c r="AE1190" s="9">
        <f t="shared" si="2214"/>
        <v>231586</v>
      </c>
      <c r="AF1190" s="9">
        <f t="shared" si="2214"/>
        <v>0</v>
      </c>
      <c r="AG1190" s="9">
        <f t="shared" si="2215"/>
        <v>0</v>
      </c>
      <c r="AH1190" s="9">
        <f t="shared" si="2215"/>
        <v>2490</v>
      </c>
      <c r="AI1190" s="9">
        <f t="shared" si="2215"/>
        <v>0</v>
      </c>
      <c r="AJ1190" s="9">
        <f t="shared" si="2215"/>
        <v>0</v>
      </c>
      <c r="AK1190" s="9">
        <f t="shared" si="2215"/>
        <v>234076</v>
      </c>
      <c r="AL1190" s="9">
        <f t="shared" si="2215"/>
        <v>0</v>
      </c>
      <c r="AM1190" s="9">
        <f t="shared" si="2215"/>
        <v>0</v>
      </c>
      <c r="AN1190" s="9">
        <f t="shared" si="2215"/>
        <v>0</v>
      </c>
      <c r="AO1190" s="9">
        <f t="shared" si="2215"/>
        <v>0</v>
      </c>
      <c r="AP1190" s="9">
        <f t="shared" si="2215"/>
        <v>0</v>
      </c>
      <c r="AQ1190" s="9">
        <f t="shared" si="2215"/>
        <v>234076</v>
      </c>
      <c r="AR1190" s="9">
        <f t="shared" si="2215"/>
        <v>0</v>
      </c>
      <c r="AS1190" s="9">
        <f t="shared" si="2216"/>
        <v>-2490</v>
      </c>
      <c r="AT1190" s="9">
        <f t="shared" si="2216"/>
        <v>0</v>
      </c>
      <c r="AU1190" s="9">
        <f t="shared" si="2216"/>
        <v>-195</v>
      </c>
      <c r="AV1190" s="9">
        <f t="shared" si="2216"/>
        <v>0</v>
      </c>
      <c r="AW1190" s="9">
        <f t="shared" si="2216"/>
        <v>231391</v>
      </c>
      <c r="AX1190" s="9">
        <f t="shared" si="2216"/>
        <v>0</v>
      </c>
      <c r="AY1190" s="9">
        <f t="shared" si="2216"/>
        <v>106606</v>
      </c>
      <c r="AZ1190" s="9">
        <f t="shared" si="2216"/>
        <v>0</v>
      </c>
      <c r="BA1190" s="92">
        <f t="shared" si="2198"/>
        <v>46.071800545397181</v>
      </c>
      <c r="BB1190" s="92"/>
    </row>
    <row r="1191" spans="1:54" ht="33" hidden="1">
      <c r="A1191" s="24" t="s">
        <v>242</v>
      </c>
      <c r="B1191" s="25" t="s">
        <v>317</v>
      </c>
      <c r="C1191" s="25" t="s">
        <v>145</v>
      </c>
      <c r="D1191" s="25" t="s">
        <v>79</v>
      </c>
      <c r="E1191" s="25" t="s">
        <v>358</v>
      </c>
      <c r="F1191" s="25" t="s">
        <v>30</v>
      </c>
      <c r="G1191" s="9">
        <f t="shared" si="2213"/>
        <v>231086</v>
      </c>
      <c r="H1191" s="9">
        <f t="shared" si="2213"/>
        <v>0</v>
      </c>
      <c r="I1191" s="9">
        <f t="shared" si="2213"/>
        <v>0</v>
      </c>
      <c r="J1191" s="9">
        <f t="shared" si="2213"/>
        <v>0</v>
      </c>
      <c r="K1191" s="9">
        <f t="shared" si="2213"/>
        <v>0</v>
      </c>
      <c r="L1191" s="9">
        <f t="shared" si="2213"/>
        <v>0</v>
      </c>
      <c r="M1191" s="9">
        <f t="shared" si="2213"/>
        <v>231086</v>
      </c>
      <c r="N1191" s="9">
        <f t="shared" si="2213"/>
        <v>0</v>
      </c>
      <c r="O1191" s="9">
        <f t="shared" si="2213"/>
        <v>0</v>
      </c>
      <c r="P1191" s="9">
        <f t="shared" si="2213"/>
        <v>500</v>
      </c>
      <c r="Q1191" s="9">
        <f t="shared" si="2213"/>
        <v>0</v>
      </c>
      <c r="R1191" s="9">
        <f t="shared" si="2213"/>
        <v>0</v>
      </c>
      <c r="S1191" s="9">
        <f t="shared" si="2213"/>
        <v>231586</v>
      </c>
      <c r="T1191" s="9">
        <f t="shared" si="2213"/>
        <v>0</v>
      </c>
      <c r="U1191" s="9">
        <f t="shared" si="2214"/>
        <v>0</v>
      </c>
      <c r="V1191" s="9">
        <f t="shared" si="2214"/>
        <v>0</v>
      </c>
      <c r="W1191" s="9">
        <f t="shared" si="2214"/>
        <v>0</v>
      </c>
      <c r="X1191" s="9">
        <f t="shared" si="2214"/>
        <v>0</v>
      </c>
      <c r="Y1191" s="9">
        <f t="shared" si="2214"/>
        <v>231586</v>
      </c>
      <c r="Z1191" s="9">
        <f t="shared" si="2214"/>
        <v>0</v>
      </c>
      <c r="AA1191" s="9">
        <f t="shared" si="2214"/>
        <v>0</v>
      </c>
      <c r="AB1191" s="9">
        <f t="shared" si="2214"/>
        <v>0</v>
      </c>
      <c r="AC1191" s="9">
        <f t="shared" si="2214"/>
        <v>0</v>
      </c>
      <c r="AD1191" s="9">
        <f t="shared" si="2214"/>
        <v>0</v>
      </c>
      <c r="AE1191" s="9">
        <f t="shared" si="2214"/>
        <v>231586</v>
      </c>
      <c r="AF1191" s="9">
        <f t="shared" si="2214"/>
        <v>0</v>
      </c>
      <c r="AG1191" s="9">
        <f t="shared" si="2215"/>
        <v>0</v>
      </c>
      <c r="AH1191" s="9">
        <f t="shared" si="2215"/>
        <v>2490</v>
      </c>
      <c r="AI1191" s="9">
        <f t="shared" si="2215"/>
        <v>0</v>
      </c>
      <c r="AJ1191" s="9">
        <f t="shared" si="2215"/>
        <v>0</v>
      </c>
      <c r="AK1191" s="9">
        <f t="shared" si="2215"/>
        <v>234076</v>
      </c>
      <c r="AL1191" s="9">
        <f t="shared" si="2215"/>
        <v>0</v>
      </c>
      <c r="AM1191" s="9">
        <f t="shared" si="2215"/>
        <v>0</v>
      </c>
      <c r="AN1191" s="9">
        <f t="shared" si="2215"/>
        <v>0</v>
      </c>
      <c r="AO1191" s="9">
        <f t="shared" si="2215"/>
        <v>0</v>
      </c>
      <c r="AP1191" s="9">
        <f t="shared" si="2215"/>
        <v>0</v>
      </c>
      <c r="AQ1191" s="9">
        <f t="shared" si="2215"/>
        <v>234076</v>
      </c>
      <c r="AR1191" s="9">
        <f t="shared" si="2215"/>
        <v>0</v>
      </c>
      <c r="AS1191" s="9">
        <f t="shared" si="2216"/>
        <v>-2490</v>
      </c>
      <c r="AT1191" s="9">
        <f t="shared" si="2216"/>
        <v>0</v>
      </c>
      <c r="AU1191" s="9">
        <f t="shared" si="2216"/>
        <v>-195</v>
      </c>
      <c r="AV1191" s="9">
        <f t="shared" si="2216"/>
        <v>0</v>
      </c>
      <c r="AW1191" s="9">
        <f t="shared" si="2216"/>
        <v>231391</v>
      </c>
      <c r="AX1191" s="9">
        <f t="shared" si="2216"/>
        <v>0</v>
      </c>
      <c r="AY1191" s="9">
        <f t="shared" si="2216"/>
        <v>106606</v>
      </c>
      <c r="AZ1191" s="9">
        <f t="shared" si="2216"/>
        <v>0</v>
      </c>
      <c r="BA1191" s="92">
        <f t="shared" si="2198"/>
        <v>46.071800545397181</v>
      </c>
      <c r="BB1191" s="92"/>
    </row>
    <row r="1192" spans="1:54" ht="33" hidden="1">
      <c r="A1192" s="24" t="s">
        <v>36</v>
      </c>
      <c r="B1192" s="25" t="s">
        <v>317</v>
      </c>
      <c r="C1192" s="25" t="s">
        <v>145</v>
      </c>
      <c r="D1192" s="25" t="s">
        <v>79</v>
      </c>
      <c r="E1192" s="25" t="s">
        <v>358</v>
      </c>
      <c r="F1192" s="25" t="s">
        <v>37</v>
      </c>
      <c r="G1192" s="9">
        <f>237124-6038</f>
        <v>231086</v>
      </c>
      <c r="H1192" s="9"/>
      <c r="I1192" s="79"/>
      <c r="J1192" s="79"/>
      <c r="K1192" s="79"/>
      <c r="L1192" s="79"/>
      <c r="M1192" s="9">
        <f>G1192+I1192+J1192+K1192+L1192</f>
        <v>231086</v>
      </c>
      <c r="N1192" s="9">
        <f>H1192+L1192</f>
        <v>0</v>
      </c>
      <c r="O1192" s="80"/>
      <c r="P1192" s="9">
        <v>500</v>
      </c>
      <c r="Q1192" s="80"/>
      <c r="R1192" s="80"/>
      <c r="S1192" s="9">
        <f>M1192+O1192+P1192+Q1192+R1192</f>
        <v>231586</v>
      </c>
      <c r="T1192" s="9">
        <f>N1192+R1192</f>
        <v>0</v>
      </c>
      <c r="U1192" s="80"/>
      <c r="V1192" s="9"/>
      <c r="W1192" s="80"/>
      <c r="X1192" s="80"/>
      <c r="Y1192" s="9">
        <f>S1192+U1192+V1192+W1192+X1192</f>
        <v>231586</v>
      </c>
      <c r="Z1192" s="9">
        <f>T1192+X1192</f>
        <v>0</v>
      </c>
      <c r="AA1192" s="80"/>
      <c r="AB1192" s="9"/>
      <c r="AC1192" s="80"/>
      <c r="AD1192" s="80"/>
      <c r="AE1192" s="9">
        <f>Y1192+AA1192+AB1192+AC1192+AD1192</f>
        <v>231586</v>
      </c>
      <c r="AF1192" s="9">
        <f>Z1192+AD1192</f>
        <v>0</v>
      </c>
      <c r="AG1192" s="80"/>
      <c r="AH1192" s="9">
        <v>2490</v>
      </c>
      <c r="AI1192" s="80"/>
      <c r="AJ1192" s="80"/>
      <c r="AK1192" s="9">
        <f>AE1192+AG1192+AH1192+AI1192+AJ1192</f>
        <v>234076</v>
      </c>
      <c r="AL1192" s="9">
        <f>AF1192+AJ1192</f>
        <v>0</v>
      </c>
      <c r="AM1192" s="80"/>
      <c r="AN1192" s="9"/>
      <c r="AO1192" s="80"/>
      <c r="AP1192" s="80"/>
      <c r="AQ1192" s="9">
        <f>AK1192+AM1192+AN1192+AO1192+AP1192</f>
        <v>234076</v>
      </c>
      <c r="AR1192" s="9">
        <f>AL1192+AP1192</f>
        <v>0</v>
      </c>
      <c r="AS1192" s="9">
        <v>-2490</v>
      </c>
      <c r="AT1192" s="9"/>
      <c r="AU1192" s="9">
        <v>-195</v>
      </c>
      <c r="AV1192" s="80"/>
      <c r="AW1192" s="9">
        <f>AQ1192+AS1192+AT1192+AU1192+AV1192</f>
        <v>231391</v>
      </c>
      <c r="AX1192" s="9">
        <f>AR1192+AV1192</f>
        <v>0</v>
      </c>
      <c r="AY1192" s="9">
        <v>106606</v>
      </c>
      <c r="AZ1192" s="79"/>
      <c r="BA1192" s="92">
        <f t="shared" si="2198"/>
        <v>46.071800545397181</v>
      </c>
      <c r="BB1192" s="92"/>
    </row>
    <row r="1193" spans="1:54" ht="33" hidden="1">
      <c r="A1193" s="27" t="s">
        <v>426</v>
      </c>
      <c r="B1193" s="25" t="s">
        <v>317</v>
      </c>
      <c r="C1193" s="25" t="s">
        <v>145</v>
      </c>
      <c r="D1193" s="25" t="s">
        <v>79</v>
      </c>
      <c r="E1193" s="25" t="s">
        <v>351</v>
      </c>
      <c r="F1193" s="25" t="s">
        <v>322</v>
      </c>
      <c r="G1193" s="9">
        <f t="shared" ref="G1193:V1196" si="2217">G1194</f>
        <v>1341</v>
      </c>
      <c r="H1193" s="9">
        <f t="shared" si="2217"/>
        <v>0</v>
      </c>
      <c r="I1193" s="9">
        <f t="shared" si="2217"/>
        <v>0</v>
      </c>
      <c r="J1193" s="9">
        <f t="shared" si="2217"/>
        <v>0</v>
      </c>
      <c r="K1193" s="9">
        <f t="shared" si="2217"/>
        <v>0</v>
      </c>
      <c r="L1193" s="9">
        <f t="shared" si="2217"/>
        <v>0</v>
      </c>
      <c r="M1193" s="9">
        <f t="shared" si="2217"/>
        <v>1341</v>
      </c>
      <c r="N1193" s="9">
        <f t="shared" si="2217"/>
        <v>0</v>
      </c>
      <c r="O1193" s="9">
        <f t="shared" si="2217"/>
        <v>0</v>
      </c>
      <c r="P1193" s="9">
        <f t="shared" si="2217"/>
        <v>0</v>
      </c>
      <c r="Q1193" s="9">
        <f t="shared" si="2217"/>
        <v>0</v>
      </c>
      <c r="R1193" s="9">
        <f t="shared" si="2217"/>
        <v>0</v>
      </c>
      <c r="S1193" s="9">
        <f t="shared" si="2217"/>
        <v>1341</v>
      </c>
      <c r="T1193" s="9">
        <f t="shared" si="2217"/>
        <v>0</v>
      </c>
      <c r="U1193" s="9">
        <f t="shared" si="2217"/>
        <v>0</v>
      </c>
      <c r="V1193" s="9">
        <f t="shared" si="2217"/>
        <v>0</v>
      </c>
      <c r="W1193" s="9">
        <f t="shared" ref="U1193:AJ1196" si="2218">W1194</f>
        <v>0</v>
      </c>
      <c r="X1193" s="9">
        <f t="shared" si="2218"/>
        <v>0</v>
      </c>
      <c r="Y1193" s="9">
        <f t="shared" si="2218"/>
        <v>1341</v>
      </c>
      <c r="Z1193" s="9">
        <f t="shared" si="2218"/>
        <v>0</v>
      </c>
      <c r="AA1193" s="9">
        <f t="shared" si="2218"/>
        <v>0</v>
      </c>
      <c r="AB1193" s="9">
        <f t="shared" si="2218"/>
        <v>0</v>
      </c>
      <c r="AC1193" s="9">
        <f t="shared" si="2218"/>
        <v>0</v>
      </c>
      <c r="AD1193" s="9">
        <f t="shared" si="2218"/>
        <v>0</v>
      </c>
      <c r="AE1193" s="9">
        <f t="shared" si="2218"/>
        <v>1341</v>
      </c>
      <c r="AF1193" s="9">
        <f t="shared" si="2218"/>
        <v>0</v>
      </c>
      <c r="AG1193" s="9">
        <f t="shared" si="2218"/>
        <v>0</v>
      </c>
      <c r="AH1193" s="9">
        <f t="shared" si="2218"/>
        <v>0</v>
      </c>
      <c r="AI1193" s="9">
        <f t="shared" si="2218"/>
        <v>0</v>
      </c>
      <c r="AJ1193" s="9">
        <f t="shared" si="2218"/>
        <v>0</v>
      </c>
      <c r="AK1193" s="9">
        <f t="shared" ref="AG1193:AV1196" si="2219">AK1194</f>
        <v>1341</v>
      </c>
      <c r="AL1193" s="9">
        <f t="shared" si="2219"/>
        <v>0</v>
      </c>
      <c r="AM1193" s="9">
        <f t="shared" si="2219"/>
        <v>0</v>
      </c>
      <c r="AN1193" s="9">
        <f t="shared" si="2219"/>
        <v>0</v>
      </c>
      <c r="AO1193" s="9">
        <f t="shared" si="2219"/>
        <v>0</v>
      </c>
      <c r="AP1193" s="9">
        <f t="shared" si="2219"/>
        <v>0</v>
      </c>
      <c r="AQ1193" s="9">
        <f t="shared" si="2219"/>
        <v>1341</v>
      </c>
      <c r="AR1193" s="9">
        <f t="shared" si="2219"/>
        <v>0</v>
      </c>
      <c r="AS1193" s="9">
        <f t="shared" si="2219"/>
        <v>0</v>
      </c>
      <c r="AT1193" s="9">
        <f t="shared" si="2219"/>
        <v>0</v>
      </c>
      <c r="AU1193" s="9">
        <f t="shared" si="2219"/>
        <v>0</v>
      </c>
      <c r="AV1193" s="9">
        <f t="shared" si="2219"/>
        <v>0</v>
      </c>
      <c r="AW1193" s="9">
        <f t="shared" ref="AS1193:AZ1196" si="2220">AW1194</f>
        <v>1341</v>
      </c>
      <c r="AX1193" s="9">
        <f t="shared" si="2220"/>
        <v>0</v>
      </c>
      <c r="AY1193" s="9">
        <f t="shared" si="2220"/>
        <v>650</v>
      </c>
      <c r="AZ1193" s="9">
        <f t="shared" si="2220"/>
        <v>0</v>
      </c>
      <c r="BA1193" s="92">
        <f t="shared" si="2198"/>
        <v>48.471290082028332</v>
      </c>
      <c r="BB1193" s="92"/>
    </row>
    <row r="1194" spans="1:54" ht="20.100000000000001" hidden="1" customHeight="1">
      <c r="A1194" s="24" t="s">
        <v>14</v>
      </c>
      <c r="B1194" s="25" t="s">
        <v>317</v>
      </c>
      <c r="C1194" s="25" t="s">
        <v>145</v>
      </c>
      <c r="D1194" s="25" t="s">
        <v>79</v>
      </c>
      <c r="E1194" s="25" t="s">
        <v>352</v>
      </c>
      <c r="F1194" s="25"/>
      <c r="G1194" s="9">
        <f t="shared" si="2217"/>
        <v>1341</v>
      </c>
      <c r="H1194" s="9">
        <f t="shared" si="2217"/>
        <v>0</v>
      </c>
      <c r="I1194" s="9">
        <f t="shared" si="2217"/>
        <v>0</v>
      </c>
      <c r="J1194" s="9">
        <f t="shared" si="2217"/>
        <v>0</v>
      </c>
      <c r="K1194" s="9">
        <f t="shared" si="2217"/>
        <v>0</v>
      </c>
      <c r="L1194" s="9">
        <f t="shared" si="2217"/>
        <v>0</v>
      </c>
      <c r="M1194" s="9">
        <f t="shared" si="2217"/>
        <v>1341</v>
      </c>
      <c r="N1194" s="9">
        <f t="shared" si="2217"/>
        <v>0</v>
      </c>
      <c r="O1194" s="9">
        <f t="shared" si="2217"/>
        <v>0</v>
      </c>
      <c r="P1194" s="9">
        <f t="shared" si="2217"/>
        <v>0</v>
      </c>
      <c r="Q1194" s="9">
        <f t="shared" si="2217"/>
        <v>0</v>
      </c>
      <c r="R1194" s="9">
        <f t="shared" si="2217"/>
        <v>0</v>
      </c>
      <c r="S1194" s="9">
        <f t="shared" si="2217"/>
        <v>1341</v>
      </c>
      <c r="T1194" s="9">
        <f t="shared" si="2217"/>
        <v>0</v>
      </c>
      <c r="U1194" s="9">
        <f t="shared" si="2218"/>
        <v>0</v>
      </c>
      <c r="V1194" s="9">
        <f t="shared" si="2218"/>
        <v>0</v>
      </c>
      <c r="W1194" s="9">
        <f t="shared" si="2218"/>
        <v>0</v>
      </c>
      <c r="X1194" s="9">
        <f t="shared" si="2218"/>
        <v>0</v>
      </c>
      <c r="Y1194" s="9">
        <f t="shared" si="2218"/>
        <v>1341</v>
      </c>
      <c r="Z1194" s="9">
        <f t="shared" si="2218"/>
        <v>0</v>
      </c>
      <c r="AA1194" s="9">
        <f t="shared" si="2218"/>
        <v>0</v>
      </c>
      <c r="AB1194" s="9">
        <f t="shared" si="2218"/>
        <v>0</v>
      </c>
      <c r="AC1194" s="9">
        <f t="shared" si="2218"/>
        <v>0</v>
      </c>
      <c r="AD1194" s="9">
        <f t="shared" si="2218"/>
        <v>0</v>
      </c>
      <c r="AE1194" s="9">
        <f t="shared" si="2218"/>
        <v>1341</v>
      </c>
      <c r="AF1194" s="9">
        <f t="shared" si="2218"/>
        <v>0</v>
      </c>
      <c r="AG1194" s="9">
        <f t="shared" si="2219"/>
        <v>0</v>
      </c>
      <c r="AH1194" s="9">
        <f t="shared" si="2219"/>
        <v>0</v>
      </c>
      <c r="AI1194" s="9">
        <f t="shared" si="2219"/>
        <v>0</v>
      </c>
      <c r="AJ1194" s="9">
        <f t="shared" si="2219"/>
        <v>0</v>
      </c>
      <c r="AK1194" s="9">
        <f t="shared" si="2219"/>
        <v>1341</v>
      </c>
      <c r="AL1194" s="9">
        <f t="shared" si="2219"/>
        <v>0</v>
      </c>
      <c r="AM1194" s="9">
        <f t="shared" si="2219"/>
        <v>0</v>
      </c>
      <c r="AN1194" s="9">
        <f t="shared" si="2219"/>
        <v>0</v>
      </c>
      <c r="AO1194" s="9">
        <f t="shared" si="2219"/>
        <v>0</v>
      </c>
      <c r="AP1194" s="9">
        <f t="shared" si="2219"/>
        <v>0</v>
      </c>
      <c r="AQ1194" s="9">
        <f t="shared" si="2219"/>
        <v>1341</v>
      </c>
      <c r="AR1194" s="9">
        <f t="shared" si="2219"/>
        <v>0</v>
      </c>
      <c r="AS1194" s="9">
        <f t="shared" si="2220"/>
        <v>0</v>
      </c>
      <c r="AT1194" s="9">
        <f t="shared" si="2220"/>
        <v>0</v>
      </c>
      <c r="AU1194" s="9">
        <f t="shared" si="2220"/>
        <v>0</v>
      </c>
      <c r="AV1194" s="9">
        <f t="shared" si="2220"/>
        <v>0</v>
      </c>
      <c r="AW1194" s="9">
        <f t="shared" si="2220"/>
        <v>1341</v>
      </c>
      <c r="AX1194" s="9">
        <f t="shared" si="2220"/>
        <v>0</v>
      </c>
      <c r="AY1194" s="9">
        <f t="shared" si="2220"/>
        <v>650</v>
      </c>
      <c r="AZ1194" s="9">
        <f t="shared" si="2220"/>
        <v>0</v>
      </c>
      <c r="BA1194" s="92">
        <f t="shared" si="2198"/>
        <v>48.471290082028332</v>
      </c>
      <c r="BB1194" s="92"/>
    </row>
    <row r="1195" spans="1:54" ht="20.100000000000001" hidden="1" customHeight="1">
      <c r="A1195" s="24" t="s">
        <v>326</v>
      </c>
      <c r="B1195" s="25" t="s">
        <v>317</v>
      </c>
      <c r="C1195" s="25" t="s">
        <v>145</v>
      </c>
      <c r="D1195" s="25" t="s">
        <v>79</v>
      </c>
      <c r="E1195" s="25" t="s">
        <v>353</v>
      </c>
      <c r="F1195" s="25"/>
      <c r="G1195" s="9">
        <f t="shared" si="2217"/>
        <v>1341</v>
      </c>
      <c r="H1195" s="9">
        <f t="shared" si="2217"/>
        <v>0</v>
      </c>
      <c r="I1195" s="9">
        <f t="shared" si="2217"/>
        <v>0</v>
      </c>
      <c r="J1195" s="9">
        <f t="shared" si="2217"/>
        <v>0</v>
      </c>
      <c r="K1195" s="9">
        <f t="shared" si="2217"/>
        <v>0</v>
      </c>
      <c r="L1195" s="9">
        <f t="shared" si="2217"/>
        <v>0</v>
      </c>
      <c r="M1195" s="9">
        <f t="shared" si="2217"/>
        <v>1341</v>
      </c>
      <c r="N1195" s="9">
        <f t="shared" si="2217"/>
        <v>0</v>
      </c>
      <c r="O1195" s="9">
        <f t="shared" si="2217"/>
        <v>0</v>
      </c>
      <c r="P1195" s="9">
        <f t="shared" si="2217"/>
        <v>0</v>
      </c>
      <c r="Q1195" s="9">
        <f t="shared" si="2217"/>
        <v>0</v>
      </c>
      <c r="R1195" s="9">
        <f t="shared" si="2217"/>
        <v>0</v>
      </c>
      <c r="S1195" s="9">
        <f t="shared" si="2217"/>
        <v>1341</v>
      </c>
      <c r="T1195" s="9">
        <f t="shared" si="2217"/>
        <v>0</v>
      </c>
      <c r="U1195" s="9">
        <f t="shared" si="2218"/>
        <v>0</v>
      </c>
      <c r="V1195" s="9">
        <f t="shared" si="2218"/>
        <v>0</v>
      </c>
      <c r="W1195" s="9">
        <f t="shared" si="2218"/>
        <v>0</v>
      </c>
      <c r="X1195" s="9">
        <f t="shared" si="2218"/>
        <v>0</v>
      </c>
      <c r="Y1195" s="9">
        <f t="shared" si="2218"/>
        <v>1341</v>
      </c>
      <c r="Z1195" s="9">
        <f t="shared" si="2218"/>
        <v>0</v>
      </c>
      <c r="AA1195" s="9">
        <f t="shared" si="2218"/>
        <v>0</v>
      </c>
      <c r="AB1195" s="9">
        <f t="shared" si="2218"/>
        <v>0</v>
      </c>
      <c r="AC1195" s="9">
        <f t="shared" si="2218"/>
        <v>0</v>
      </c>
      <c r="AD1195" s="9">
        <f t="shared" si="2218"/>
        <v>0</v>
      </c>
      <c r="AE1195" s="9">
        <f t="shared" si="2218"/>
        <v>1341</v>
      </c>
      <c r="AF1195" s="9">
        <f t="shared" si="2218"/>
        <v>0</v>
      </c>
      <c r="AG1195" s="9">
        <f t="shared" si="2219"/>
        <v>0</v>
      </c>
      <c r="AH1195" s="9">
        <f t="shared" si="2219"/>
        <v>0</v>
      </c>
      <c r="AI1195" s="9">
        <f t="shared" si="2219"/>
        <v>0</v>
      </c>
      <c r="AJ1195" s="9">
        <f t="shared" si="2219"/>
        <v>0</v>
      </c>
      <c r="AK1195" s="9">
        <f t="shared" si="2219"/>
        <v>1341</v>
      </c>
      <c r="AL1195" s="9">
        <f t="shared" si="2219"/>
        <v>0</v>
      </c>
      <c r="AM1195" s="9">
        <f t="shared" si="2219"/>
        <v>0</v>
      </c>
      <c r="AN1195" s="9">
        <f t="shared" si="2219"/>
        <v>0</v>
      </c>
      <c r="AO1195" s="9">
        <f t="shared" si="2219"/>
        <v>0</v>
      </c>
      <c r="AP1195" s="9">
        <f t="shared" si="2219"/>
        <v>0</v>
      </c>
      <c r="AQ1195" s="9">
        <f t="shared" si="2219"/>
        <v>1341</v>
      </c>
      <c r="AR1195" s="9">
        <f t="shared" si="2219"/>
        <v>0</v>
      </c>
      <c r="AS1195" s="9">
        <f t="shared" si="2220"/>
        <v>0</v>
      </c>
      <c r="AT1195" s="9">
        <f t="shared" si="2220"/>
        <v>0</v>
      </c>
      <c r="AU1195" s="9">
        <f t="shared" si="2220"/>
        <v>0</v>
      </c>
      <c r="AV1195" s="9">
        <f t="shared" si="2220"/>
        <v>0</v>
      </c>
      <c r="AW1195" s="9">
        <f t="shared" si="2220"/>
        <v>1341</v>
      </c>
      <c r="AX1195" s="9">
        <f t="shared" si="2220"/>
        <v>0</v>
      </c>
      <c r="AY1195" s="9">
        <f t="shared" si="2220"/>
        <v>650</v>
      </c>
      <c r="AZ1195" s="9">
        <f t="shared" si="2220"/>
        <v>0</v>
      </c>
      <c r="BA1195" s="92">
        <f t="shared" si="2198"/>
        <v>48.471290082028332</v>
      </c>
      <c r="BB1195" s="92"/>
    </row>
    <row r="1196" spans="1:54" ht="33" hidden="1">
      <c r="A1196" s="24" t="s">
        <v>242</v>
      </c>
      <c r="B1196" s="25" t="s">
        <v>317</v>
      </c>
      <c r="C1196" s="25" t="s">
        <v>145</v>
      </c>
      <c r="D1196" s="25" t="s">
        <v>79</v>
      </c>
      <c r="E1196" s="25" t="s">
        <v>353</v>
      </c>
      <c r="F1196" s="25" t="s">
        <v>30</v>
      </c>
      <c r="G1196" s="9">
        <f t="shared" si="2217"/>
        <v>1341</v>
      </c>
      <c r="H1196" s="9">
        <f t="shared" si="2217"/>
        <v>0</v>
      </c>
      <c r="I1196" s="9">
        <f t="shared" si="2217"/>
        <v>0</v>
      </c>
      <c r="J1196" s="9">
        <f t="shared" si="2217"/>
        <v>0</v>
      </c>
      <c r="K1196" s="9">
        <f t="shared" si="2217"/>
        <v>0</v>
      </c>
      <c r="L1196" s="9">
        <f t="shared" si="2217"/>
        <v>0</v>
      </c>
      <c r="M1196" s="9">
        <f t="shared" si="2217"/>
        <v>1341</v>
      </c>
      <c r="N1196" s="9">
        <f t="shared" si="2217"/>
        <v>0</v>
      </c>
      <c r="O1196" s="9">
        <f t="shared" si="2217"/>
        <v>0</v>
      </c>
      <c r="P1196" s="9">
        <f t="shared" si="2217"/>
        <v>0</v>
      </c>
      <c r="Q1196" s="9">
        <f t="shared" si="2217"/>
        <v>0</v>
      </c>
      <c r="R1196" s="9">
        <f t="shared" si="2217"/>
        <v>0</v>
      </c>
      <c r="S1196" s="9">
        <f t="shared" si="2217"/>
        <v>1341</v>
      </c>
      <c r="T1196" s="9">
        <f t="shared" si="2217"/>
        <v>0</v>
      </c>
      <c r="U1196" s="9">
        <f t="shared" si="2218"/>
        <v>0</v>
      </c>
      <c r="V1196" s="9">
        <f t="shared" si="2218"/>
        <v>0</v>
      </c>
      <c r="W1196" s="9">
        <f t="shared" si="2218"/>
        <v>0</v>
      </c>
      <c r="X1196" s="9">
        <f t="shared" si="2218"/>
        <v>0</v>
      </c>
      <c r="Y1196" s="9">
        <f t="shared" si="2218"/>
        <v>1341</v>
      </c>
      <c r="Z1196" s="9">
        <f t="shared" si="2218"/>
        <v>0</v>
      </c>
      <c r="AA1196" s="9">
        <f t="shared" si="2218"/>
        <v>0</v>
      </c>
      <c r="AB1196" s="9">
        <f t="shared" si="2218"/>
        <v>0</v>
      </c>
      <c r="AC1196" s="9">
        <f t="shared" si="2218"/>
        <v>0</v>
      </c>
      <c r="AD1196" s="9">
        <f t="shared" si="2218"/>
        <v>0</v>
      </c>
      <c r="AE1196" s="9">
        <f t="shared" si="2218"/>
        <v>1341</v>
      </c>
      <c r="AF1196" s="9">
        <f t="shared" si="2218"/>
        <v>0</v>
      </c>
      <c r="AG1196" s="9">
        <f t="shared" si="2219"/>
        <v>0</v>
      </c>
      <c r="AH1196" s="9">
        <f t="shared" si="2219"/>
        <v>0</v>
      </c>
      <c r="AI1196" s="9">
        <f t="shared" si="2219"/>
        <v>0</v>
      </c>
      <c r="AJ1196" s="9">
        <f t="shared" si="2219"/>
        <v>0</v>
      </c>
      <c r="AK1196" s="9">
        <f t="shared" si="2219"/>
        <v>1341</v>
      </c>
      <c r="AL1196" s="9">
        <f t="shared" si="2219"/>
        <v>0</v>
      </c>
      <c r="AM1196" s="9">
        <f t="shared" si="2219"/>
        <v>0</v>
      </c>
      <c r="AN1196" s="9">
        <f t="shared" si="2219"/>
        <v>0</v>
      </c>
      <c r="AO1196" s="9">
        <f t="shared" si="2219"/>
        <v>0</v>
      </c>
      <c r="AP1196" s="9">
        <f t="shared" si="2219"/>
        <v>0</v>
      </c>
      <c r="AQ1196" s="9">
        <f t="shared" si="2219"/>
        <v>1341</v>
      </c>
      <c r="AR1196" s="9">
        <f t="shared" si="2219"/>
        <v>0</v>
      </c>
      <c r="AS1196" s="9">
        <f t="shared" si="2220"/>
        <v>0</v>
      </c>
      <c r="AT1196" s="9">
        <f t="shared" si="2220"/>
        <v>0</v>
      </c>
      <c r="AU1196" s="9">
        <f t="shared" si="2220"/>
        <v>0</v>
      </c>
      <c r="AV1196" s="9">
        <f t="shared" si="2220"/>
        <v>0</v>
      </c>
      <c r="AW1196" s="9">
        <f t="shared" si="2220"/>
        <v>1341</v>
      </c>
      <c r="AX1196" s="9">
        <f t="shared" si="2220"/>
        <v>0</v>
      </c>
      <c r="AY1196" s="9">
        <f t="shared" si="2220"/>
        <v>650</v>
      </c>
      <c r="AZ1196" s="9">
        <f t="shared" si="2220"/>
        <v>0</v>
      </c>
      <c r="BA1196" s="92">
        <f t="shared" si="2198"/>
        <v>48.471290082028332</v>
      </c>
      <c r="BB1196" s="92"/>
    </row>
    <row r="1197" spans="1:54" ht="33" hidden="1">
      <c r="A1197" s="24" t="s">
        <v>36</v>
      </c>
      <c r="B1197" s="25" t="s">
        <v>317</v>
      </c>
      <c r="C1197" s="25" t="s">
        <v>145</v>
      </c>
      <c r="D1197" s="25" t="s">
        <v>79</v>
      </c>
      <c r="E1197" s="25" t="s">
        <v>353</v>
      </c>
      <c r="F1197" s="25" t="s">
        <v>37</v>
      </c>
      <c r="G1197" s="9">
        <v>1341</v>
      </c>
      <c r="H1197" s="9"/>
      <c r="I1197" s="79"/>
      <c r="J1197" s="79"/>
      <c r="K1197" s="79"/>
      <c r="L1197" s="79"/>
      <c r="M1197" s="9">
        <f>G1197+I1197+J1197+K1197+L1197</f>
        <v>1341</v>
      </c>
      <c r="N1197" s="9">
        <f>H1197+L1197</f>
        <v>0</v>
      </c>
      <c r="O1197" s="80"/>
      <c r="P1197" s="80"/>
      <c r="Q1197" s="80"/>
      <c r="R1197" s="80"/>
      <c r="S1197" s="9">
        <f>M1197+O1197+P1197+Q1197+R1197</f>
        <v>1341</v>
      </c>
      <c r="T1197" s="9">
        <f>N1197+R1197</f>
        <v>0</v>
      </c>
      <c r="U1197" s="80"/>
      <c r="V1197" s="80"/>
      <c r="W1197" s="80"/>
      <c r="X1197" s="80"/>
      <c r="Y1197" s="9">
        <f>S1197+U1197+V1197+W1197+X1197</f>
        <v>1341</v>
      </c>
      <c r="Z1197" s="9">
        <f>T1197+X1197</f>
        <v>0</v>
      </c>
      <c r="AA1197" s="80"/>
      <c r="AB1197" s="80"/>
      <c r="AC1197" s="80"/>
      <c r="AD1197" s="80"/>
      <c r="AE1197" s="9">
        <f>Y1197+AA1197+AB1197+AC1197+AD1197</f>
        <v>1341</v>
      </c>
      <c r="AF1197" s="9">
        <f>Z1197+AD1197</f>
        <v>0</v>
      </c>
      <c r="AG1197" s="80"/>
      <c r="AH1197" s="80"/>
      <c r="AI1197" s="80"/>
      <c r="AJ1197" s="80"/>
      <c r="AK1197" s="9">
        <f>AE1197+AG1197+AH1197+AI1197+AJ1197</f>
        <v>1341</v>
      </c>
      <c r="AL1197" s="9">
        <f>AF1197+AJ1197</f>
        <v>0</v>
      </c>
      <c r="AM1197" s="80"/>
      <c r="AN1197" s="80"/>
      <c r="AO1197" s="80"/>
      <c r="AP1197" s="80"/>
      <c r="AQ1197" s="9">
        <f>AK1197+AM1197+AN1197+AO1197+AP1197</f>
        <v>1341</v>
      </c>
      <c r="AR1197" s="9">
        <f>AL1197+AP1197</f>
        <v>0</v>
      </c>
      <c r="AS1197" s="80"/>
      <c r="AT1197" s="80"/>
      <c r="AU1197" s="80"/>
      <c r="AV1197" s="80"/>
      <c r="AW1197" s="9">
        <f>AQ1197+AS1197+AT1197+AU1197+AV1197</f>
        <v>1341</v>
      </c>
      <c r="AX1197" s="9">
        <f>AR1197+AV1197</f>
        <v>0</v>
      </c>
      <c r="AY1197" s="9">
        <v>650</v>
      </c>
      <c r="AZ1197" s="9"/>
      <c r="BA1197" s="92">
        <f t="shared" si="2198"/>
        <v>48.471290082028332</v>
      </c>
      <c r="BB1197" s="92"/>
    </row>
    <row r="1198" spans="1:54" ht="49.5" hidden="1">
      <c r="A1198" s="56" t="s">
        <v>499</v>
      </c>
      <c r="B1198" s="25" t="s">
        <v>317</v>
      </c>
      <c r="C1198" s="25" t="s">
        <v>145</v>
      </c>
      <c r="D1198" s="25" t="s">
        <v>79</v>
      </c>
      <c r="E1198" s="25" t="s">
        <v>390</v>
      </c>
      <c r="F1198" s="25"/>
      <c r="G1198" s="9">
        <f t="shared" ref="G1198:V1201" si="2221">G1199</f>
        <v>304367</v>
      </c>
      <c r="H1198" s="9">
        <f t="shared" si="2221"/>
        <v>0</v>
      </c>
      <c r="I1198" s="9">
        <f t="shared" si="2221"/>
        <v>0</v>
      </c>
      <c r="J1198" s="9">
        <f t="shared" si="2221"/>
        <v>0</v>
      </c>
      <c r="K1198" s="9">
        <f t="shared" si="2221"/>
        <v>0</v>
      </c>
      <c r="L1198" s="9">
        <f t="shared" si="2221"/>
        <v>0</v>
      </c>
      <c r="M1198" s="9">
        <f t="shared" si="2221"/>
        <v>304367</v>
      </c>
      <c r="N1198" s="9">
        <f t="shared" si="2221"/>
        <v>0</v>
      </c>
      <c r="O1198" s="9">
        <f t="shared" si="2221"/>
        <v>0</v>
      </c>
      <c r="P1198" s="9">
        <f t="shared" si="2221"/>
        <v>0</v>
      </c>
      <c r="Q1198" s="9">
        <f t="shared" si="2221"/>
        <v>0</v>
      </c>
      <c r="R1198" s="9">
        <f t="shared" si="2221"/>
        <v>0</v>
      </c>
      <c r="S1198" s="9">
        <f t="shared" si="2221"/>
        <v>304367</v>
      </c>
      <c r="T1198" s="9">
        <f t="shared" si="2221"/>
        <v>0</v>
      </c>
      <c r="U1198" s="9">
        <f t="shared" si="2221"/>
        <v>0</v>
      </c>
      <c r="V1198" s="9">
        <f t="shared" si="2221"/>
        <v>0</v>
      </c>
      <c r="W1198" s="9">
        <f t="shared" ref="U1198:AJ1201" si="2222">W1199</f>
        <v>0</v>
      </c>
      <c r="X1198" s="9">
        <f t="shared" si="2222"/>
        <v>0</v>
      </c>
      <c r="Y1198" s="9">
        <f t="shared" si="2222"/>
        <v>304367</v>
      </c>
      <c r="Z1198" s="9">
        <f t="shared" si="2222"/>
        <v>0</v>
      </c>
      <c r="AA1198" s="9">
        <f t="shared" si="2222"/>
        <v>0</v>
      </c>
      <c r="AB1198" s="9">
        <f t="shared" si="2222"/>
        <v>63</v>
      </c>
      <c r="AC1198" s="9">
        <f t="shared" si="2222"/>
        <v>0</v>
      </c>
      <c r="AD1198" s="9">
        <f t="shared" si="2222"/>
        <v>0</v>
      </c>
      <c r="AE1198" s="9">
        <f t="shared" si="2222"/>
        <v>304430</v>
      </c>
      <c r="AF1198" s="9">
        <f t="shared" si="2222"/>
        <v>0</v>
      </c>
      <c r="AG1198" s="9">
        <f t="shared" si="2222"/>
        <v>0</v>
      </c>
      <c r="AH1198" s="9">
        <f t="shared" si="2222"/>
        <v>0</v>
      </c>
      <c r="AI1198" s="9">
        <f t="shared" si="2222"/>
        <v>0</v>
      </c>
      <c r="AJ1198" s="9">
        <f t="shared" si="2222"/>
        <v>0</v>
      </c>
      <c r="AK1198" s="9">
        <f t="shared" ref="AG1198:AV1201" si="2223">AK1199</f>
        <v>304430</v>
      </c>
      <c r="AL1198" s="9">
        <f t="shared" si="2223"/>
        <v>0</v>
      </c>
      <c r="AM1198" s="9">
        <f t="shared" si="2223"/>
        <v>0</v>
      </c>
      <c r="AN1198" s="9">
        <f t="shared" si="2223"/>
        <v>0</v>
      </c>
      <c r="AO1198" s="9">
        <f t="shared" si="2223"/>
        <v>0</v>
      </c>
      <c r="AP1198" s="9">
        <f t="shared" si="2223"/>
        <v>0</v>
      </c>
      <c r="AQ1198" s="9">
        <f t="shared" si="2223"/>
        <v>304430</v>
      </c>
      <c r="AR1198" s="9">
        <f t="shared" si="2223"/>
        <v>0</v>
      </c>
      <c r="AS1198" s="9">
        <f t="shared" si="2223"/>
        <v>0</v>
      </c>
      <c r="AT1198" s="9">
        <f t="shared" si="2223"/>
        <v>0</v>
      </c>
      <c r="AU1198" s="9">
        <f t="shared" si="2223"/>
        <v>0</v>
      </c>
      <c r="AV1198" s="9">
        <f t="shared" si="2223"/>
        <v>0</v>
      </c>
      <c r="AW1198" s="9">
        <f t="shared" ref="AS1198:AZ1201" si="2224">AW1199</f>
        <v>304430</v>
      </c>
      <c r="AX1198" s="9">
        <f t="shared" si="2224"/>
        <v>0</v>
      </c>
      <c r="AY1198" s="9">
        <f t="shared" si="2224"/>
        <v>154615</v>
      </c>
      <c r="AZ1198" s="9">
        <f t="shared" si="2224"/>
        <v>0</v>
      </c>
      <c r="BA1198" s="92">
        <f t="shared" si="2198"/>
        <v>50.788358571757051</v>
      </c>
      <c r="BB1198" s="92"/>
    </row>
    <row r="1199" spans="1:54" ht="20.100000000000001" hidden="1" customHeight="1">
      <c r="A1199" s="24" t="s">
        <v>14</v>
      </c>
      <c r="B1199" s="25" t="s">
        <v>317</v>
      </c>
      <c r="C1199" s="25" t="s">
        <v>145</v>
      </c>
      <c r="D1199" s="25" t="s">
        <v>79</v>
      </c>
      <c r="E1199" s="25" t="s">
        <v>391</v>
      </c>
      <c r="F1199" s="25"/>
      <c r="G1199" s="9">
        <f t="shared" si="2221"/>
        <v>304367</v>
      </c>
      <c r="H1199" s="9">
        <f t="shared" si="2221"/>
        <v>0</v>
      </c>
      <c r="I1199" s="9">
        <f t="shared" si="2221"/>
        <v>0</v>
      </c>
      <c r="J1199" s="9">
        <f t="shared" si="2221"/>
        <v>0</v>
      </c>
      <c r="K1199" s="9">
        <f t="shared" si="2221"/>
        <v>0</v>
      </c>
      <c r="L1199" s="9">
        <f t="shared" si="2221"/>
        <v>0</v>
      </c>
      <c r="M1199" s="9">
        <f t="shared" si="2221"/>
        <v>304367</v>
      </c>
      <c r="N1199" s="9">
        <f t="shared" si="2221"/>
        <v>0</v>
      </c>
      <c r="O1199" s="9">
        <f t="shared" si="2221"/>
        <v>0</v>
      </c>
      <c r="P1199" s="9">
        <f t="shared" si="2221"/>
        <v>0</v>
      </c>
      <c r="Q1199" s="9">
        <f t="shared" si="2221"/>
        <v>0</v>
      </c>
      <c r="R1199" s="9">
        <f t="shared" si="2221"/>
        <v>0</v>
      </c>
      <c r="S1199" s="9">
        <f t="shared" si="2221"/>
        <v>304367</v>
      </c>
      <c r="T1199" s="9">
        <f t="shared" si="2221"/>
        <v>0</v>
      </c>
      <c r="U1199" s="9">
        <f t="shared" si="2222"/>
        <v>0</v>
      </c>
      <c r="V1199" s="9">
        <f t="shared" si="2222"/>
        <v>0</v>
      </c>
      <c r="W1199" s="9">
        <f t="shared" si="2222"/>
        <v>0</v>
      </c>
      <c r="X1199" s="9">
        <f t="shared" si="2222"/>
        <v>0</v>
      </c>
      <c r="Y1199" s="9">
        <f t="shared" si="2222"/>
        <v>304367</v>
      </c>
      <c r="Z1199" s="9">
        <f t="shared" si="2222"/>
        <v>0</v>
      </c>
      <c r="AA1199" s="9">
        <f t="shared" si="2222"/>
        <v>0</v>
      </c>
      <c r="AB1199" s="9">
        <f t="shared" si="2222"/>
        <v>63</v>
      </c>
      <c r="AC1199" s="9">
        <f t="shared" si="2222"/>
        <v>0</v>
      </c>
      <c r="AD1199" s="9">
        <f t="shared" si="2222"/>
        <v>0</v>
      </c>
      <c r="AE1199" s="9">
        <f t="shared" si="2222"/>
        <v>304430</v>
      </c>
      <c r="AF1199" s="9">
        <f t="shared" si="2222"/>
        <v>0</v>
      </c>
      <c r="AG1199" s="9">
        <f t="shared" si="2223"/>
        <v>0</v>
      </c>
      <c r="AH1199" s="9">
        <f t="shared" si="2223"/>
        <v>0</v>
      </c>
      <c r="AI1199" s="9">
        <f t="shared" si="2223"/>
        <v>0</v>
      </c>
      <c r="AJ1199" s="9">
        <f t="shared" si="2223"/>
        <v>0</v>
      </c>
      <c r="AK1199" s="9">
        <f t="shared" si="2223"/>
        <v>304430</v>
      </c>
      <c r="AL1199" s="9">
        <f t="shared" si="2223"/>
        <v>0</v>
      </c>
      <c r="AM1199" s="9">
        <f t="shared" si="2223"/>
        <v>0</v>
      </c>
      <c r="AN1199" s="9">
        <f t="shared" si="2223"/>
        <v>0</v>
      </c>
      <c r="AO1199" s="9">
        <f t="shared" si="2223"/>
        <v>0</v>
      </c>
      <c r="AP1199" s="9">
        <f t="shared" si="2223"/>
        <v>0</v>
      </c>
      <c r="AQ1199" s="9">
        <f t="shared" si="2223"/>
        <v>304430</v>
      </c>
      <c r="AR1199" s="9">
        <f t="shared" si="2223"/>
        <v>0</v>
      </c>
      <c r="AS1199" s="9">
        <f t="shared" si="2224"/>
        <v>0</v>
      </c>
      <c r="AT1199" s="9">
        <f t="shared" si="2224"/>
        <v>0</v>
      </c>
      <c r="AU1199" s="9">
        <f t="shared" si="2224"/>
        <v>0</v>
      </c>
      <c r="AV1199" s="9">
        <f t="shared" si="2224"/>
        <v>0</v>
      </c>
      <c r="AW1199" s="9">
        <f t="shared" si="2224"/>
        <v>304430</v>
      </c>
      <c r="AX1199" s="9">
        <f t="shared" si="2224"/>
        <v>0</v>
      </c>
      <c r="AY1199" s="9">
        <f t="shared" si="2224"/>
        <v>154615</v>
      </c>
      <c r="AZ1199" s="9">
        <f t="shared" si="2224"/>
        <v>0</v>
      </c>
      <c r="BA1199" s="92">
        <f t="shared" si="2198"/>
        <v>50.788358571757051</v>
      </c>
      <c r="BB1199" s="92"/>
    </row>
    <row r="1200" spans="1:54" ht="20.100000000000001" hidden="1" customHeight="1">
      <c r="A1200" s="24" t="s">
        <v>326</v>
      </c>
      <c r="B1200" s="25" t="s">
        <v>317</v>
      </c>
      <c r="C1200" s="25" t="s">
        <v>145</v>
      </c>
      <c r="D1200" s="25" t="s">
        <v>79</v>
      </c>
      <c r="E1200" s="25" t="s">
        <v>392</v>
      </c>
      <c r="F1200" s="25"/>
      <c r="G1200" s="9">
        <f t="shared" si="2221"/>
        <v>304367</v>
      </c>
      <c r="H1200" s="9">
        <f t="shared" si="2221"/>
        <v>0</v>
      </c>
      <c r="I1200" s="9">
        <f t="shared" si="2221"/>
        <v>0</v>
      </c>
      <c r="J1200" s="9">
        <f t="shared" si="2221"/>
        <v>0</v>
      </c>
      <c r="K1200" s="9">
        <f t="shared" si="2221"/>
        <v>0</v>
      </c>
      <c r="L1200" s="9">
        <f t="shared" si="2221"/>
        <v>0</v>
      </c>
      <c r="M1200" s="9">
        <f t="shared" si="2221"/>
        <v>304367</v>
      </c>
      <c r="N1200" s="9">
        <f t="shared" si="2221"/>
        <v>0</v>
      </c>
      <c r="O1200" s="9">
        <f t="shared" si="2221"/>
        <v>0</v>
      </c>
      <c r="P1200" s="9">
        <f t="shared" si="2221"/>
        <v>0</v>
      </c>
      <c r="Q1200" s="9">
        <f t="shared" si="2221"/>
        <v>0</v>
      </c>
      <c r="R1200" s="9">
        <f t="shared" si="2221"/>
        <v>0</v>
      </c>
      <c r="S1200" s="9">
        <f t="shared" si="2221"/>
        <v>304367</v>
      </c>
      <c r="T1200" s="9">
        <f t="shared" si="2221"/>
        <v>0</v>
      </c>
      <c r="U1200" s="9">
        <f t="shared" si="2222"/>
        <v>0</v>
      </c>
      <c r="V1200" s="9">
        <f t="shared" si="2222"/>
        <v>0</v>
      </c>
      <c r="W1200" s="9">
        <f t="shared" si="2222"/>
        <v>0</v>
      </c>
      <c r="X1200" s="9">
        <f t="shared" si="2222"/>
        <v>0</v>
      </c>
      <c r="Y1200" s="9">
        <f t="shared" si="2222"/>
        <v>304367</v>
      </c>
      <c r="Z1200" s="9">
        <f t="shared" si="2222"/>
        <v>0</v>
      </c>
      <c r="AA1200" s="9">
        <f t="shared" si="2222"/>
        <v>0</v>
      </c>
      <c r="AB1200" s="9">
        <f t="shared" si="2222"/>
        <v>63</v>
      </c>
      <c r="AC1200" s="9">
        <f t="shared" si="2222"/>
        <v>0</v>
      </c>
      <c r="AD1200" s="9">
        <f t="shared" si="2222"/>
        <v>0</v>
      </c>
      <c r="AE1200" s="9">
        <f t="shared" si="2222"/>
        <v>304430</v>
      </c>
      <c r="AF1200" s="9">
        <f t="shared" si="2222"/>
        <v>0</v>
      </c>
      <c r="AG1200" s="9">
        <f t="shared" si="2223"/>
        <v>0</v>
      </c>
      <c r="AH1200" s="9">
        <f t="shared" si="2223"/>
        <v>0</v>
      </c>
      <c r="AI1200" s="9">
        <f t="shared" si="2223"/>
        <v>0</v>
      </c>
      <c r="AJ1200" s="9">
        <f t="shared" si="2223"/>
        <v>0</v>
      </c>
      <c r="AK1200" s="9">
        <f t="shared" si="2223"/>
        <v>304430</v>
      </c>
      <c r="AL1200" s="9">
        <f t="shared" si="2223"/>
        <v>0</v>
      </c>
      <c r="AM1200" s="9">
        <f t="shared" si="2223"/>
        <v>0</v>
      </c>
      <c r="AN1200" s="9">
        <f t="shared" si="2223"/>
        <v>0</v>
      </c>
      <c r="AO1200" s="9">
        <f t="shared" si="2223"/>
        <v>0</v>
      </c>
      <c r="AP1200" s="9">
        <f t="shared" si="2223"/>
        <v>0</v>
      </c>
      <c r="AQ1200" s="9">
        <f t="shared" si="2223"/>
        <v>304430</v>
      </c>
      <c r="AR1200" s="9">
        <f t="shared" si="2223"/>
        <v>0</v>
      </c>
      <c r="AS1200" s="9">
        <f t="shared" si="2224"/>
        <v>0</v>
      </c>
      <c r="AT1200" s="9">
        <f t="shared" si="2224"/>
        <v>0</v>
      </c>
      <c r="AU1200" s="9">
        <f t="shared" si="2224"/>
        <v>0</v>
      </c>
      <c r="AV1200" s="9">
        <f t="shared" si="2224"/>
        <v>0</v>
      </c>
      <c r="AW1200" s="9">
        <f t="shared" si="2224"/>
        <v>304430</v>
      </c>
      <c r="AX1200" s="9">
        <f t="shared" si="2224"/>
        <v>0</v>
      </c>
      <c r="AY1200" s="9">
        <f t="shared" si="2224"/>
        <v>154615</v>
      </c>
      <c r="AZ1200" s="9">
        <f t="shared" si="2224"/>
        <v>0</v>
      </c>
      <c r="BA1200" s="92">
        <f t="shared" si="2198"/>
        <v>50.788358571757051</v>
      </c>
      <c r="BB1200" s="92"/>
    </row>
    <row r="1201" spans="1:54" ht="33" hidden="1">
      <c r="A1201" s="24" t="s">
        <v>242</v>
      </c>
      <c r="B1201" s="25" t="s">
        <v>317</v>
      </c>
      <c r="C1201" s="25" t="s">
        <v>145</v>
      </c>
      <c r="D1201" s="25" t="s">
        <v>79</v>
      </c>
      <c r="E1201" s="25" t="s">
        <v>392</v>
      </c>
      <c r="F1201" s="25" t="s">
        <v>30</v>
      </c>
      <c r="G1201" s="9">
        <f t="shared" si="2221"/>
        <v>304367</v>
      </c>
      <c r="H1201" s="9">
        <f t="shared" si="2221"/>
        <v>0</v>
      </c>
      <c r="I1201" s="9">
        <f t="shared" si="2221"/>
        <v>0</v>
      </c>
      <c r="J1201" s="9">
        <f t="shared" si="2221"/>
        <v>0</v>
      </c>
      <c r="K1201" s="9">
        <f t="shared" si="2221"/>
        <v>0</v>
      </c>
      <c r="L1201" s="9">
        <f t="shared" si="2221"/>
        <v>0</v>
      </c>
      <c r="M1201" s="9">
        <f t="shared" si="2221"/>
        <v>304367</v>
      </c>
      <c r="N1201" s="9">
        <f t="shared" si="2221"/>
        <v>0</v>
      </c>
      <c r="O1201" s="9">
        <f t="shared" si="2221"/>
        <v>0</v>
      </c>
      <c r="P1201" s="9">
        <f t="shared" si="2221"/>
        <v>0</v>
      </c>
      <c r="Q1201" s="9">
        <f t="shared" si="2221"/>
        <v>0</v>
      </c>
      <c r="R1201" s="9">
        <f t="shared" si="2221"/>
        <v>0</v>
      </c>
      <c r="S1201" s="9">
        <f t="shared" si="2221"/>
        <v>304367</v>
      </c>
      <c r="T1201" s="9">
        <f t="shared" si="2221"/>
        <v>0</v>
      </c>
      <c r="U1201" s="9">
        <f t="shared" si="2222"/>
        <v>0</v>
      </c>
      <c r="V1201" s="9">
        <f t="shared" si="2222"/>
        <v>0</v>
      </c>
      <c r="W1201" s="9">
        <f t="shared" si="2222"/>
        <v>0</v>
      </c>
      <c r="X1201" s="9">
        <f t="shared" si="2222"/>
        <v>0</v>
      </c>
      <c r="Y1201" s="9">
        <f t="shared" si="2222"/>
        <v>304367</v>
      </c>
      <c r="Z1201" s="9">
        <f t="shared" si="2222"/>
        <v>0</v>
      </c>
      <c r="AA1201" s="9">
        <f t="shared" si="2222"/>
        <v>0</v>
      </c>
      <c r="AB1201" s="9">
        <f t="shared" si="2222"/>
        <v>63</v>
      </c>
      <c r="AC1201" s="9">
        <f t="shared" si="2222"/>
        <v>0</v>
      </c>
      <c r="AD1201" s="9">
        <f t="shared" si="2222"/>
        <v>0</v>
      </c>
      <c r="AE1201" s="9">
        <f t="shared" si="2222"/>
        <v>304430</v>
      </c>
      <c r="AF1201" s="9">
        <f t="shared" si="2222"/>
        <v>0</v>
      </c>
      <c r="AG1201" s="9">
        <f t="shared" si="2223"/>
        <v>0</v>
      </c>
      <c r="AH1201" s="9">
        <f t="shared" si="2223"/>
        <v>0</v>
      </c>
      <c r="AI1201" s="9">
        <f t="shared" si="2223"/>
        <v>0</v>
      </c>
      <c r="AJ1201" s="9">
        <f t="shared" si="2223"/>
        <v>0</v>
      </c>
      <c r="AK1201" s="9">
        <f t="shared" si="2223"/>
        <v>304430</v>
      </c>
      <c r="AL1201" s="9">
        <f t="shared" si="2223"/>
        <v>0</v>
      </c>
      <c r="AM1201" s="9">
        <f t="shared" si="2223"/>
        <v>0</v>
      </c>
      <c r="AN1201" s="9">
        <f t="shared" si="2223"/>
        <v>0</v>
      </c>
      <c r="AO1201" s="9">
        <f t="shared" si="2223"/>
        <v>0</v>
      </c>
      <c r="AP1201" s="9">
        <f t="shared" si="2223"/>
        <v>0</v>
      </c>
      <c r="AQ1201" s="9">
        <f t="shared" si="2223"/>
        <v>304430</v>
      </c>
      <c r="AR1201" s="9">
        <f t="shared" si="2223"/>
        <v>0</v>
      </c>
      <c r="AS1201" s="9">
        <f t="shared" si="2224"/>
        <v>0</v>
      </c>
      <c r="AT1201" s="9">
        <f t="shared" si="2224"/>
        <v>0</v>
      </c>
      <c r="AU1201" s="9">
        <f t="shared" si="2224"/>
        <v>0</v>
      </c>
      <c r="AV1201" s="9">
        <f t="shared" si="2224"/>
        <v>0</v>
      </c>
      <c r="AW1201" s="9">
        <f t="shared" si="2224"/>
        <v>304430</v>
      </c>
      <c r="AX1201" s="9">
        <f t="shared" si="2224"/>
        <v>0</v>
      </c>
      <c r="AY1201" s="9">
        <f t="shared" si="2224"/>
        <v>154615</v>
      </c>
      <c r="AZ1201" s="9">
        <f t="shared" si="2224"/>
        <v>0</v>
      </c>
      <c r="BA1201" s="92">
        <f t="shared" si="2198"/>
        <v>50.788358571757051</v>
      </c>
      <c r="BB1201" s="92"/>
    </row>
    <row r="1202" spans="1:54" ht="33" hidden="1">
      <c r="A1202" s="24" t="s">
        <v>36</v>
      </c>
      <c r="B1202" s="25" t="s">
        <v>317</v>
      </c>
      <c r="C1202" s="25" t="s">
        <v>145</v>
      </c>
      <c r="D1202" s="25" t="s">
        <v>79</v>
      </c>
      <c r="E1202" s="25" t="s">
        <v>392</v>
      </c>
      <c r="F1202" s="25" t="s">
        <v>37</v>
      </c>
      <c r="G1202" s="9">
        <v>304367</v>
      </c>
      <c r="H1202" s="9"/>
      <c r="I1202" s="79"/>
      <c r="J1202" s="79"/>
      <c r="K1202" s="79"/>
      <c r="L1202" s="79"/>
      <c r="M1202" s="9">
        <f>G1202+I1202+J1202+K1202+L1202</f>
        <v>304367</v>
      </c>
      <c r="N1202" s="9">
        <f>H1202+L1202</f>
        <v>0</v>
      </c>
      <c r="O1202" s="80"/>
      <c r="P1202" s="80"/>
      <c r="Q1202" s="80"/>
      <c r="R1202" s="80"/>
      <c r="S1202" s="9">
        <f>M1202+O1202+P1202+Q1202+R1202</f>
        <v>304367</v>
      </c>
      <c r="T1202" s="9">
        <f>N1202+R1202</f>
        <v>0</v>
      </c>
      <c r="U1202" s="80"/>
      <c r="V1202" s="80"/>
      <c r="W1202" s="80"/>
      <c r="X1202" s="80"/>
      <c r="Y1202" s="9">
        <f>S1202+U1202+V1202+W1202+X1202</f>
        <v>304367</v>
      </c>
      <c r="Z1202" s="9">
        <f>T1202+X1202</f>
        <v>0</v>
      </c>
      <c r="AA1202" s="80"/>
      <c r="AB1202" s="9">
        <v>63</v>
      </c>
      <c r="AC1202" s="80"/>
      <c r="AD1202" s="80"/>
      <c r="AE1202" s="9">
        <f>Y1202+AA1202+AB1202+AC1202+AD1202</f>
        <v>304430</v>
      </c>
      <c r="AF1202" s="9">
        <f>Z1202+AD1202</f>
        <v>0</v>
      </c>
      <c r="AG1202" s="80"/>
      <c r="AH1202" s="9"/>
      <c r="AI1202" s="80"/>
      <c r="AJ1202" s="80"/>
      <c r="AK1202" s="9">
        <f>AE1202+AG1202+AH1202+AI1202+AJ1202</f>
        <v>304430</v>
      </c>
      <c r="AL1202" s="9">
        <f>AF1202+AJ1202</f>
        <v>0</v>
      </c>
      <c r="AM1202" s="80"/>
      <c r="AN1202" s="9"/>
      <c r="AO1202" s="80"/>
      <c r="AP1202" s="80"/>
      <c r="AQ1202" s="9">
        <f>AK1202+AM1202+AN1202+AO1202+AP1202</f>
        <v>304430</v>
      </c>
      <c r="AR1202" s="9">
        <f>AL1202+AP1202</f>
        <v>0</v>
      </c>
      <c r="AS1202" s="80"/>
      <c r="AT1202" s="9"/>
      <c r="AU1202" s="80"/>
      <c r="AV1202" s="80"/>
      <c r="AW1202" s="9">
        <f>AQ1202+AS1202+AT1202+AU1202+AV1202</f>
        <v>304430</v>
      </c>
      <c r="AX1202" s="9">
        <f>AR1202+AV1202</f>
        <v>0</v>
      </c>
      <c r="AY1202" s="9">
        <v>154615</v>
      </c>
      <c r="AZ1202" s="79"/>
      <c r="BA1202" s="92">
        <f t="shared" si="2198"/>
        <v>50.788358571757051</v>
      </c>
      <c r="BB1202" s="92"/>
    </row>
    <row r="1203" spans="1:54" ht="33" hidden="1">
      <c r="A1203" s="24" t="s">
        <v>323</v>
      </c>
      <c r="B1203" s="25" t="s">
        <v>317</v>
      </c>
      <c r="C1203" s="25" t="s">
        <v>145</v>
      </c>
      <c r="D1203" s="25" t="s">
        <v>79</v>
      </c>
      <c r="E1203" s="25" t="s">
        <v>393</v>
      </c>
      <c r="F1203" s="25"/>
      <c r="G1203" s="9">
        <f t="shared" ref="G1203" si="2225">G1204+G1210+G1215+G1218</f>
        <v>69464</v>
      </c>
      <c r="H1203" s="9">
        <f t="shared" ref="H1203:N1203" si="2226">H1204+H1210+H1215+H1218</f>
        <v>0</v>
      </c>
      <c r="I1203" s="9">
        <f t="shared" si="2226"/>
        <v>0</v>
      </c>
      <c r="J1203" s="9">
        <f t="shared" si="2226"/>
        <v>0</v>
      </c>
      <c r="K1203" s="9">
        <f t="shared" si="2226"/>
        <v>0</v>
      </c>
      <c r="L1203" s="9">
        <f t="shared" si="2226"/>
        <v>0</v>
      </c>
      <c r="M1203" s="9">
        <f t="shared" si="2226"/>
        <v>69464</v>
      </c>
      <c r="N1203" s="9">
        <f t="shared" si="2226"/>
        <v>0</v>
      </c>
      <c r="O1203" s="9">
        <f t="shared" ref="O1203:T1203" si="2227">O1204+O1210+O1215+O1218</f>
        <v>-85</v>
      </c>
      <c r="P1203" s="9">
        <f t="shared" si="2227"/>
        <v>0</v>
      </c>
      <c r="Q1203" s="9">
        <f t="shared" si="2227"/>
        <v>0</v>
      </c>
      <c r="R1203" s="9">
        <f t="shared" si="2227"/>
        <v>0</v>
      </c>
      <c r="S1203" s="9">
        <f t="shared" si="2227"/>
        <v>69379</v>
      </c>
      <c r="T1203" s="9">
        <f t="shared" si="2227"/>
        <v>0</v>
      </c>
      <c r="U1203" s="9">
        <f t="shared" ref="U1203:Z1203" si="2228">U1204+U1210+U1215+U1218</f>
        <v>0</v>
      </c>
      <c r="V1203" s="9">
        <f t="shared" si="2228"/>
        <v>0</v>
      </c>
      <c r="W1203" s="9">
        <f t="shared" si="2228"/>
        <v>0</v>
      </c>
      <c r="X1203" s="9">
        <f t="shared" si="2228"/>
        <v>0</v>
      </c>
      <c r="Y1203" s="9">
        <f t="shared" si="2228"/>
        <v>69379</v>
      </c>
      <c r="Z1203" s="9">
        <f t="shared" si="2228"/>
        <v>0</v>
      </c>
      <c r="AA1203" s="9">
        <f t="shared" ref="AA1203:AF1203" si="2229">AA1204+AA1210+AA1215+AA1218</f>
        <v>0</v>
      </c>
      <c r="AB1203" s="9">
        <f t="shared" si="2229"/>
        <v>1717</v>
      </c>
      <c r="AC1203" s="9">
        <f t="shared" si="2229"/>
        <v>0</v>
      </c>
      <c r="AD1203" s="9">
        <f t="shared" si="2229"/>
        <v>5952</v>
      </c>
      <c r="AE1203" s="9">
        <f t="shared" si="2229"/>
        <v>77048</v>
      </c>
      <c r="AF1203" s="9">
        <f t="shared" si="2229"/>
        <v>5952</v>
      </c>
      <c r="AG1203" s="9">
        <f t="shared" ref="AG1203:AL1203" si="2230">AG1204+AG1210+AG1215+AG1218</f>
        <v>0</v>
      </c>
      <c r="AH1203" s="9">
        <f t="shared" si="2230"/>
        <v>0</v>
      </c>
      <c r="AI1203" s="9">
        <f t="shared" si="2230"/>
        <v>0</v>
      </c>
      <c r="AJ1203" s="9">
        <f t="shared" si="2230"/>
        <v>0</v>
      </c>
      <c r="AK1203" s="9">
        <f t="shared" si="2230"/>
        <v>77048</v>
      </c>
      <c r="AL1203" s="9">
        <f t="shared" si="2230"/>
        <v>5952</v>
      </c>
      <c r="AM1203" s="9">
        <f t="shared" ref="AM1203:AR1203" si="2231">AM1204+AM1210+AM1215+AM1218</f>
        <v>0</v>
      </c>
      <c r="AN1203" s="9">
        <f t="shared" si="2231"/>
        <v>0</v>
      </c>
      <c r="AO1203" s="9">
        <f t="shared" si="2231"/>
        <v>0</v>
      </c>
      <c r="AP1203" s="9">
        <f t="shared" si="2231"/>
        <v>0</v>
      </c>
      <c r="AQ1203" s="9">
        <f t="shared" si="2231"/>
        <v>77048</v>
      </c>
      <c r="AR1203" s="9">
        <f t="shared" si="2231"/>
        <v>5952</v>
      </c>
      <c r="AS1203" s="9">
        <f t="shared" ref="AS1203:AX1203" si="2232">AS1204+AS1210+AS1215+AS1218</f>
        <v>0</v>
      </c>
      <c r="AT1203" s="9">
        <f t="shared" si="2232"/>
        <v>3273</v>
      </c>
      <c r="AU1203" s="9">
        <f t="shared" si="2232"/>
        <v>-102</v>
      </c>
      <c r="AV1203" s="9">
        <f t="shared" si="2232"/>
        <v>10131</v>
      </c>
      <c r="AW1203" s="9">
        <f t="shared" si="2232"/>
        <v>90350</v>
      </c>
      <c r="AX1203" s="9">
        <f t="shared" si="2232"/>
        <v>16083</v>
      </c>
      <c r="AY1203" s="9">
        <f t="shared" ref="AY1203:AZ1203" si="2233">AY1204+AY1210+AY1215+AY1218</f>
        <v>23</v>
      </c>
      <c r="AZ1203" s="9">
        <f t="shared" si="2233"/>
        <v>0</v>
      </c>
      <c r="BA1203" s="92">
        <f t="shared" si="2198"/>
        <v>2.545655783065855E-2</v>
      </c>
      <c r="BB1203" s="92"/>
    </row>
    <row r="1204" spans="1:54" ht="20.100000000000001" hidden="1" customHeight="1">
      <c r="A1204" s="24" t="s">
        <v>14</v>
      </c>
      <c r="B1204" s="25" t="s">
        <v>317</v>
      </c>
      <c r="C1204" s="25" t="s">
        <v>145</v>
      </c>
      <c r="D1204" s="25" t="s">
        <v>79</v>
      </c>
      <c r="E1204" s="25" t="s">
        <v>394</v>
      </c>
      <c r="F1204" s="25"/>
      <c r="G1204" s="9">
        <f t="shared" ref="G1204:V1206" si="2234">G1205</f>
        <v>69464</v>
      </c>
      <c r="H1204" s="9">
        <f t="shared" si="2234"/>
        <v>0</v>
      </c>
      <c r="I1204" s="9">
        <f t="shared" si="2234"/>
        <v>0</v>
      </c>
      <c r="J1204" s="9">
        <f t="shared" si="2234"/>
        <v>0</v>
      </c>
      <c r="K1204" s="9">
        <f t="shared" si="2234"/>
        <v>0</v>
      </c>
      <c r="L1204" s="9">
        <f t="shared" si="2234"/>
        <v>0</v>
      </c>
      <c r="M1204" s="9">
        <f t="shared" si="2234"/>
        <v>69464</v>
      </c>
      <c r="N1204" s="9">
        <f t="shared" si="2234"/>
        <v>0</v>
      </c>
      <c r="O1204" s="9">
        <f t="shared" si="2234"/>
        <v>-85</v>
      </c>
      <c r="P1204" s="9">
        <f t="shared" si="2234"/>
        <v>0</v>
      </c>
      <c r="Q1204" s="9">
        <f t="shared" si="2234"/>
        <v>0</v>
      </c>
      <c r="R1204" s="9">
        <f t="shared" si="2234"/>
        <v>0</v>
      </c>
      <c r="S1204" s="9">
        <f t="shared" si="2234"/>
        <v>69379</v>
      </c>
      <c r="T1204" s="9">
        <f t="shared" si="2234"/>
        <v>0</v>
      </c>
      <c r="U1204" s="9">
        <f t="shared" si="2234"/>
        <v>0</v>
      </c>
      <c r="V1204" s="9">
        <f t="shared" si="2234"/>
        <v>0</v>
      </c>
      <c r="W1204" s="9">
        <f t="shared" ref="U1204:AJ1206" si="2235">W1205</f>
        <v>0</v>
      </c>
      <c r="X1204" s="9">
        <f t="shared" si="2235"/>
        <v>0</v>
      </c>
      <c r="Y1204" s="9">
        <f t="shared" si="2235"/>
        <v>69379</v>
      </c>
      <c r="Z1204" s="9">
        <f t="shared" si="2235"/>
        <v>0</v>
      </c>
      <c r="AA1204" s="9">
        <f t="shared" si="2235"/>
        <v>0</v>
      </c>
      <c r="AB1204" s="9">
        <f t="shared" si="2235"/>
        <v>0</v>
      </c>
      <c r="AC1204" s="9">
        <f t="shared" si="2235"/>
        <v>0</v>
      </c>
      <c r="AD1204" s="9">
        <f t="shared" si="2235"/>
        <v>0</v>
      </c>
      <c r="AE1204" s="9">
        <f t="shared" si="2235"/>
        <v>69379</v>
      </c>
      <c r="AF1204" s="9">
        <f t="shared" si="2235"/>
        <v>0</v>
      </c>
      <c r="AG1204" s="9">
        <f t="shared" si="2235"/>
        <v>0</v>
      </c>
      <c r="AH1204" s="9">
        <f t="shared" si="2235"/>
        <v>0</v>
      </c>
      <c r="AI1204" s="9">
        <f t="shared" si="2235"/>
        <v>0</v>
      </c>
      <c r="AJ1204" s="9">
        <f t="shared" si="2235"/>
        <v>0</v>
      </c>
      <c r="AK1204" s="9">
        <f t="shared" ref="AG1204:AV1206" si="2236">AK1205</f>
        <v>69379</v>
      </c>
      <c r="AL1204" s="9">
        <f t="shared" si="2236"/>
        <v>0</v>
      </c>
      <c r="AM1204" s="9">
        <f t="shared" si="2236"/>
        <v>0</v>
      </c>
      <c r="AN1204" s="9">
        <f t="shared" si="2236"/>
        <v>0</v>
      </c>
      <c r="AO1204" s="9">
        <f t="shared" si="2236"/>
        <v>0</v>
      </c>
      <c r="AP1204" s="9">
        <f t="shared" si="2236"/>
        <v>0</v>
      </c>
      <c r="AQ1204" s="9">
        <f t="shared" si="2236"/>
        <v>69379</v>
      </c>
      <c r="AR1204" s="9">
        <f t="shared" si="2236"/>
        <v>0</v>
      </c>
      <c r="AS1204" s="9">
        <f t="shared" si="2236"/>
        <v>0</v>
      </c>
      <c r="AT1204" s="9">
        <f t="shared" si="2236"/>
        <v>0</v>
      </c>
      <c r="AU1204" s="9">
        <f t="shared" si="2236"/>
        <v>-102</v>
      </c>
      <c r="AV1204" s="9">
        <f t="shared" si="2236"/>
        <v>0</v>
      </c>
      <c r="AW1204" s="9">
        <f t="shared" ref="AS1204:AZ1206" si="2237">AW1205</f>
        <v>69277</v>
      </c>
      <c r="AX1204" s="9">
        <f t="shared" si="2237"/>
        <v>0</v>
      </c>
      <c r="AY1204" s="9">
        <f t="shared" si="2237"/>
        <v>23</v>
      </c>
      <c r="AZ1204" s="9">
        <f t="shared" si="2237"/>
        <v>0</v>
      </c>
      <c r="BA1204" s="92">
        <f t="shared" si="2198"/>
        <v>3.3200051965298731E-2</v>
      </c>
      <c r="BB1204" s="92"/>
    </row>
    <row r="1205" spans="1:54" ht="20.100000000000001" hidden="1" customHeight="1">
      <c r="A1205" s="24" t="s">
        <v>326</v>
      </c>
      <c r="B1205" s="25" t="s">
        <v>317</v>
      </c>
      <c r="C1205" s="25" t="s">
        <v>145</v>
      </c>
      <c r="D1205" s="25" t="s">
        <v>79</v>
      </c>
      <c r="E1205" s="25" t="s">
        <v>405</v>
      </c>
      <c r="F1205" s="25"/>
      <c r="G1205" s="9">
        <f>G1206+G1208</f>
        <v>69464</v>
      </c>
      <c r="H1205" s="9">
        <f t="shared" ref="H1205:N1205" si="2238">H1206+H1208</f>
        <v>0</v>
      </c>
      <c r="I1205" s="9">
        <f t="shared" si="2238"/>
        <v>0</v>
      </c>
      <c r="J1205" s="9">
        <f t="shared" si="2238"/>
        <v>0</v>
      </c>
      <c r="K1205" s="9">
        <f t="shared" si="2238"/>
        <v>0</v>
      </c>
      <c r="L1205" s="9">
        <f t="shared" si="2238"/>
        <v>0</v>
      </c>
      <c r="M1205" s="9">
        <f t="shared" si="2238"/>
        <v>69464</v>
      </c>
      <c r="N1205" s="9">
        <f t="shared" si="2238"/>
        <v>0</v>
      </c>
      <c r="O1205" s="9">
        <f t="shared" ref="O1205:T1205" si="2239">O1206+O1208</f>
        <v>-85</v>
      </c>
      <c r="P1205" s="9">
        <f t="shared" si="2239"/>
        <v>0</v>
      </c>
      <c r="Q1205" s="9">
        <f t="shared" si="2239"/>
        <v>0</v>
      </c>
      <c r="R1205" s="9">
        <f t="shared" si="2239"/>
        <v>0</v>
      </c>
      <c r="S1205" s="9">
        <f t="shared" si="2239"/>
        <v>69379</v>
      </c>
      <c r="T1205" s="9">
        <f t="shared" si="2239"/>
        <v>0</v>
      </c>
      <c r="U1205" s="9">
        <f t="shared" ref="U1205:Z1205" si="2240">U1206+U1208</f>
        <v>0</v>
      </c>
      <c r="V1205" s="9">
        <f t="shared" si="2240"/>
        <v>0</v>
      </c>
      <c r="W1205" s="9">
        <f t="shared" si="2240"/>
        <v>0</v>
      </c>
      <c r="X1205" s="9">
        <f t="shared" si="2240"/>
        <v>0</v>
      </c>
      <c r="Y1205" s="9">
        <f t="shared" si="2240"/>
        <v>69379</v>
      </c>
      <c r="Z1205" s="9">
        <f t="shared" si="2240"/>
        <v>0</v>
      </c>
      <c r="AA1205" s="9">
        <f t="shared" ref="AA1205:AF1205" si="2241">AA1206+AA1208</f>
        <v>0</v>
      </c>
      <c r="AB1205" s="9">
        <f t="shared" si="2241"/>
        <v>0</v>
      </c>
      <c r="AC1205" s="9">
        <f t="shared" si="2241"/>
        <v>0</v>
      </c>
      <c r="AD1205" s="9">
        <f t="shared" si="2241"/>
        <v>0</v>
      </c>
      <c r="AE1205" s="9">
        <f t="shared" si="2241"/>
        <v>69379</v>
      </c>
      <c r="AF1205" s="9">
        <f t="shared" si="2241"/>
        <v>0</v>
      </c>
      <c r="AG1205" s="9">
        <f t="shared" ref="AG1205:AL1205" si="2242">AG1206+AG1208</f>
        <v>0</v>
      </c>
      <c r="AH1205" s="9">
        <f t="shared" si="2242"/>
        <v>0</v>
      </c>
      <c r="AI1205" s="9">
        <f t="shared" si="2242"/>
        <v>0</v>
      </c>
      <c r="AJ1205" s="9">
        <f t="shared" si="2242"/>
        <v>0</v>
      </c>
      <c r="AK1205" s="9">
        <f t="shared" si="2242"/>
        <v>69379</v>
      </c>
      <c r="AL1205" s="9">
        <f t="shared" si="2242"/>
        <v>0</v>
      </c>
      <c r="AM1205" s="9">
        <f t="shared" ref="AM1205:AR1205" si="2243">AM1206+AM1208</f>
        <v>0</v>
      </c>
      <c r="AN1205" s="9">
        <f t="shared" si="2243"/>
        <v>0</v>
      </c>
      <c r="AO1205" s="9">
        <f t="shared" si="2243"/>
        <v>0</v>
      </c>
      <c r="AP1205" s="9">
        <f t="shared" si="2243"/>
        <v>0</v>
      </c>
      <c r="AQ1205" s="9">
        <f t="shared" si="2243"/>
        <v>69379</v>
      </c>
      <c r="AR1205" s="9">
        <f t="shared" si="2243"/>
        <v>0</v>
      </c>
      <c r="AS1205" s="9">
        <f t="shared" ref="AS1205:AX1205" si="2244">AS1206+AS1208</f>
        <v>0</v>
      </c>
      <c r="AT1205" s="9">
        <f t="shared" si="2244"/>
        <v>0</v>
      </c>
      <c r="AU1205" s="9">
        <f t="shared" si="2244"/>
        <v>-102</v>
      </c>
      <c r="AV1205" s="9">
        <f t="shared" si="2244"/>
        <v>0</v>
      </c>
      <c r="AW1205" s="9">
        <f t="shared" si="2244"/>
        <v>69277</v>
      </c>
      <c r="AX1205" s="9">
        <f t="shared" si="2244"/>
        <v>0</v>
      </c>
      <c r="AY1205" s="9">
        <f t="shared" ref="AY1205:AZ1205" si="2245">AY1206+AY1208</f>
        <v>23</v>
      </c>
      <c r="AZ1205" s="9">
        <f t="shared" si="2245"/>
        <v>0</v>
      </c>
      <c r="BA1205" s="92">
        <f t="shared" si="2198"/>
        <v>3.3200051965298731E-2</v>
      </c>
      <c r="BB1205" s="92"/>
    </row>
    <row r="1206" spans="1:54" ht="33" hidden="1">
      <c r="A1206" s="24" t="s">
        <v>242</v>
      </c>
      <c r="B1206" s="25" t="s">
        <v>317</v>
      </c>
      <c r="C1206" s="25" t="s">
        <v>145</v>
      </c>
      <c r="D1206" s="25" t="s">
        <v>79</v>
      </c>
      <c r="E1206" s="25" t="s">
        <v>405</v>
      </c>
      <c r="F1206" s="25" t="s">
        <v>30</v>
      </c>
      <c r="G1206" s="9">
        <f t="shared" si="2234"/>
        <v>26964</v>
      </c>
      <c r="H1206" s="9">
        <f t="shared" si="2234"/>
        <v>0</v>
      </c>
      <c r="I1206" s="9">
        <f t="shared" si="2234"/>
        <v>0</v>
      </c>
      <c r="J1206" s="9">
        <f t="shared" si="2234"/>
        <v>0</v>
      </c>
      <c r="K1206" s="9">
        <f t="shared" si="2234"/>
        <v>0</v>
      </c>
      <c r="L1206" s="9">
        <f t="shared" si="2234"/>
        <v>0</v>
      </c>
      <c r="M1206" s="9">
        <f t="shared" si="2234"/>
        <v>26964</v>
      </c>
      <c r="N1206" s="9">
        <f t="shared" si="2234"/>
        <v>0</v>
      </c>
      <c r="O1206" s="9">
        <f t="shared" si="2234"/>
        <v>-85</v>
      </c>
      <c r="P1206" s="9">
        <f t="shared" si="2234"/>
        <v>0</v>
      </c>
      <c r="Q1206" s="9">
        <f t="shared" si="2234"/>
        <v>0</v>
      </c>
      <c r="R1206" s="9">
        <f t="shared" si="2234"/>
        <v>0</v>
      </c>
      <c r="S1206" s="9">
        <f t="shared" si="2234"/>
        <v>26879</v>
      </c>
      <c r="T1206" s="9">
        <f t="shared" si="2234"/>
        <v>0</v>
      </c>
      <c r="U1206" s="9">
        <f t="shared" si="2235"/>
        <v>0</v>
      </c>
      <c r="V1206" s="9">
        <f t="shared" si="2235"/>
        <v>0</v>
      </c>
      <c r="W1206" s="9">
        <f t="shared" si="2235"/>
        <v>0</v>
      </c>
      <c r="X1206" s="9">
        <f t="shared" si="2235"/>
        <v>0</v>
      </c>
      <c r="Y1206" s="9">
        <f t="shared" si="2235"/>
        <v>26879</v>
      </c>
      <c r="Z1206" s="9">
        <f t="shared" si="2235"/>
        <v>0</v>
      </c>
      <c r="AA1206" s="9">
        <f t="shared" si="2235"/>
        <v>0</v>
      </c>
      <c r="AB1206" s="9">
        <f t="shared" si="2235"/>
        <v>8624</v>
      </c>
      <c r="AC1206" s="9">
        <f t="shared" si="2235"/>
        <v>0</v>
      </c>
      <c r="AD1206" s="9">
        <f t="shared" si="2235"/>
        <v>0</v>
      </c>
      <c r="AE1206" s="9">
        <f t="shared" si="2235"/>
        <v>35503</v>
      </c>
      <c r="AF1206" s="9">
        <f t="shared" si="2235"/>
        <v>0</v>
      </c>
      <c r="AG1206" s="9">
        <f t="shared" si="2236"/>
        <v>0</v>
      </c>
      <c r="AH1206" s="9">
        <f t="shared" si="2236"/>
        <v>0</v>
      </c>
      <c r="AI1206" s="9">
        <f t="shared" si="2236"/>
        <v>0</v>
      </c>
      <c r="AJ1206" s="9">
        <f t="shared" si="2236"/>
        <v>0</v>
      </c>
      <c r="AK1206" s="9">
        <f t="shared" si="2236"/>
        <v>35503</v>
      </c>
      <c r="AL1206" s="9">
        <f t="shared" si="2236"/>
        <v>0</v>
      </c>
      <c r="AM1206" s="9">
        <f t="shared" si="2236"/>
        <v>0</v>
      </c>
      <c r="AN1206" s="9">
        <f t="shared" si="2236"/>
        <v>0</v>
      </c>
      <c r="AO1206" s="9">
        <f t="shared" si="2236"/>
        <v>0</v>
      </c>
      <c r="AP1206" s="9">
        <f t="shared" si="2236"/>
        <v>0</v>
      </c>
      <c r="AQ1206" s="9">
        <f t="shared" si="2236"/>
        <v>35503</v>
      </c>
      <c r="AR1206" s="9">
        <f t="shared" si="2236"/>
        <v>0</v>
      </c>
      <c r="AS1206" s="9">
        <f t="shared" si="2237"/>
        <v>0</v>
      </c>
      <c r="AT1206" s="9">
        <f t="shared" si="2237"/>
        <v>0</v>
      </c>
      <c r="AU1206" s="9">
        <f t="shared" si="2237"/>
        <v>-102</v>
      </c>
      <c r="AV1206" s="9">
        <f t="shared" si="2237"/>
        <v>0</v>
      </c>
      <c r="AW1206" s="9">
        <f t="shared" si="2237"/>
        <v>35401</v>
      </c>
      <c r="AX1206" s="9">
        <f t="shared" si="2237"/>
        <v>0</v>
      </c>
      <c r="AY1206" s="9">
        <f t="shared" si="2237"/>
        <v>23</v>
      </c>
      <c r="AZ1206" s="9">
        <f t="shared" si="2237"/>
        <v>0</v>
      </c>
      <c r="BA1206" s="92">
        <f t="shared" si="2198"/>
        <v>6.4969916104064857E-2</v>
      </c>
      <c r="BB1206" s="92"/>
    </row>
    <row r="1207" spans="1:54" ht="33" hidden="1">
      <c r="A1207" s="24" t="s">
        <v>36</v>
      </c>
      <c r="B1207" s="25" t="s">
        <v>317</v>
      </c>
      <c r="C1207" s="25" t="s">
        <v>145</v>
      </c>
      <c r="D1207" s="25" t="s">
        <v>79</v>
      </c>
      <c r="E1207" s="25" t="s">
        <v>405</v>
      </c>
      <c r="F1207" s="25" t="s">
        <v>37</v>
      </c>
      <c r="G1207" s="9">
        <f>26879+85</f>
        <v>26964</v>
      </c>
      <c r="H1207" s="9"/>
      <c r="I1207" s="79"/>
      <c r="J1207" s="79"/>
      <c r="K1207" s="79"/>
      <c r="L1207" s="79"/>
      <c r="M1207" s="9">
        <f>G1207+I1207+J1207+K1207+L1207</f>
        <v>26964</v>
      </c>
      <c r="N1207" s="9">
        <f>H1207+L1207</f>
        <v>0</v>
      </c>
      <c r="O1207" s="9">
        <v>-85</v>
      </c>
      <c r="P1207" s="80"/>
      <c r="Q1207" s="80"/>
      <c r="R1207" s="80"/>
      <c r="S1207" s="9">
        <f>M1207+O1207+P1207+Q1207+R1207</f>
        <v>26879</v>
      </c>
      <c r="T1207" s="9">
        <f>N1207+R1207</f>
        <v>0</v>
      </c>
      <c r="U1207" s="9"/>
      <c r="V1207" s="80"/>
      <c r="W1207" s="80"/>
      <c r="X1207" s="80"/>
      <c r="Y1207" s="9">
        <f>S1207+U1207+V1207+W1207+X1207</f>
        <v>26879</v>
      </c>
      <c r="Z1207" s="9">
        <f>T1207+X1207</f>
        <v>0</v>
      </c>
      <c r="AA1207" s="9"/>
      <c r="AB1207" s="9">
        <v>8624</v>
      </c>
      <c r="AC1207" s="80"/>
      <c r="AD1207" s="80"/>
      <c r="AE1207" s="9">
        <f>Y1207+AA1207+AB1207+AC1207+AD1207</f>
        <v>35503</v>
      </c>
      <c r="AF1207" s="9">
        <f>Z1207+AD1207</f>
        <v>0</v>
      </c>
      <c r="AG1207" s="9"/>
      <c r="AH1207" s="9"/>
      <c r="AI1207" s="80"/>
      <c r="AJ1207" s="80"/>
      <c r="AK1207" s="9">
        <f>AE1207+AG1207+AH1207+AI1207+AJ1207</f>
        <v>35503</v>
      </c>
      <c r="AL1207" s="9">
        <f>AF1207+AJ1207</f>
        <v>0</v>
      </c>
      <c r="AM1207" s="9"/>
      <c r="AN1207" s="9"/>
      <c r="AO1207" s="80"/>
      <c r="AP1207" s="80"/>
      <c r="AQ1207" s="9">
        <f>AK1207+AM1207+AN1207+AO1207+AP1207</f>
        <v>35503</v>
      </c>
      <c r="AR1207" s="9">
        <f>AL1207+AP1207</f>
        <v>0</v>
      </c>
      <c r="AS1207" s="9"/>
      <c r="AT1207" s="9"/>
      <c r="AU1207" s="9">
        <v>-102</v>
      </c>
      <c r="AV1207" s="80"/>
      <c r="AW1207" s="9">
        <f>AQ1207+AS1207+AT1207+AU1207+AV1207</f>
        <v>35401</v>
      </c>
      <c r="AX1207" s="9">
        <f>AR1207+AV1207</f>
        <v>0</v>
      </c>
      <c r="AY1207" s="9">
        <v>23</v>
      </c>
      <c r="AZ1207" s="79"/>
      <c r="BA1207" s="92">
        <f t="shared" si="2198"/>
        <v>6.4969916104064857E-2</v>
      </c>
      <c r="BB1207" s="92"/>
    </row>
    <row r="1208" spans="1:54" ht="18.75" hidden="1" customHeight="1">
      <c r="A1208" s="24" t="s">
        <v>65</v>
      </c>
      <c r="B1208" s="25" t="s">
        <v>317</v>
      </c>
      <c r="C1208" s="25" t="s">
        <v>145</v>
      </c>
      <c r="D1208" s="25" t="s">
        <v>79</v>
      </c>
      <c r="E1208" s="25" t="s">
        <v>405</v>
      </c>
      <c r="F1208" s="25" t="s">
        <v>66</v>
      </c>
      <c r="G1208" s="9">
        <f t="shared" ref="G1208:AZ1208" si="2246">G1209</f>
        <v>42500</v>
      </c>
      <c r="H1208" s="9">
        <f t="shared" si="2246"/>
        <v>0</v>
      </c>
      <c r="I1208" s="9">
        <f t="shared" si="2246"/>
        <v>0</v>
      </c>
      <c r="J1208" s="9">
        <f t="shared" si="2246"/>
        <v>0</v>
      </c>
      <c r="K1208" s="9">
        <f t="shared" si="2246"/>
        <v>0</v>
      </c>
      <c r="L1208" s="9">
        <f t="shared" si="2246"/>
        <v>0</v>
      </c>
      <c r="M1208" s="9">
        <f t="shared" si="2246"/>
        <v>42500</v>
      </c>
      <c r="N1208" s="9">
        <f t="shared" si="2246"/>
        <v>0</v>
      </c>
      <c r="O1208" s="9">
        <f t="shared" si="2246"/>
        <v>0</v>
      </c>
      <c r="P1208" s="9">
        <f t="shared" si="2246"/>
        <v>0</v>
      </c>
      <c r="Q1208" s="9">
        <f t="shared" si="2246"/>
        <v>0</v>
      </c>
      <c r="R1208" s="9">
        <f t="shared" si="2246"/>
        <v>0</v>
      </c>
      <c r="S1208" s="9">
        <f t="shared" si="2246"/>
        <v>42500</v>
      </c>
      <c r="T1208" s="9">
        <f t="shared" si="2246"/>
        <v>0</v>
      </c>
      <c r="U1208" s="9">
        <f t="shared" si="2246"/>
        <v>0</v>
      </c>
      <c r="V1208" s="9">
        <f t="shared" si="2246"/>
        <v>0</v>
      </c>
      <c r="W1208" s="9">
        <f t="shared" si="2246"/>
        <v>0</v>
      </c>
      <c r="X1208" s="9">
        <f t="shared" si="2246"/>
        <v>0</v>
      </c>
      <c r="Y1208" s="9">
        <f t="shared" si="2246"/>
        <v>42500</v>
      </c>
      <c r="Z1208" s="9">
        <f t="shared" si="2246"/>
        <v>0</v>
      </c>
      <c r="AA1208" s="9">
        <f t="shared" si="2246"/>
        <v>0</v>
      </c>
      <c r="AB1208" s="9">
        <f t="shared" si="2246"/>
        <v>-8624</v>
      </c>
      <c r="AC1208" s="9">
        <f t="shared" si="2246"/>
        <v>0</v>
      </c>
      <c r="AD1208" s="9">
        <f t="shared" si="2246"/>
        <v>0</v>
      </c>
      <c r="AE1208" s="9">
        <f t="shared" si="2246"/>
        <v>33876</v>
      </c>
      <c r="AF1208" s="9">
        <f t="shared" si="2246"/>
        <v>0</v>
      </c>
      <c r="AG1208" s="9">
        <f t="shared" si="2246"/>
        <v>0</v>
      </c>
      <c r="AH1208" s="9">
        <f t="shared" si="2246"/>
        <v>0</v>
      </c>
      <c r="AI1208" s="9">
        <f t="shared" si="2246"/>
        <v>0</v>
      </c>
      <c r="AJ1208" s="9">
        <f t="shared" si="2246"/>
        <v>0</v>
      </c>
      <c r="AK1208" s="9">
        <f t="shared" si="2246"/>
        <v>33876</v>
      </c>
      <c r="AL1208" s="9">
        <f t="shared" si="2246"/>
        <v>0</v>
      </c>
      <c r="AM1208" s="9">
        <f t="shared" si="2246"/>
        <v>0</v>
      </c>
      <c r="AN1208" s="9">
        <f t="shared" si="2246"/>
        <v>0</v>
      </c>
      <c r="AO1208" s="9">
        <f t="shared" si="2246"/>
        <v>0</v>
      </c>
      <c r="AP1208" s="9">
        <f t="shared" si="2246"/>
        <v>0</v>
      </c>
      <c r="AQ1208" s="9">
        <f t="shared" si="2246"/>
        <v>33876</v>
      </c>
      <c r="AR1208" s="9">
        <f t="shared" si="2246"/>
        <v>0</v>
      </c>
      <c r="AS1208" s="9">
        <f t="shared" si="2246"/>
        <v>0</v>
      </c>
      <c r="AT1208" s="9">
        <f t="shared" si="2246"/>
        <v>0</v>
      </c>
      <c r="AU1208" s="9">
        <f t="shared" si="2246"/>
        <v>0</v>
      </c>
      <c r="AV1208" s="9">
        <f t="shared" si="2246"/>
        <v>0</v>
      </c>
      <c r="AW1208" s="9">
        <f t="shared" si="2246"/>
        <v>33876</v>
      </c>
      <c r="AX1208" s="9">
        <f t="shared" si="2246"/>
        <v>0</v>
      </c>
      <c r="AY1208" s="9">
        <f t="shared" si="2246"/>
        <v>0</v>
      </c>
      <c r="AZ1208" s="9">
        <f t="shared" si="2246"/>
        <v>0</v>
      </c>
      <c r="BA1208" s="92">
        <f t="shared" si="2198"/>
        <v>0</v>
      </c>
      <c r="BB1208" s="92"/>
    </row>
    <row r="1209" spans="1:54" ht="49.5" hidden="1">
      <c r="A1209" s="24" t="s">
        <v>406</v>
      </c>
      <c r="B1209" s="25" t="s">
        <v>317</v>
      </c>
      <c r="C1209" s="25" t="s">
        <v>145</v>
      </c>
      <c r="D1209" s="25" t="s">
        <v>79</v>
      </c>
      <c r="E1209" s="25" t="s">
        <v>405</v>
      </c>
      <c r="F1209" s="25" t="s">
        <v>252</v>
      </c>
      <c r="G1209" s="9">
        <v>42500</v>
      </c>
      <c r="H1209" s="9"/>
      <c r="I1209" s="79"/>
      <c r="J1209" s="79"/>
      <c r="K1209" s="79"/>
      <c r="L1209" s="79"/>
      <c r="M1209" s="9">
        <f>G1209+I1209+J1209+K1209+L1209</f>
        <v>42500</v>
      </c>
      <c r="N1209" s="9">
        <f>H1209+L1209</f>
        <v>0</v>
      </c>
      <c r="O1209" s="80"/>
      <c r="P1209" s="80"/>
      <c r="Q1209" s="80"/>
      <c r="R1209" s="80"/>
      <c r="S1209" s="9">
        <f>M1209+O1209+P1209+Q1209+R1209</f>
        <v>42500</v>
      </c>
      <c r="T1209" s="9">
        <f>N1209+R1209</f>
        <v>0</v>
      </c>
      <c r="U1209" s="80"/>
      <c r="V1209" s="80"/>
      <c r="W1209" s="80"/>
      <c r="X1209" s="80"/>
      <c r="Y1209" s="9">
        <f>S1209+U1209+V1209+W1209+X1209</f>
        <v>42500</v>
      </c>
      <c r="Z1209" s="9">
        <f>T1209+X1209</f>
        <v>0</v>
      </c>
      <c r="AA1209" s="80"/>
      <c r="AB1209" s="9">
        <v>-8624</v>
      </c>
      <c r="AC1209" s="80"/>
      <c r="AD1209" s="80"/>
      <c r="AE1209" s="9">
        <f>Y1209+AA1209+AB1209+AC1209+AD1209</f>
        <v>33876</v>
      </c>
      <c r="AF1209" s="9">
        <f>Z1209+AD1209</f>
        <v>0</v>
      </c>
      <c r="AG1209" s="80"/>
      <c r="AH1209" s="9"/>
      <c r="AI1209" s="80"/>
      <c r="AJ1209" s="80"/>
      <c r="AK1209" s="9">
        <f>AE1209+AG1209+AH1209+AI1209+AJ1209</f>
        <v>33876</v>
      </c>
      <c r="AL1209" s="9">
        <f>AF1209+AJ1209</f>
        <v>0</v>
      </c>
      <c r="AM1209" s="80"/>
      <c r="AN1209" s="9"/>
      <c r="AO1209" s="80"/>
      <c r="AP1209" s="80"/>
      <c r="AQ1209" s="9">
        <f>AK1209+AM1209+AN1209+AO1209+AP1209</f>
        <v>33876</v>
      </c>
      <c r="AR1209" s="9">
        <f>AL1209+AP1209</f>
        <v>0</v>
      </c>
      <c r="AS1209" s="80"/>
      <c r="AT1209" s="9"/>
      <c r="AU1209" s="80"/>
      <c r="AV1209" s="80"/>
      <c r="AW1209" s="9">
        <f>AQ1209+AS1209+AT1209+AU1209+AV1209</f>
        <v>33876</v>
      </c>
      <c r="AX1209" s="9">
        <f>AR1209+AV1209</f>
        <v>0</v>
      </c>
      <c r="AY1209" s="79"/>
      <c r="AZ1209" s="79"/>
      <c r="BA1209" s="92">
        <f t="shared" si="2198"/>
        <v>0</v>
      </c>
      <c r="BB1209" s="92"/>
    </row>
    <row r="1210" spans="1:54" ht="49.5" hidden="1">
      <c r="A1210" s="24" t="s">
        <v>497</v>
      </c>
      <c r="B1210" s="25" t="s">
        <v>317</v>
      </c>
      <c r="C1210" s="25" t="s">
        <v>145</v>
      </c>
      <c r="D1210" s="25" t="s">
        <v>79</v>
      </c>
      <c r="E1210" s="25" t="s">
        <v>498</v>
      </c>
      <c r="F1210" s="25"/>
      <c r="G1210" s="9">
        <f>G1211+G1213</f>
        <v>0</v>
      </c>
      <c r="H1210" s="9">
        <f>H1211</f>
        <v>0</v>
      </c>
      <c r="I1210" s="79"/>
      <c r="J1210" s="79"/>
      <c r="K1210" s="79"/>
      <c r="L1210" s="79"/>
      <c r="M1210" s="79"/>
      <c r="N1210" s="79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79"/>
      <c r="AZ1210" s="79"/>
      <c r="BA1210" s="92" t="e">
        <f t="shared" si="2198"/>
        <v>#DIV/0!</v>
      </c>
      <c r="BB1210" s="92" t="e">
        <f t="shared" si="2212"/>
        <v>#DIV/0!</v>
      </c>
    </row>
    <row r="1211" spans="1:54" ht="33" hidden="1">
      <c r="A1211" s="24" t="s">
        <v>242</v>
      </c>
      <c r="B1211" s="25" t="s">
        <v>317</v>
      </c>
      <c r="C1211" s="25" t="s">
        <v>145</v>
      </c>
      <c r="D1211" s="25" t="s">
        <v>79</v>
      </c>
      <c r="E1211" s="25" t="s">
        <v>498</v>
      </c>
      <c r="F1211" s="25" t="s">
        <v>30</v>
      </c>
      <c r="G1211" s="9">
        <f>G1212</f>
        <v>0</v>
      </c>
      <c r="H1211" s="9">
        <f>H1212</f>
        <v>0</v>
      </c>
      <c r="I1211" s="79"/>
      <c r="J1211" s="79"/>
      <c r="K1211" s="79"/>
      <c r="L1211" s="79"/>
      <c r="M1211" s="79"/>
      <c r="N1211" s="79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79"/>
      <c r="AZ1211" s="79"/>
      <c r="BA1211" s="92" t="e">
        <f t="shared" si="2198"/>
        <v>#DIV/0!</v>
      </c>
      <c r="BB1211" s="92" t="e">
        <f t="shared" si="2212"/>
        <v>#DIV/0!</v>
      </c>
    </row>
    <row r="1212" spans="1:54" ht="33" hidden="1">
      <c r="A1212" s="24" t="s">
        <v>36</v>
      </c>
      <c r="B1212" s="25" t="s">
        <v>317</v>
      </c>
      <c r="C1212" s="25" t="s">
        <v>145</v>
      </c>
      <c r="D1212" s="25" t="s">
        <v>79</v>
      </c>
      <c r="E1212" s="25" t="s">
        <v>498</v>
      </c>
      <c r="F1212" s="25" t="s">
        <v>37</v>
      </c>
      <c r="G1212" s="9"/>
      <c r="H1212" s="9"/>
      <c r="I1212" s="79"/>
      <c r="J1212" s="79"/>
      <c r="K1212" s="79"/>
      <c r="L1212" s="79"/>
      <c r="M1212" s="79"/>
      <c r="N1212" s="79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79"/>
      <c r="AZ1212" s="79"/>
      <c r="BA1212" s="92" t="e">
        <f t="shared" si="2198"/>
        <v>#DIV/0!</v>
      </c>
      <c r="BB1212" s="92" t="e">
        <f t="shared" si="2212"/>
        <v>#DIV/0!</v>
      </c>
    </row>
    <row r="1213" spans="1:54" ht="19.5" hidden="1" customHeight="1">
      <c r="A1213" s="24" t="s">
        <v>65</v>
      </c>
      <c r="B1213" s="25" t="s">
        <v>317</v>
      </c>
      <c r="C1213" s="25" t="s">
        <v>145</v>
      </c>
      <c r="D1213" s="25" t="s">
        <v>79</v>
      </c>
      <c r="E1213" s="25" t="s">
        <v>498</v>
      </c>
      <c r="F1213" s="25" t="s">
        <v>66</v>
      </c>
      <c r="G1213" s="9">
        <f>G1214</f>
        <v>0</v>
      </c>
      <c r="H1213" s="9"/>
      <c r="I1213" s="79"/>
      <c r="J1213" s="79"/>
      <c r="K1213" s="79"/>
      <c r="L1213" s="79"/>
      <c r="M1213" s="79"/>
      <c r="N1213" s="79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79"/>
      <c r="AZ1213" s="79"/>
      <c r="BA1213" s="92" t="e">
        <f t="shared" si="2198"/>
        <v>#DIV/0!</v>
      </c>
      <c r="BB1213" s="92" t="e">
        <f t="shared" si="2212"/>
        <v>#DIV/0!</v>
      </c>
    </row>
    <row r="1214" spans="1:54" ht="49.5" hidden="1">
      <c r="A1214" s="24" t="s">
        <v>406</v>
      </c>
      <c r="B1214" s="25" t="s">
        <v>317</v>
      </c>
      <c r="C1214" s="25" t="s">
        <v>145</v>
      </c>
      <c r="D1214" s="25" t="s">
        <v>79</v>
      </c>
      <c r="E1214" s="25" t="s">
        <v>498</v>
      </c>
      <c r="F1214" s="25" t="s">
        <v>252</v>
      </c>
      <c r="G1214" s="9"/>
      <c r="H1214" s="9"/>
      <c r="I1214" s="79"/>
      <c r="J1214" s="79"/>
      <c r="K1214" s="79"/>
      <c r="L1214" s="79"/>
      <c r="M1214" s="79"/>
      <c r="N1214" s="79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79"/>
      <c r="AZ1214" s="79"/>
      <c r="BA1214" s="92" t="e">
        <f t="shared" si="2198"/>
        <v>#DIV/0!</v>
      </c>
      <c r="BB1214" s="92" t="e">
        <f t="shared" si="2212"/>
        <v>#DIV/0!</v>
      </c>
    </row>
    <row r="1215" spans="1:54" ht="66" hidden="1">
      <c r="A1215" s="24" t="s">
        <v>501</v>
      </c>
      <c r="B1215" s="25" t="s">
        <v>317</v>
      </c>
      <c r="C1215" s="25" t="s">
        <v>145</v>
      </c>
      <c r="D1215" s="25" t="s">
        <v>79</v>
      </c>
      <c r="E1215" s="25" t="s">
        <v>500</v>
      </c>
      <c r="F1215" s="25"/>
      <c r="G1215" s="9">
        <f t="shared" ref="G1215:H1216" si="2247">G1216</f>
        <v>0</v>
      </c>
      <c r="H1215" s="9">
        <f t="shared" si="2247"/>
        <v>0</v>
      </c>
      <c r="I1215" s="79"/>
      <c r="J1215" s="79"/>
      <c r="K1215" s="79"/>
      <c r="L1215" s="79"/>
      <c r="M1215" s="79"/>
      <c r="N1215" s="79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79"/>
      <c r="AZ1215" s="79"/>
      <c r="BA1215" s="92" t="e">
        <f t="shared" si="2198"/>
        <v>#DIV/0!</v>
      </c>
      <c r="BB1215" s="92" t="e">
        <f t="shared" si="2212"/>
        <v>#DIV/0!</v>
      </c>
    </row>
    <row r="1216" spans="1:54" ht="33" hidden="1">
      <c r="A1216" s="24" t="s">
        <v>242</v>
      </c>
      <c r="B1216" s="25" t="s">
        <v>317</v>
      </c>
      <c r="C1216" s="25" t="s">
        <v>145</v>
      </c>
      <c r="D1216" s="25" t="s">
        <v>79</v>
      </c>
      <c r="E1216" s="25" t="s">
        <v>500</v>
      </c>
      <c r="F1216" s="25" t="s">
        <v>30</v>
      </c>
      <c r="G1216" s="9">
        <f t="shared" si="2247"/>
        <v>0</v>
      </c>
      <c r="H1216" s="9">
        <f t="shared" si="2247"/>
        <v>0</v>
      </c>
      <c r="I1216" s="79"/>
      <c r="J1216" s="79"/>
      <c r="K1216" s="79"/>
      <c r="L1216" s="79"/>
      <c r="M1216" s="79"/>
      <c r="N1216" s="79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79"/>
      <c r="AZ1216" s="79"/>
      <c r="BA1216" s="92" t="e">
        <f t="shared" si="2198"/>
        <v>#DIV/0!</v>
      </c>
      <c r="BB1216" s="92" t="e">
        <f t="shared" si="2212"/>
        <v>#DIV/0!</v>
      </c>
    </row>
    <row r="1217" spans="1:54" ht="33" hidden="1">
      <c r="A1217" s="24" t="s">
        <v>36</v>
      </c>
      <c r="B1217" s="25" t="s">
        <v>317</v>
      </c>
      <c r="C1217" s="25" t="s">
        <v>145</v>
      </c>
      <c r="D1217" s="25" t="s">
        <v>79</v>
      </c>
      <c r="E1217" s="25" t="s">
        <v>500</v>
      </c>
      <c r="F1217" s="25" t="s">
        <v>37</v>
      </c>
      <c r="G1217" s="9"/>
      <c r="H1217" s="9"/>
      <c r="I1217" s="79"/>
      <c r="J1217" s="79"/>
      <c r="K1217" s="79"/>
      <c r="L1217" s="79"/>
      <c r="M1217" s="79"/>
      <c r="N1217" s="79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79"/>
      <c r="AZ1217" s="79"/>
      <c r="BA1217" s="92" t="e">
        <f t="shared" si="2198"/>
        <v>#DIV/0!</v>
      </c>
      <c r="BB1217" s="92" t="e">
        <f t="shared" si="2212"/>
        <v>#DIV/0!</v>
      </c>
    </row>
    <row r="1218" spans="1:54" ht="66" hidden="1">
      <c r="A1218" s="24" t="s">
        <v>503</v>
      </c>
      <c r="B1218" s="25" t="s">
        <v>317</v>
      </c>
      <c r="C1218" s="25" t="s">
        <v>145</v>
      </c>
      <c r="D1218" s="25" t="s">
        <v>79</v>
      </c>
      <c r="E1218" s="25" t="s">
        <v>502</v>
      </c>
      <c r="F1218" s="25"/>
      <c r="G1218" s="9">
        <f t="shared" ref="G1218:H1219" si="2248">G1219</f>
        <v>0</v>
      </c>
      <c r="H1218" s="9">
        <f t="shared" si="2248"/>
        <v>0</v>
      </c>
      <c r="I1218" s="79"/>
      <c r="J1218" s="79"/>
      <c r="K1218" s="79"/>
      <c r="L1218" s="79"/>
      <c r="M1218" s="79"/>
      <c r="N1218" s="79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>
        <f>AA1219</f>
        <v>0</v>
      </c>
      <c r="AB1218" s="9">
        <f t="shared" ref="AB1218:AQ1219" si="2249">AB1219</f>
        <v>1717</v>
      </c>
      <c r="AC1218" s="9">
        <f t="shared" si="2249"/>
        <v>0</v>
      </c>
      <c r="AD1218" s="9">
        <f t="shared" si="2249"/>
        <v>5952</v>
      </c>
      <c r="AE1218" s="9">
        <f t="shared" si="2249"/>
        <v>7669</v>
      </c>
      <c r="AF1218" s="9">
        <f t="shared" si="2249"/>
        <v>5952</v>
      </c>
      <c r="AG1218" s="80">
        <f>AG1219</f>
        <v>0</v>
      </c>
      <c r="AH1218" s="9">
        <f t="shared" si="2249"/>
        <v>0</v>
      </c>
      <c r="AI1218" s="9">
        <f t="shared" si="2249"/>
        <v>0</v>
      </c>
      <c r="AJ1218" s="9">
        <f t="shared" si="2249"/>
        <v>0</v>
      </c>
      <c r="AK1218" s="9">
        <f t="shared" si="2249"/>
        <v>7669</v>
      </c>
      <c r="AL1218" s="9">
        <f t="shared" si="2249"/>
        <v>5952</v>
      </c>
      <c r="AM1218" s="80">
        <f>AM1219</f>
        <v>0</v>
      </c>
      <c r="AN1218" s="9">
        <f t="shared" si="2249"/>
        <v>0</v>
      </c>
      <c r="AO1218" s="9">
        <f t="shared" si="2249"/>
        <v>0</v>
      </c>
      <c r="AP1218" s="9">
        <f t="shared" si="2249"/>
        <v>0</v>
      </c>
      <c r="AQ1218" s="9">
        <f t="shared" si="2249"/>
        <v>7669</v>
      </c>
      <c r="AR1218" s="9">
        <f t="shared" ref="AN1218:AR1219" si="2250">AR1219</f>
        <v>5952</v>
      </c>
      <c r="AS1218" s="80">
        <f>AS1219</f>
        <v>0</v>
      </c>
      <c r="AT1218" s="9">
        <f t="shared" ref="AT1218:AZ1219" si="2251">AT1219</f>
        <v>3273</v>
      </c>
      <c r="AU1218" s="9">
        <f t="shared" si="2251"/>
        <v>0</v>
      </c>
      <c r="AV1218" s="9">
        <f t="shared" si="2251"/>
        <v>10131</v>
      </c>
      <c r="AW1218" s="9">
        <f t="shared" si="2251"/>
        <v>21073</v>
      </c>
      <c r="AX1218" s="9">
        <f t="shared" si="2251"/>
        <v>16083</v>
      </c>
      <c r="AY1218" s="9">
        <f t="shared" si="2251"/>
        <v>0</v>
      </c>
      <c r="AZ1218" s="9">
        <f t="shared" si="2251"/>
        <v>0</v>
      </c>
      <c r="BA1218" s="92">
        <f t="shared" si="2198"/>
        <v>0</v>
      </c>
      <c r="BB1218" s="92">
        <f t="shared" si="2212"/>
        <v>0</v>
      </c>
    </row>
    <row r="1219" spans="1:54" ht="33" hidden="1">
      <c r="A1219" s="24" t="s">
        <v>242</v>
      </c>
      <c r="B1219" s="25" t="s">
        <v>317</v>
      </c>
      <c r="C1219" s="25" t="s">
        <v>145</v>
      </c>
      <c r="D1219" s="25" t="s">
        <v>79</v>
      </c>
      <c r="E1219" s="25" t="s">
        <v>502</v>
      </c>
      <c r="F1219" s="25" t="s">
        <v>30</v>
      </c>
      <c r="G1219" s="9">
        <f t="shared" si="2248"/>
        <v>0</v>
      </c>
      <c r="H1219" s="9">
        <f t="shared" si="2248"/>
        <v>0</v>
      </c>
      <c r="I1219" s="79"/>
      <c r="J1219" s="79"/>
      <c r="K1219" s="79"/>
      <c r="L1219" s="79"/>
      <c r="M1219" s="79"/>
      <c r="N1219" s="79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>
        <f>AA1220</f>
        <v>0</v>
      </c>
      <c r="AB1219" s="9">
        <f t="shared" si="2249"/>
        <v>1717</v>
      </c>
      <c r="AC1219" s="9">
        <f t="shared" si="2249"/>
        <v>0</v>
      </c>
      <c r="AD1219" s="9">
        <f t="shared" si="2249"/>
        <v>5952</v>
      </c>
      <c r="AE1219" s="9">
        <f t="shared" si="2249"/>
        <v>7669</v>
      </c>
      <c r="AF1219" s="9">
        <f t="shared" si="2249"/>
        <v>5952</v>
      </c>
      <c r="AG1219" s="80">
        <f>AG1220</f>
        <v>0</v>
      </c>
      <c r="AH1219" s="9">
        <f t="shared" si="2249"/>
        <v>0</v>
      </c>
      <c r="AI1219" s="9">
        <f t="shared" si="2249"/>
        <v>0</v>
      </c>
      <c r="AJ1219" s="9">
        <f t="shared" si="2249"/>
        <v>0</v>
      </c>
      <c r="AK1219" s="9">
        <f t="shared" si="2249"/>
        <v>7669</v>
      </c>
      <c r="AL1219" s="9">
        <f t="shared" si="2249"/>
        <v>5952</v>
      </c>
      <c r="AM1219" s="80">
        <f>AM1220</f>
        <v>0</v>
      </c>
      <c r="AN1219" s="9">
        <f t="shared" si="2250"/>
        <v>0</v>
      </c>
      <c r="AO1219" s="9">
        <f t="shared" si="2250"/>
        <v>0</v>
      </c>
      <c r="AP1219" s="9">
        <f t="shared" si="2250"/>
        <v>0</v>
      </c>
      <c r="AQ1219" s="9">
        <f t="shared" si="2250"/>
        <v>7669</v>
      </c>
      <c r="AR1219" s="9">
        <f t="shared" si="2250"/>
        <v>5952</v>
      </c>
      <c r="AS1219" s="80">
        <f>AS1220</f>
        <v>0</v>
      </c>
      <c r="AT1219" s="9">
        <f t="shared" si="2251"/>
        <v>3273</v>
      </c>
      <c r="AU1219" s="9">
        <f t="shared" si="2251"/>
        <v>0</v>
      </c>
      <c r="AV1219" s="9">
        <f t="shared" si="2251"/>
        <v>10131</v>
      </c>
      <c r="AW1219" s="9">
        <f t="shared" si="2251"/>
        <v>21073</v>
      </c>
      <c r="AX1219" s="9">
        <f t="shared" si="2251"/>
        <v>16083</v>
      </c>
      <c r="AY1219" s="9">
        <f t="shared" si="2251"/>
        <v>0</v>
      </c>
      <c r="AZ1219" s="9">
        <f t="shared" si="2251"/>
        <v>0</v>
      </c>
      <c r="BA1219" s="92">
        <f t="shared" si="2198"/>
        <v>0</v>
      </c>
      <c r="BB1219" s="92">
        <f t="shared" si="2212"/>
        <v>0</v>
      </c>
    </row>
    <row r="1220" spans="1:54" ht="33" hidden="1">
      <c r="A1220" s="24" t="s">
        <v>36</v>
      </c>
      <c r="B1220" s="25" t="s">
        <v>317</v>
      </c>
      <c r="C1220" s="25" t="s">
        <v>145</v>
      </c>
      <c r="D1220" s="25" t="s">
        <v>79</v>
      </c>
      <c r="E1220" s="25" t="s">
        <v>502</v>
      </c>
      <c r="F1220" s="25" t="s">
        <v>37</v>
      </c>
      <c r="G1220" s="9"/>
      <c r="H1220" s="9"/>
      <c r="I1220" s="79"/>
      <c r="J1220" s="79"/>
      <c r="K1220" s="79"/>
      <c r="L1220" s="79"/>
      <c r="M1220" s="79"/>
      <c r="N1220" s="79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9">
        <v>1717</v>
      </c>
      <c r="AC1220" s="9"/>
      <c r="AD1220" s="9">
        <v>5952</v>
      </c>
      <c r="AE1220" s="9">
        <f>Y1220+AA1220+AB1220+AC1220+AD1220</f>
        <v>7669</v>
      </c>
      <c r="AF1220" s="9">
        <f>Z1220+AD1220</f>
        <v>5952</v>
      </c>
      <c r="AG1220" s="80"/>
      <c r="AH1220" s="9"/>
      <c r="AI1220" s="9"/>
      <c r="AJ1220" s="9"/>
      <c r="AK1220" s="9">
        <f>AE1220+AG1220+AH1220+AI1220+AJ1220</f>
        <v>7669</v>
      </c>
      <c r="AL1220" s="9">
        <f>AF1220+AJ1220</f>
        <v>5952</v>
      </c>
      <c r="AM1220" s="80"/>
      <c r="AN1220" s="9"/>
      <c r="AO1220" s="9"/>
      <c r="AP1220" s="9"/>
      <c r="AQ1220" s="9">
        <f>AK1220+AM1220+AN1220+AO1220+AP1220</f>
        <v>7669</v>
      </c>
      <c r="AR1220" s="9">
        <f>AL1220+AP1220</f>
        <v>5952</v>
      </c>
      <c r="AS1220" s="80"/>
      <c r="AT1220" s="9">
        <v>3273</v>
      </c>
      <c r="AU1220" s="9"/>
      <c r="AV1220" s="9">
        <v>10131</v>
      </c>
      <c r="AW1220" s="9">
        <f>AQ1220+AS1220+AT1220+AU1220+AV1220</f>
        <v>21073</v>
      </c>
      <c r="AX1220" s="9">
        <f>AR1220+AV1220</f>
        <v>16083</v>
      </c>
      <c r="AY1220" s="79"/>
      <c r="AZ1220" s="79"/>
      <c r="BA1220" s="92">
        <f t="shared" si="2198"/>
        <v>0</v>
      </c>
      <c r="BB1220" s="92">
        <f t="shared" si="2212"/>
        <v>0</v>
      </c>
    </row>
    <row r="1221" spans="1:54" ht="34.5" hidden="1">
      <c r="A1221" s="24" t="s">
        <v>774</v>
      </c>
      <c r="B1221" s="25" t="s">
        <v>317</v>
      </c>
      <c r="C1221" s="25" t="s">
        <v>145</v>
      </c>
      <c r="D1221" s="25" t="s">
        <v>79</v>
      </c>
      <c r="E1221" s="25" t="s">
        <v>598</v>
      </c>
      <c r="F1221" s="25"/>
      <c r="G1221" s="9">
        <f t="shared" ref="G1221" si="2252">G1222+G1226+G1231</f>
        <v>101766</v>
      </c>
      <c r="H1221" s="9">
        <f t="shared" ref="H1221:N1221" si="2253">H1222+H1226+H1231</f>
        <v>66588</v>
      </c>
      <c r="I1221" s="9">
        <f t="shared" si="2253"/>
        <v>0</v>
      </c>
      <c r="J1221" s="9">
        <f t="shared" si="2253"/>
        <v>0</v>
      </c>
      <c r="K1221" s="9">
        <f t="shared" si="2253"/>
        <v>0</v>
      </c>
      <c r="L1221" s="9">
        <f t="shared" si="2253"/>
        <v>0</v>
      </c>
      <c r="M1221" s="9">
        <f t="shared" si="2253"/>
        <v>101766</v>
      </c>
      <c r="N1221" s="9">
        <f t="shared" si="2253"/>
        <v>66588</v>
      </c>
      <c r="O1221" s="9">
        <f t="shared" ref="O1221:T1221" si="2254">O1222+O1226+O1231</f>
        <v>0</v>
      </c>
      <c r="P1221" s="9">
        <f t="shared" si="2254"/>
        <v>0</v>
      </c>
      <c r="Q1221" s="9">
        <f t="shared" si="2254"/>
        <v>0</v>
      </c>
      <c r="R1221" s="9">
        <f t="shared" si="2254"/>
        <v>0</v>
      </c>
      <c r="S1221" s="9">
        <f t="shared" si="2254"/>
        <v>101766</v>
      </c>
      <c r="T1221" s="9">
        <f t="shared" si="2254"/>
        <v>66588</v>
      </c>
      <c r="U1221" s="9">
        <f t="shared" ref="U1221:Z1221" si="2255">U1222+U1226+U1231</f>
        <v>0</v>
      </c>
      <c r="V1221" s="9">
        <f t="shared" si="2255"/>
        <v>0</v>
      </c>
      <c r="W1221" s="9">
        <f t="shared" si="2255"/>
        <v>0</v>
      </c>
      <c r="X1221" s="9">
        <f t="shared" si="2255"/>
        <v>0</v>
      </c>
      <c r="Y1221" s="9">
        <f t="shared" si="2255"/>
        <v>101766</v>
      </c>
      <c r="Z1221" s="9">
        <f t="shared" si="2255"/>
        <v>66588</v>
      </c>
      <c r="AA1221" s="9">
        <f>AA1222+AA1226+AA1231+AA1234</f>
        <v>-23939</v>
      </c>
      <c r="AB1221" s="9">
        <f t="shared" ref="AB1221:AF1221" si="2256">AB1222+AB1226+AB1231+AB1234</f>
        <v>0</v>
      </c>
      <c r="AC1221" s="9">
        <f t="shared" si="2256"/>
        <v>0</v>
      </c>
      <c r="AD1221" s="9">
        <f t="shared" si="2256"/>
        <v>146938</v>
      </c>
      <c r="AE1221" s="9">
        <f t="shared" si="2256"/>
        <v>224765</v>
      </c>
      <c r="AF1221" s="9">
        <f t="shared" si="2256"/>
        <v>213526</v>
      </c>
      <c r="AG1221" s="9">
        <f>AG1222+AG1226+AG1231+AG1234</f>
        <v>0</v>
      </c>
      <c r="AH1221" s="9">
        <f t="shared" ref="AH1221:AL1221" si="2257">AH1222+AH1226+AH1231+AH1234</f>
        <v>0</v>
      </c>
      <c r="AI1221" s="9">
        <f t="shared" si="2257"/>
        <v>0</v>
      </c>
      <c r="AJ1221" s="9">
        <f t="shared" si="2257"/>
        <v>0</v>
      </c>
      <c r="AK1221" s="9">
        <f t="shared" si="2257"/>
        <v>224765</v>
      </c>
      <c r="AL1221" s="9">
        <f t="shared" si="2257"/>
        <v>213526</v>
      </c>
      <c r="AM1221" s="9">
        <f>AM1222+AM1226+AM1231+AM1234</f>
        <v>0</v>
      </c>
      <c r="AN1221" s="9">
        <f t="shared" ref="AN1221:AR1221" si="2258">AN1222+AN1226+AN1231+AN1234</f>
        <v>0</v>
      </c>
      <c r="AO1221" s="9">
        <f t="shared" si="2258"/>
        <v>0</v>
      </c>
      <c r="AP1221" s="9">
        <f t="shared" si="2258"/>
        <v>0</v>
      </c>
      <c r="AQ1221" s="9">
        <f t="shared" si="2258"/>
        <v>224765</v>
      </c>
      <c r="AR1221" s="9">
        <f t="shared" si="2258"/>
        <v>213526</v>
      </c>
      <c r="AS1221" s="9">
        <f>AS1222+AS1226+AS1231+AS1234</f>
        <v>0</v>
      </c>
      <c r="AT1221" s="9">
        <f t="shared" ref="AT1221:AX1221" si="2259">AT1222+AT1226+AT1231+AT1234</f>
        <v>0</v>
      </c>
      <c r="AU1221" s="9">
        <f t="shared" si="2259"/>
        <v>0</v>
      </c>
      <c r="AV1221" s="9">
        <f t="shared" si="2259"/>
        <v>0</v>
      </c>
      <c r="AW1221" s="9">
        <f t="shared" si="2259"/>
        <v>224765</v>
      </c>
      <c r="AX1221" s="9">
        <f t="shared" si="2259"/>
        <v>213526</v>
      </c>
      <c r="AY1221" s="9">
        <f t="shared" ref="AY1221:AZ1221" si="2260">AY1222+AY1226+AY1231+AY1234</f>
        <v>60839</v>
      </c>
      <c r="AZ1221" s="9">
        <f t="shared" si="2260"/>
        <v>57798</v>
      </c>
      <c r="BA1221" s="92">
        <f t="shared" si="2198"/>
        <v>27.067826396458521</v>
      </c>
      <c r="BB1221" s="92">
        <f t="shared" si="2212"/>
        <v>27.068366381611607</v>
      </c>
    </row>
    <row r="1222" spans="1:54" ht="20.100000000000001" hidden="1" customHeight="1">
      <c r="A1222" s="24" t="s">
        <v>14</v>
      </c>
      <c r="B1222" s="25" t="s">
        <v>317</v>
      </c>
      <c r="C1222" s="25" t="s">
        <v>145</v>
      </c>
      <c r="D1222" s="25" t="s">
        <v>79</v>
      </c>
      <c r="E1222" s="25" t="s">
        <v>669</v>
      </c>
      <c r="F1222" s="25"/>
      <c r="G1222" s="9">
        <f t="shared" ref="G1222:AZ1222" si="2261">G1223</f>
        <v>0</v>
      </c>
      <c r="H1222" s="9">
        <f t="shared" si="2261"/>
        <v>0</v>
      </c>
      <c r="I1222" s="9">
        <f t="shared" si="2261"/>
        <v>0</v>
      </c>
      <c r="J1222" s="9">
        <f t="shared" si="2261"/>
        <v>0</v>
      </c>
      <c r="K1222" s="9">
        <f t="shared" si="2261"/>
        <v>0</v>
      </c>
      <c r="L1222" s="9">
        <f t="shared" si="2261"/>
        <v>0</v>
      </c>
      <c r="M1222" s="9">
        <f t="shared" si="2261"/>
        <v>0</v>
      </c>
      <c r="N1222" s="9">
        <f t="shared" si="2261"/>
        <v>0</v>
      </c>
      <c r="O1222" s="9">
        <f t="shared" si="2261"/>
        <v>0</v>
      </c>
      <c r="P1222" s="9">
        <f t="shared" si="2261"/>
        <v>0</v>
      </c>
      <c r="Q1222" s="9">
        <f t="shared" si="2261"/>
        <v>0</v>
      </c>
      <c r="R1222" s="9">
        <f t="shared" si="2261"/>
        <v>0</v>
      </c>
      <c r="S1222" s="9">
        <f t="shared" si="2261"/>
        <v>0</v>
      </c>
      <c r="T1222" s="9">
        <f t="shared" si="2261"/>
        <v>0</v>
      </c>
      <c r="U1222" s="9">
        <f t="shared" si="2261"/>
        <v>0</v>
      </c>
      <c r="V1222" s="9">
        <f t="shared" si="2261"/>
        <v>0</v>
      </c>
      <c r="W1222" s="9">
        <f t="shared" si="2261"/>
        <v>0</v>
      </c>
      <c r="X1222" s="9">
        <f t="shared" si="2261"/>
        <v>0</v>
      </c>
      <c r="Y1222" s="9">
        <f t="shared" si="2261"/>
        <v>0</v>
      </c>
      <c r="Z1222" s="9">
        <f t="shared" si="2261"/>
        <v>0</v>
      </c>
      <c r="AA1222" s="9">
        <f t="shared" si="2261"/>
        <v>0</v>
      </c>
      <c r="AB1222" s="9">
        <f t="shared" si="2261"/>
        <v>0</v>
      </c>
      <c r="AC1222" s="9">
        <f t="shared" si="2261"/>
        <v>0</v>
      </c>
      <c r="AD1222" s="9">
        <f t="shared" si="2261"/>
        <v>0</v>
      </c>
      <c r="AE1222" s="9">
        <f t="shared" si="2261"/>
        <v>0</v>
      </c>
      <c r="AF1222" s="9">
        <f t="shared" si="2261"/>
        <v>0</v>
      </c>
      <c r="AG1222" s="9">
        <f t="shared" si="2261"/>
        <v>0</v>
      </c>
      <c r="AH1222" s="9">
        <f t="shared" si="2261"/>
        <v>0</v>
      </c>
      <c r="AI1222" s="9">
        <f t="shared" si="2261"/>
        <v>0</v>
      </c>
      <c r="AJ1222" s="9">
        <f t="shared" si="2261"/>
        <v>0</v>
      </c>
      <c r="AK1222" s="9">
        <f t="shared" si="2261"/>
        <v>0</v>
      </c>
      <c r="AL1222" s="9">
        <f t="shared" si="2261"/>
        <v>0</v>
      </c>
      <c r="AM1222" s="9">
        <f t="shared" si="2261"/>
        <v>0</v>
      </c>
      <c r="AN1222" s="9">
        <f t="shared" si="2261"/>
        <v>0</v>
      </c>
      <c r="AO1222" s="9">
        <f t="shared" si="2261"/>
        <v>0</v>
      </c>
      <c r="AP1222" s="9">
        <f t="shared" si="2261"/>
        <v>0</v>
      </c>
      <c r="AQ1222" s="9">
        <f t="shared" si="2261"/>
        <v>0</v>
      </c>
      <c r="AR1222" s="9">
        <f t="shared" si="2261"/>
        <v>0</v>
      </c>
      <c r="AS1222" s="9">
        <f t="shared" si="2261"/>
        <v>0</v>
      </c>
      <c r="AT1222" s="9">
        <f t="shared" si="2261"/>
        <v>0</v>
      </c>
      <c r="AU1222" s="9">
        <f t="shared" si="2261"/>
        <v>0</v>
      </c>
      <c r="AV1222" s="9">
        <f t="shared" si="2261"/>
        <v>0</v>
      </c>
      <c r="AW1222" s="9">
        <f t="shared" si="2261"/>
        <v>0</v>
      </c>
      <c r="AX1222" s="9">
        <f t="shared" si="2261"/>
        <v>0</v>
      </c>
      <c r="AY1222" s="9">
        <f t="shared" si="2261"/>
        <v>0</v>
      </c>
      <c r="AZ1222" s="9">
        <f t="shared" si="2261"/>
        <v>0</v>
      </c>
      <c r="BA1222" s="92" t="e">
        <f t="shared" si="2198"/>
        <v>#DIV/0!</v>
      </c>
      <c r="BB1222" s="92" t="e">
        <f t="shared" si="2212"/>
        <v>#DIV/0!</v>
      </c>
    </row>
    <row r="1223" spans="1:54" ht="20.100000000000001" hidden="1" customHeight="1">
      <c r="A1223" s="24" t="s">
        <v>326</v>
      </c>
      <c r="B1223" s="25" t="s">
        <v>317</v>
      </c>
      <c r="C1223" s="25" t="s">
        <v>145</v>
      </c>
      <c r="D1223" s="25" t="s">
        <v>79</v>
      </c>
      <c r="E1223" s="25" t="s">
        <v>670</v>
      </c>
      <c r="F1223" s="25"/>
      <c r="G1223" s="9">
        <f t="shared" ref="G1223:AZ1223" si="2262">G1224</f>
        <v>0</v>
      </c>
      <c r="H1223" s="9">
        <f t="shared" si="2262"/>
        <v>0</v>
      </c>
      <c r="I1223" s="9">
        <f t="shared" si="2262"/>
        <v>0</v>
      </c>
      <c r="J1223" s="9">
        <f t="shared" si="2262"/>
        <v>0</v>
      </c>
      <c r="K1223" s="9">
        <f t="shared" si="2262"/>
        <v>0</v>
      </c>
      <c r="L1223" s="9">
        <f t="shared" si="2262"/>
        <v>0</v>
      </c>
      <c r="M1223" s="9">
        <f t="shared" si="2262"/>
        <v>0</v>
      </c>
      <c r="N1223" s="9">
        <f t="shared" si="2262"/>
        <v>0</v>
      </c>
      <c r="O1223" s="9">
        <f t="shared" si="2262"/>
        <v>0</v>
      </c>
      <c r="P1223" s="9">
        <f t="shared" si="2262"/>
        <v>0</v>
      </c>
      <c r="Q1223" s="9">
        <f t="shared" si="2262"/>
        <v>0</v>
      </c>
      <c r="R1223" s="9">
        <f t="shared" si="2262"/>
        <v>0</v>
      </c>
      <c r="S1223" s="9">
        <f t="shared" si="2262"/>
        <v>0</v>
      </c>
      <c r="T1223" s="9">
        <f t="shared" si="2262"/>
        <v>0</v>
      </c>
      <c r="U1223" s="9">
        <f t="shared" si="2262"/>
        <v>0</v>
      </c>
      <c r="V1223" s="9">
        <f t="shared" si="2262"/>
        <v>0</v>
      </c>
      <c r="W1223" s="9">
        <f t="shared" si="2262"/>
        <v>0</v>
      </c>
      <c r="X1223" s="9">
        <f t="shared" si="2262"/>
        <v>0</v>
      </c>
      <c r="Y1223" s="9">
        <f t="shared" si="2262"/>
        <v>0</v>
      </c>
      <c r="Z1223" s="9">
        <f t="shared" si="2262"/>
        <v>0</v>
      </c>
      <c r="AA1223" s="9">
        <f t="shared" si="2262"/>
        <v>0</v>
      </c>
      <c r="AB1223" s="9">
        <f t="shared" si="2262"/>
        <v>0</v>
      </c>
      <c r="AC1223" s="9">
        <f t="shared" si="2262"/>
        <v>0</v>
      </c>
      <c r="AD1223" s="9">
        <f t="shared" si="2262"/>
        <v>0</v>
      </c>
      <c r="AE1223" s="9">
        <f t="shared" si="2262"/>
        <v>0</v>
      </c>
      <c r="AF1223" s="9">
        <f t="shared" si="2262"/>
        <v>0</v>
      </c>
      <c r="AG1223" s="9">
        <f t="shared" si="2262"/>
        <v>0</v>
      </c>
      <c r="AH1223" s="9">
        <f t="shared" si="2262"/>
        <v>0</v>
      </c>
      <c r="AI1223" s="9">
        <f t="shared" si="2262"/>
        <v>0</v>
      </c>
      <c r="AJ1223" s="9">
        <f t="shared" si="2262"/>
        <v>0</v>
      </c>
      <c r="AK1223" s="9">
        <f t="shared" si="2262"/>
        <v>0</v>
      </c>
      <c r="AL1223" s="9">
        <f t="shared" si="2262"/>
        <v>0</v>
      </c>
      <c r="AM1223" s="9">
        <f t="shared" si="2262"/>
        <v>0</v>
      </c>
      <c r="AN1223" s="9">
        <f t="shared" si="2262"/>
        <v>0</v>
      </c>
      <c r="AO1223" s="9">
        <f t="shared" si="2262"/>
        <v>0</v>
      </c>
      <c r="AP1223" s="9">
        <f t="shared" si="2262"/>
        <v>0</v>
      </c>
      <c r="AQ1223" s="9">
        <f t="shared" si="2262"/>
        <v>0</v>
      </c>
      <c r="AR1223" s="9">
        <f t="shared" si="2262"/>
        <v>0</v>
      </c>
      <c r="AS1223" s="9">
        <f t="shared" si="2262"/>
        <v>0</v>
      </c>
      <c r="AT1223" s="9">
        <f t="shared" si="2262"/>
        <v>0</v>
      </c>
      <c r="AU1223" s="9">
        <f t="shared" si="2262"/>
        <v>0</v>
      </c>
      <c r="AV1223" s="9">
        <f t="shared" si="2262"/>
        <v>0</v>
      </c>
      <c r="AW1223" s="9">
        <f t="shared" si="2262"/>
        <v>0</v>
      </c>
      <c r="AX1223" s="9">
        <f t="shared" si="2262"/>
        <v>0</v>
      </c>
      <c r="AY1223" s="9">
        <f t="shared" si="2262"/>
        <v>0</v>
      </c>
      <c r="AZ1223" s="9">
        <f t="shared" si="2262"/>
        <v>0</v>
      </c>
      <c r="BA1223" s="92" t="e">
        <f t="shared" si="2198"/>
        <v>#DIV/0!</v>
      </c>
      <c r="BB1223" s="92" t="e">
        <f t="shared" si="2212"/>
        <v>#DIV/0!</v>
      </c>
    </row>
    <row r="1224" spans="1:54" ht="33" hidden="1">
      <c r="A1224" s="24" t="s">
        <v>242</v>
      </c>
      <c r="B1224" s="25" t="s">
        <v>317</v>
      </c>
      <c r="C1224" s="25" t="s">
        <v>145</v>
      </c>
      <c r="D1224" s="25" t="s">
        <v>79</v>
      </c>
      <c r="E1224" s="25" t="s">
        <v>670</v>
      </c>
      <c r="F1224" s="25" t="s">
        <v>30</v>
      </c>
      <c r="G1224" s="9">
        <f t="shared" ref="G1224:AZ1224" si="2263">G1225</f>
        <v>0</v>
      </c>
      <c r="H1224" s="9">
        <f t="shared" si="2263"/>
        <v>0</v>
      </c>
      <c r="I1224" s="9">
        <f t="shared" si="2263"/>
        <v>0</v>
      </c>
      <c r="J1224" s="9">
        <f t="shared" si="2263"/>
        <v>0</v>
      </c>
      <c r="K1224" s="9">
        <f t="shared" si="2263"/>
        <v>0</v>
      </c>
      <c r="L1224" s="9">
        <f t="shared" si="2263"/>
        <v>0</v>
      </c>
      <c r="M1224" s="9">
        <f t="shared" si="2263"/>
        <v>0</v>
      </c>
      <c r="N1224" s="9">
        <f t="shared" si="2263"/>
        <v>0</v>
      </c>
      <c r="O1224" s="9">
        <f t="shared" si="2263"/>
        <v>0</v>
      </c>
      <c r="P1224" s="9">
        <f t="shared" si="2263"/>
        <v>0</v>
      </c>
      <c r="Q1224" s="9">
        <f t="shared" si="2263"/>
        <v>0</v>
      </c>
      <c r="R1224" s="9">
        <f t="shared" si="2263"/>
        <v>0</v>
      </c>
      <c r="S1224" s="9">
        <f t="shared" si="2263"/>
        <v>0</v>
      </c>
      <c r="T1224" s="9">
        <f t="shared" si="2263"/>
        <v>0</v>
      </c>
      <c r="U1224" s="9">
        <f t="shared" si="2263"/>
        <v>0</v>
      </c>
      <c r="V1224" s="9">
        <f t="shared" si="2263"/>
        <v>0</v>
      </c>
      <c r="W1224" s="9">
        <f t="shared" si="2263"/>
        <v>0</v>
      </c>
      <c r="X1224" s="9">
        <f t="shared" si="2263"/>
        <v>0</v>
      </c>
      <c r="Y1224" s="9">
        <f t="shared" si="2263"/>
        <v>0</v>
      </c>
      <c r="Z1224" s="9">
        <f t="shared" si="2263"/>
        <v>0</v>
      </c>
      <c r="AA1224" s="9">
        <f t="shared" si="2263"/>
        <v>0</v>
      </c>
      <c r="AB1224" s="9">
        <f t="shared" si="2263"/>
        <v>0</v>
      </c>
      <c r="AC1224" s="9">
        <f t="shared" si="2263"/>
        <v>0</v>
      </c>
      <c r="AD1224" s="9">
        <f t="shared" si="2263"/>
        <v>0</v>
      </c>
      <c r="AE1224" s="9">
        <f t="shared" si="2263"/>
        <v>0</v>
      </c>
      <c r="AF1224" s="9">
        <f t="shared" si="2263"/>
        <v>0</v>
      </c>
      <c r="AG1224" s="9">
        <f t="shared" si="2263"/>
        <v>0</v>
      </c>
      <c r="AH1224" s="9">
        <f t="shared" si="2263"/>
        <v>0</v>
      </c>
      <c r="AI1224" s="9">
        <f t="shared" si="2263"/>
        <v>0</v>
      </c>
      <c r="AJ1224" s="9">
        <f t="shared" si="2263"/>
        <v>0</v>
      </c>
      <c r="AK1224" s="9">
        <f t="shared" si="2263"/>
        <v>0</v>
      </c>
      <c r="AL1224" s="9">
        <f t="shared" si="2263"/>
        <v>0</v>
      </c>
      <c r="AM1224" s="9">
        <f t="shared" si="2263"/>
        <v>0</v>
      </c>
      <c r="AN1224" s="9">
        <f t="shared" si="2263"/>
        <v>0</v>
      </c>
      <c r="AO1224" s="9">
        <f t="shared" si="2263"/>
        <v>0</v>
      </c>
      <c r="AP1224" s="9">
        <f t="shared" si="2263"/>
        <v>0</v>
      </c>
      <c r="AQ1224" s="9">
        <f t="shared" si="2263"/>
        <v>0</v>
      </c>
      <c r="AR1224" s="9">
        <f t="shared" si="2263"/>
        <v>0</v>
      </c>
      <c r="AS1224" s="9">
        <f t="shared" si="2263"/>
        <v>0</v>
      </c>
      <c r="AT1224" s="9">
        <f t="shared" si="2263"/>
        <v>0</v>
      </c>
      <c r="AU1224" s="9">
        <f t="shared" si="2263"/>
        <v>0</v>
      </c>
      <c r="AV1224" s="9">
        <f t="shared" si="2263"/>
        <v>0</v>
      </c>
      <c r="AW1224" s="9">
        <f t="shared" si="2263"/>
        <v>0</v>
      </c>
      <c r="AX1224" s="9">
        <f t="shared" si="2263"/>
        <v>0</v>
      </c>
      <c r="AY1224" s="9">
        <f t="shared" si="2263"/>
        <v>0</v>
      </c>
      <c r="AZ1224" s="9">
        <f t="shared" si="2263"/>
        <v>0</v>
      </c>
      <c r="BA1224" s="92" t="e">
        <f t="shared" si="2198"/>
        <v>#DIV/0!</v>
      </c>
      <c r="BB1224" s="92" t="e">
        <f t="shared" si="2212"/>
        <v>#DIV/0!</v>
      </c>
    </row>
    <row r="1225" spans="1:54" ht="33" hidden="1">
      <c r="A1225" s="24" t="s">
        <v>36</v>
      </c>
      <c r="B1225" s="25" t="s">
        <v>317</v>
      </c>
      <c r="C1225" s="25" t="s">
        <v>145</v>
      </c>
      <c r="D1225" s="25" t="s">
        <v>79</v>
      </c>
      <c r="E1225" s="25" t="s">
        <v>670</v>
      </c>
      <c r="F1225" s="25" t="s">
        <v>37</v>
      </c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2" t="e">
        <f t="shared" si="2198"/>
        <v>#DIV/0!</v>
      </c>
      <c r="BB1225" s="92" t="e">
        <f t="shared" si="2212"/>
        <v>#DIV/0!</v>
      </c>
    </row>
    <row r="1226" spans="1:54" ht="33" hidden="1">
      <c r="A1226" s="24" t="s">
        <v>636</v>
      </c>
      <c r="B1226" s="25" t="s">
        <v>317</v>
      </c>
      <c r="C1226" s="25" t="s">
        <v>145</v>
      </c>
      <c r="D1226" s="25" t="s">
        <v>79</v>
      </c>
      <c r="E1226" s="25" t="s">
        <v>600</v>
      </c>
      <c r="F1226" s="25"/>
      <c r="G1226" s="9">
        <f t="shared" ref="G1226" si="2264">G1227+G1229</f>
        <v>85099</v>
      </c>
      <c r="H1226" s="9">
        <f t="shared" ref="H1226:N1226" si="2265">H1227+H1229</f>
        <v>66588</v>
      </c>
      <c r="I1226" s="9">
        <f t="shared" si="2265"/>
        <v>0</v>
      </c>
      <c r="J1226" s="9">
        <f t="shared" si="2265"/>
        <v>0</v>
      </c>
      <c r="K1226" s="9">
        <f t="shared" si="2265"/>
        <v>0</v>
      </c>
      <c r="L1226" s="9">
        <f t="shared" si="2265"/>
        <v>0</v>
      </c>
      <c r="M1226" s="9">
        <f t="shared" si="2265"/>
        <v>85099</v>
      </c>
      <c r="N1226" s="9">
        <f t="shared" si="2265"/>
        <v>66588</v>
      </c>
      <c r="O1226" s="9">
        <f t="shared" ref="O1226:T1226" si="2266">O1227+O1229</f>
        <v>0</v>
      </c>
      <c r="P1226" s="9">
        <f t="shared" si="2266"/>
        <v>0</v>
      </c>
      <c r="Q1226" s="9">
        <f t="shared" si="2266"/>
        <v>0</v>
      </c>
      <c r="R1226" s="9">
        <f t="shared" si="2266"/>
        <v>0</v>
      </c>
      <c r="S1226" s="9">
        <f t="shared" si="2266"/>
        <v>85099</v>
      </c>
      <c r="T1226" s="9">
        <f t="shared" si="2266"/>
        <v>66588</v>
      </c>
      <c r="U1226" s="9">
        <f t="shared" ref="U1226:Z1226" si="2267">U1227+U1229</f>
        <v>0</v>
      </c>
      <c r="V1226" s="9">
        <f t="shared" si="2267"/>
        <v>0</v>
      </c>
      <c r="W1226" s="9">
        <f t="shared" si="2267"/>
        <v>0</v>
      </c>
      <c r="X1226" s="9">
        <f t="shared" si="2267"/>
        <v>0</v>
      </c>
      <c r="Y1226" s="9">
        <f t="shared" si="2267"/>
        <v>85099</v>
      </c>
      <c r="Z1226" s="9">
        <f t="shared" si="2267"/>
        <v>66588</v>
      </c>
      <c r="AA1226" s="9">
        <f t="shared" ref="AA1226:AF1226" si="2268">AA1227+AA1229</f>
        <v>-18511</v>
      </c>
      <c r="AB1226" s="9">
        <f t="shared" si="2268"/>
        <v>0</v>
      </c>
      <c r="AC1226" s="9">
        <f t="shared" si="2268"/>
        <v>0</v>
      </c>
      <c r="AD1226" s="9">
        <f t="shared" si="2268"/>
        <v>-66588</v>
      </c>
      <c r="AE1226" s="9">
        <f t="shared" si="2268"/>
        <v>0</v>
      </c>
      <c r="AF1226" s="9">
        <f t="shared" si="2268"/>
        <v>0</v>
      </c>
      <c r="AG1226" s="9">
        <f t="shared" ref="AG1226:AL1226" si="2269">AG1227+AG1229</f>
        <v>0</v>
      </c>
      <c r="AH1226" s="9">
        <f t="shared" si="2269"/>
        <v>0</v>
      </c>
      <c r="AI1226" s="9">
        <f t="shared" si="2269"/>
        <v>0</v>
      </c>
      <c r="AJ1226" s="9">
        <f t="shared" si="2269"/>
        <v>0</v>
      </c>
      <c r="AK1226" s="9">
        <f t="shared" si="2269"/>
        <v>0</v>
      </c>
      <c r="AL1226" s="9">
        <f t="shared" si="2269"/>
        <v>0</v>
      </c>
      <c r="AM1226" s="9">
        <f t="shared" ref="AM1226:AR1226" si="2270">AM1227+AM1229</f>
        <v>0</v>
      </c>
      <c r="AN1226" s="9">
        <f t="shared" si="2270"/>
        <v>0</v>
      </c>
      <c r="AO1226" s="9">
        <f t="shared" si="2270"/>
        <v>0</v>
      </c>
      <c r="AP1226" s="9">
        <f t="shared" si="2270"/>
        <v>0</v>
      </c>
      <c r="AQ1226" s="9">
        <f t="shared" si="2270"/>
        <v>0</v>
      </c>
      <c r="AR1226" s="9">
        <f t="shared" si="2270"/>
        <v>0</v>
      </c>
      <c r="AS1226" s="9">
        <f t="shared" ref="AS1226:AX1226" si="2271">AS1227+AS1229</f>
        <v>0</v>
      </c>
      <c r="AT1226" s="9">
        <f t="shared" si="2271"/>
        <v>0</v>
      </c>
      <c r="AU1226" s="9">
        <f t="shared" si="2271"/>
        <v>0</v>
      </c>
      <c r="AV1226" s="9">
        <f t="shared" si="2271"/>
        <v>0</v>
      </c>
      <c r="AW1226" s="9">
        <f t="shared" si="2271"/>
        <v>0</v>
      </c>
      <c r="AX1226" s="9">
        <f t="shared" si="2271"/>
        <v>0</v>
      </c>
      <c r="AY1226" s="9">
        <f t="shared" ref="AY1226:AZ1226" si="2272">AY1227+AY1229</f>
        <v>0</v>
      </c>
      <c r="AZ1226" s="9">
        <f t="shared" si="2272"/>
        <v>0</v>
      </c>
      <c r="BA1226" s="92" t="e">
        <f t="shared" si="2198"/>
        <v>#DIV/0!</v>
      </c>
      <c r="BB1226" s="92" t="e">
        <f t="shared" si="2212"/>
        <v>#DIV/0!</v>
      </c>
    </row>
    <row r="1227" spans="1:54" ht="33" hidden="1">
      <c r="A1227" s="24" t="s">
        <v>242</v>
      </c>
      <c r="B1227" s="25" t="s">
        <v>317</v>
      </c>
      <c r="C1227" s="25" t="s">
        <v>145</v>
      </c>
      <c r="D1227" s="25" t="s">
        <v>79</v>
      </c>
      <c r="E1227" s="25" t="s">
        <v>600</v>
      </c>
      <c r="F1227" s="25" t="s">
        <v>30</v>
      </c>
      <c r="G1227" s="9">
        <f t="shared" ref="G1227:AZ1227" si="2273">G1228</f>
        <v>73987</v>
      </c>
      <c r="H1227" s="9">
        <f t="shared" si="2273"/>
        <v>66588</v>
      </c>
      <c r="I1227" s="9">
        <f t="shared" si="2273"/>
        <v>0</v>
      </c>
      <c r="J1227" s="9">
        <f t="shared" si="2273"/>
        <v>0</v>
      </c>
      <c r="K1227" s="9">
        <f t="shared" si="2273"/>
        <v>0</v>
      </c>
      <c r="L1227" s="9">
        <f t="shared" si="2273"/>
        <v>0</v>
      </c>
      <c r="M1227" s="9">
        <f t="shared" si="2273"/>
        <v>73987</v>
      </c>
      <c r="N1227" s="9">
        <f t="shared" si="2273"/>
        <v>66588</v>
      </c>
      <c r="O1227" s="9">
        <f t="shared" si="2273"/>
        <v>0</v>
      </c>
      <c r="P1227" s="9">
        <f t="shared" si="2273"/>
        <v>0</v>
      </c>
      <c r="Q1227" s="9">
        <f t="shared" si="2273"/>
        <v>0</v>
      </c>
      <c r="R1227" s="9">
        <f t="shared" si="2273"/>
        <v>0</v>
      </c>
      <c r="S1227" s="9">
        <f t="shared" si="2273"/>
        <v>73987</v>
      </c>
      <c r="T1227" s="9">
        <f t="shared" si="2273"/>
        <v>66588</v>
      </c>
      <c r="U1227" s="9">
        <f t="shared" si="2273"/>
        <v>0</v>
      </c>
      <c r="V1227" s="9">
        <f t="shared" si="2273"/>
        <v>0</v>
      </c>
      <c r="W1227" s="9">
        <f t="shared" si="2273"/>
        <v>0</v>
      </c>
      <c r="X1227" s="9">
        <f t="shared" si="2273"/>
        <v>0</v>
      </c>
      <c r="Y1227" s="9">
        <f t="shared" si="2273"/>
        <v>73987</v>
      </c>
      <c r="Z1227" s="9">
        <f t="shared" si="2273"/>
        <v>66588</v>
      </c>
      <c r="AA1227" s="9">
        <f t="shared" si="2273"/>
        <v>-7399</v>
      </c>
      <c r="AB1227" s="9">
        <f t="shared" si="2273"/>
        <v>0</v>
      </c>
      <c r="AC1227" s="9">
        <f t="shared" si="2273"/>
        <v>0</v>
      </c>
      <c r="AD1227" s="9">
        <f t="shared" si="2273"/>
        <v>-66588</v>
      </c>
      <c r="AE1227" s="9">
        <f t="shared" si="2273"/>
        <v>0</v>
      </c>
      <c r="AF1227" s="9">
        <f t="shared" si="2273"/>
        <v>0</v>
      </c>
      <c r="AG1227" s="9">
        <f t="shared" si="2273"/>
        <v>0</v>
      </c>
      <c r="AH1227" s="9">
        <f t="shared" si="2273"/>
        <v>0</v>
      </c>
      <c r="AI1227" s="9">
        <f t="shared" si="2273"/>
        <v>0</v>
      </c>
      <c r="AJ1227" s="9">
        <f t="shared" si="2273"/>
        <v>0</v>
      </c>
      <c r="AK1227" s="9">
        <f t="shared" si="2273"/>
        <v>0</v>
      </c>
      <c r="AL1227" s="9">
        <f t="shared" si="2273"/>
        <v>0</v>
      </c>
      <c r="AM1227" s="9">
        <f t="shared" si="2273"/>
        <v>0</v>
      </c>
      <c r="AN1227" s="9">
        <f t="shared" si="2273"/>
        <v>0</v>
      </c>
      <c r="AO1227" s="9">
        <f t="shared" si="2273"/>
        <v>0</v>
      </c>
      <c r="AP1227" s="9">
        <f t="shared" si="2273"/>
        <v>0</v>
      </c>
      <c r="AQ1227" s="9">
        <f t="shared" si="2273"/>
        <v>0</v>
      </c>
      <c r="AR1227" s="9">
        <f t="shared" si="2273"/>
        <v>0</v>
      </c>
      <c r="AS1227" s="9">
        <f t="shared" si="2273"/>
        <v>0</v>
      </c>
      <c r="AT1227" s="9">
        <f t="shared" si="2273"/>
        <v>0</v>
      </c>
      <c r="AU1227" s="9">
        <f t="shared" si="2273"/>
        <v>0</v>
      </c>
      <c r="AV1227" s="9">
        <f t="shared" si="2273"/>
        <v>0</v>
      </c>
      <c r="AW1227" s="9">
        <f t="shared" si="2273"/>
        <v>0</v>
      </c>
      <c r="AX1227" s="9">
        <f t="shared" si="2273"/>
        <v>0</v>
      </c>
      <c r="AY1227" s="9">
        <f t="shared" si="2273"/>
        <v>0</v>
      </c>
      <c r="AZ1227" s="9">
        <f t="shared" si="2273"/>
        <v>0</v>
      </c>
      <c r="BA1227" s="92" t="e">
        <f t="shared" si="2198"/>
        <v>#DIV/0!</v>
      </c>
      <c r="BB1227" s="92" t="e">
        <f t="shared" si="2212"/>
        <v>#DIV/0!</v>
      </c>
    </row>
    <row r="1228" spans="1:54" ht="33" hidden="1">
      <c r="A1228" s="24" t="s">
        <v>36</v>
      </c>
      <c r="B1228" s="25" t="s">
        <v>317</v>
      </c>
      <c r="C1228" s="25" t="s">
        <v>145</v>
      </c>
      <c r="D1228" s="25" t="s">
        <v>79</v>
      </c>
      <c r="E1228" s="25" t="s">
        <v>600</v>
      </c>
      <c r="F1228" s="25" t="s">
        <v>37</v>
      </c>
      <c r="G1228" s="9">
        <v>73987</v>
      </c>
      <c r="H1228" s="9">
        <v>66588</v>
      </c>
      <c r="I1228" s="79"/>
      <c r="J1228" s="79"/>
      <c r="K1228" s="79"/>
      <c r="L1228" s="79"/>
      <c r="M1228" s="9">
        <f>G1228+I1228+J1228+K1228+L1228</f>
        <v>73987</v>
      </c>
      <c r="N1228" s="9">
        <f>H1228+L1228</f>
        <v>66588</v>
      </c>
      <c r="O1228" s="80"/>
      <c r="P1228" s="80"/>
      <c r="Q1228" s="80"/>
      <c r="R1228" s="80"/>
      <c r="S1228" s="9">
        <f>M1228+O1228+P1228+Q1228+R1228</f>
        <v>73987</v>
      </c>
      <c r="T1228" s="9">
        <f>N1228+R1228</f>
        <v>66588</v>
      </c>
      <c r="U1228" s="80"/>
      <c r="V1228" s="80"/>
      <c r="W1228" s="80"/>
      <c r="X1228" s="80"/>
      <c r="Y1228" s="9">
        <f>S1228+U1228+V1228+W1228+X1228</f>
        <v>73987</v>
      </c>
      <c r="Z1228" s="9">
        <f>T1228+X1228</f>
        <v>66588</v>
      </c>
      <c r="AA1228" s="9">
        <v>-7399</v>
      </c>
      <c r="AB1228" s="9"/>
      <c r="AC1228" s="9"/>
      <c r="AD1228" s="9">
        <v>-66588</v>
      </c>
      <c r="AE1228" s="9">
        <f>Y1228+AA1228+AB1228+AC1228+AD1228</f>
        <v>0</v>
      </c>
      <c r="AF1228" s="9">
        <f>Z1228+AD1228</f>
        <v>0</v>
      </c>
      <c r="AG1228" s="9"/>
      <c r="AH1228" s="9"/>
      <c r="AI1228" s="9"/>
      <c r="AJ1228" s="9"/>
      <c r="AK1228" s="9">
        <f>AE1228+AG1228+AH1228+AI1228+AJ1228</f>
        <v>0</v>
      </c>
      <c r="AL1228" s="9">
        <f>AF1228+AJ1228</f>
        <v>0</v>
      </c>
      <c r="AM1228" s="9"/>
      <c r="AN1228" s="9"/>
      <c r="AO1228" s="9"/>
      <c r="AP1228" s="9"/>
      <c r="AQ1228" s="9">
        <f>AK1228+AM1228+AN1228+AO1228+AP1228</f>
        <v>0</v>
      </c>
      <c r="AR1228" s="9">
        <f>AL1228+AP1228</f>
        <v>0</v>
      </c>
      <c r="AS1228" s="9"/>
      <c r="AT1228" s="9"/>
      <c r="AU1228" s="9"/>
      <c r="AV1228" s="9"/>
      <c r="AW1228" s="9">
        <f>AQ1228+AS1228+AT1228+AU1228+AV1228</f>
        <v>0</v>
      </c>
      <c r="AX1228" s="9">
        <f>AR1228+AV1228</f>
        <v>0</v>
      </c>
      <c r="AY1228" s="9">
        <f t="shared" ref="AY1228:AZ1228" si="2274">AS1228+AW1228</f>
        <v>0</v>
      </c>
      <c r="AZ1228" s="9">
        <f t="shared" si="2274"/>
        <v>0</v>
      </c>
      <c r="BA1228" s="92" t="e">
        <f t="shared" si="2198"/>
        <v>#DIV/0!</v>
      </c>
      <c r="BB1228" s="92" t="e">
        <f t="shared" si="2212"/>
        <v>#DIV/0!</v>
      </c>
    </row>
    <row r="1229" spans="1:54" ht="20.100000000000001" hidden="1" customHeight="1">
      <c r="A1229" s="24" t="s">
        <v>65</v>
      </c>
      <c r="B1229" s="25" t="s">
        <v>317</v>
      </c>
      <c r="C1229" s="25" t="s">
        <v>145</v>
      </c>
      <c r="D1229" s="25" t="s">
        <v>79</v>
      </c>
      <c r="E1229" s="25" t="s">
        <v>600</v>
      </c>
      <c r="F1229" s="25" t="s">
        <v>66</v>
      </c>
      <c r="G1229" s="9">
        <f t="shared" ref="G1229:AZ1229" si="2275">G1230</f>
        <v>11112</v>
      </c>
      <c r="H1229" s="9">
        <f t="shared" si="2275"/>
        <v>0</v>
      </c>
      <c r="I1229" s="9">
        <f t="shared" si="2275"/>
        <v>0</v>
      </c>
      <c r="J1229" s="9">
        <f t="shared" si="2275"/>
        <v>0</v>
      </c>
      <c r="K1229" s="9">
        <f t="shared" si="2275"/>
        <v>0</v>
      </c>
      <c r="L1229" s="9">
        <f t="shared" si="2275"/>
        <v>0</v>
      </c>
      <c r="M1229" s="9">
        <f t="shared" si="2275"/>
        <v>11112</v>
      </c>
      <c r="N1229" s="9">
        <f t="shared" si="2275"/>
        <v>0</v>
      </c>
      <c r="O1229" s="9">
        <f t="shared" si="2275"/>
        <v>0</v>
      </c>
      <c r="P1229" s="9">
        <f t="shared" si="2275"/>
        <v>0</v>
      </c>
      <c r="Q1229" s="9">
        <f t="shared" si="2275"/>
        <v>0</v>
      </c>
      <c r="R1229" s="9">
        <f t="shared" si="2275"/>
        <v>0</v>
      </c>
      <c r="S1229" s="9">
        <f t="shared" si="2275"/>
        <v>11112</v>
      </c>
      <c r="T1229" s="9">
        <f t="shared" si="2275"/>
        <v>0</v>
      </c>
      <c r="U1229" s="9">
        <f t="shared" si="2275"/>
        <v>0</v>
      </c>
      <c r="V1229" s="9">
        <f t="shared" si="2275"/>
        <v>0</v>
      </c>
      <c r="W1229" s="9">
        <f t="shared" si="2275"/>
        <v>0</v>
      </c>
      <c r="X1229" s="9">
        <f t="shared" si="2275"/>
        <v>0</v>
      </c>
      <c r="Y1229" s="9">
        <f t="shared" si="2275"/>
        <v>11112</v>
      </c>
      <c r="Z1229" s="9">
        <f t="shared" si="2275"/>
        <v>0</v>
      </c>
      <c r="AA1229" s="9">
        <f t="shared" si="2275"/>
        <v>-11112</v>
      </c>
      <c r="AB1229" s="9">
        <f t="shared" si="2275"/>
        <v>0</v>
      </c>
      <c r="AC1229" s="9">
        <f t="shared" si="2275"/>
        <v>0</v>
      </c>
      <c r="AD1229" s="9">
        <f t="shared" si="2275"/>
        <v>0</v>
      </c>
      <c r="AE1229" s="9">
        <f t="shared" si="2275"/>
        <v>0</v>
      </c>
      <c r="AF1229" s="9">
        <f t="shared" si="2275"/>
        <v>0</v>
      </c>
      <c r="AG1229" s="9">
        <f t="shared" si="2275"/>
        <v>0</v>
      </c>
      <c r="AH1229" s="9">
        <f t="shared" si="2275"/>
        <v>0</v>
      </c>
      <c r="AI1229" s="9">
        <f t="shared" si="2275"/>
        <v>0</v>
      </c>
      <c r="AJ1229" s="9">
        <f t="shared" si="2275"/>
        <v>0</v>
      </c>
      <c r="AK1229" s="9">
        <f t="shared" si="2275"/>
        <v>0</v>
      </c>
      <c r="AL1229" s="9">
        <f t="shared" si="2275"/>
        <v>0</v>
      </c>
      <c r="AM1229" s="9">
        <f t="shared" si="2275"/>
        <v>0</v>
      </c>
      <c r="AN1229" s="9">
        <f t="shared" si="2275"/>
        <v>0</v>
      </c>
      <c r="AO1229" s="9">
        <f t="shared" si="2275"/>
        <v>0</v>
      </c>
      <c r="AP1229" s="9">
        <f t="shared" si="2275"/>
        <v>0</v>
      </c>
      <c r="AQ1229" s="9">
        <f t="shared" si="2275"/>
        <v>0</v>
      </c>
      <c r="AR1229" s="9">
        <f t="shared" si="2275"/>
        <v>0</v>
      </c>
      <c r="AS1229" s="9">
        <f t="shared" si="2275"/>
        <v>0</v>
      </c>
      <c r="AT1229" s="9">
        <f t="shared" si="2275"/>
        <v>0</v>
      </c>
      <c r="AU1229" s="9">
        <f t="shared" si="2275"/>
        <v>0</v>
      </c>
      <c r="AV1229" s="9">
        <f t="shared" si="2275"/>
        <v>0</v>
      </c>
      <c r="AW1229" s="9">
        <f t="shared" si="2275"/>
        <v>0</v>
      </c>
      <c r="AX1229" s="9">
        <f t="shared" si="2275"/>
        <v>0</v>
      </c>
      <c r="AY1229" s="9">
        <f t="shared" si="2275"/>
        <v>0</v>
      </c>
      <c r="AZ1229" s="9">
        <f t="shared" si="2275"/>
        <v>0</v>
      </c>
      <c r="BA1229" s="92" t="e">
        <f t="shared" si="2198"/>
        <v>#DIV/0!</v>
      </c>
      <c r="BB1229" s="92" t="e">
        <f t="shared" si="2212"/>
        <v>#DIV/0!</v>
      </c>
    </row>
    <row r="1230" spans="1:54" ht="49.5" hidden="1">
      <c r="A1230" s="24" t="s">
        <v>406</v>
      </c>
      <c r="B1230" s="25" t="s">
        <v>317</v>
      </c>
      <c r="C1230" s="25" t="s">
        <v>145</v>
      </c>
      <c r="D1230" s="25" t="s">
        <v>79</v>
      </c>
      <c r="E1230" s="25" t="s">
        <v>600</v>
      </c>
      <c r="F1230" s="25" t="s">
        <v>252</v>
      </c>
      <c r="G1230" s="9">
        <v>11112</v>
      </c>
      <c r="H1230" s="9"/>
      <c r="I1230" s="79"/>
      <c r="J1230" s="79"/>
      <c r="K1230" s="79"/>
      <c r="L1230" s="79"/>
      <c r="M1230" s="9">
        <f>G1230+I1230+J1230+K1230+L1230</f>
        <v>11112</v>
      </c>
      <c r="N1230" s="9">
        <f>H1230+L1230</f>
        <v>0</v>
      </c>
      <c r="O1230" s="80"/>
      <c r="P1230" s="80"/>
      <c r="Q1230" s="80"/>
      <c r="R1230" s="80"/>
      <c r="S1230" s="9">
        <f>M1230+O1230+P1230+Q1230+R1230</f>
        <v>11112</v>
      </c>
      <c r="T1230" s="9">
        <f>N1230+R1230</f>
        <v>0</v>
      </c>
      <c r="U1230" s="80"/>
      <c r="V1230" s="80"/>
      <c r="W1230" s="80"/>
      <c r="X1230" s="80"/>
      <c r="Y1230" s="9">
        <f>S1230+U1230+V1230+W1230+X1230</f>
        <v>11112</v>
      </c>
      <c r="Z1230" s="9">
        <f>T1230+X1230</f>
        <v>0</v>
      </c>
      <c r="AA1230" s="9">
        <v>-11112</v>
      </c>
      <c r="AB1230" s="9"/>
      <c r="AC1230" s="9"/>
      <c r="AD1230" s="9"/>
      <c r="AE1230" s="9">
        <f>Y1230+AA1230+AB1230+AC1230+AD1230</f>
        <v>0</v>
      </c>
      <c r="AF1230" s="9">
        <f>Z1230+AD1230</f>
        <v>0</v>
      </c>
      <c r="AG1230" s="9"/>
      <c r="AH1230" s="9"/>
      <c r="AI1230" s="9"/>
      <c r="AJ1230" s="9"/>
      <c r="AK1230" s="9">
        <f>AE1230+AG1230+AH1230+AI1230+AJ1230</f>
        <v>0</v>
      </c>
      <c r="AL1230" s="9">
        <f>AF1230+AJ1230</f>
        <v>0</v>
      </c>
      <c r="AM1230" s="9"/>
      <c r="AN1230" s="9"/>
      <c r="AO1230" s="9"/>
      <c r="AP1230" s="9"/>
      <c r="AQ1230" s="9">
        <f>AK1230+AM1230+AN1230+AO1230+AP1230</f>
        <v>0</v>
      </c>
      <c r="AR1230" s="9">
        <f>AL1230+AP1230</f>
        <v>0</v>
      </c>
      <c r="AS1230" s="9"/>
      <c r="AT1230" s="9"/>
      <c r="AU1230" s="9"/>
      <c r="AV1230" s="9"/>
      <c r="AW1230" s="9">
        <f>AQ1230+AS1230+AT1230+AU1230+AV1230</f>
        <v>0</v>
      </c>
      <c r="AX1230" s="9">
        <f>AR1230+AV1230</f>
        <v>0</v>
      </c>
      <c r="AY1230" s="9">
        <f t="shared" ref="AY1230:AZ1230" si="2276">AS1230+AW1230</f>
        <v>0</v>
      </c>
      <c r="AZ1230" s="9">
        <f t="shared" si="2276"/>
        <v>0</v>
      </c>
      <c r="BA1230" s="92" t="e">
        <f t="shared" si="2198"/>
        <v>#DIV/0!</v>
      </c>
      <c r="BB1230" s="92" t="e">
        <f t="shared" si="2212"/>
        <v>#DIV/0!</v>
      </c>
    </row>
    <row r="1231" spans="1:54" ht="49.5" hidden="1">
      <c r="A1231" s="24" t="s">
        <v>668</v>
      </c>
      <c r="B1231" s="25" t="s">
        <v>317</v>
      </c>
      <c r="C1231" s="25" t="s">
        <v>145</v>
      </c>
      <c r="D1231" s="25" t="s">
        <v>79</v>
      </c>
      <c r="E1231" s="25" t="s">
        <v>715</v>
      </c>
      <c r="F1231" s="25"/>
      <c r="G1231" s="9">
        <f t="shared" ref="G1231:V1232" si="2277">G1232</f>
        <v>16667</v>
      </c>
      <c r="H1231" s="9">
        <f t="shared" si="2277"/>
        <v>0</v>
      </c>
      <c r="I1231" s="9">
        <f t="shared" si="2277"/>
        <v>0</v>
      </c>
      <c r="J1231" s="9">
        <f t="shared" si="2277"/>
        <v>0</v>
      </c>
      <c r="K1231" s="9">
        <f t="shared" si="2277"/>
        <v>0</v>
      </c>
      <c r="L1231" s="9">
        <f t="shared" si="2277"/>
        <v>0</v>
      </c>
      <c r="M1231" s="9">
        <f t="shared" si="2277"/>
        <v>16667</v>
      </c>
      <c r="N1231" s="9">
        <f t="shared" si="2277"/>
        <v>0</v>
      </c>
      <c r="O1231" s="9">
        <f t="shared" si="2277"/>
        <v>0</v>
      </c>
      <c r="P1231" s="9">
        <f t="shared" si="2277"/>
        <v>0</v>
      </c>
      <c r="Q1231" s="9">
        <f t="shared" si="2277"/>
        <v>0</v>
      </c>
      <c r="R1231" s="9">
        <f t="shared" si="2277"/>
        <v>0</v>
      </c>
      <c r="S1231" s="9">
        <f t="shared" si="2277"/>
        <v>16667</v>
      </c>
      <c r="T1231" s="9">
        <f t="shared" si="2277"/>
        <v>0</v>
      </c>
      <c r="U1231" s="9">
        <f t="shared" si="2277"/>
        <v>0</v>
      </c>
      <c r="V1231" s="9">
        <f t="shared" si="2277"/>
        <v>0</v>
      </c>
      <c r="W1231" s="9">
        <f t="shared" ref="U1231:AJ1232" si="2278">W1232</f>
        <v>0</v>
      </c>
      <c r="X1231" s="9">
        <f t="shared" si="2278"/>
        <v>0</v>
      </c>
      <c r="Y1231" s="9">
        <f t="shared" si="2278"/>
        <v>16667</v>
      </c>
      <c r="Z1231" s="9">
        <f t="shared" si="2278"/>
        <v>0</v>
      </c>
      <c r="AA1231" s="9">
        <f t="shared" si="2278"/>
        <v>-16667</v>
      </c>
      <c r="AB1231" s="9">
        <f t="shared" si="2278"/>
        <v>0</v>
      </c>
      <c r="AC1231" s="9">
        <f t="shared" si="2278"/>
        <v>0</v>
      </c>
      <c r="AD1231" s="9">
        <f t="shared" si="2278"/>
        <v>0</v>
      </c>
      <c r="AE1231" s="9">
        <f t="shared" si="2278"/>
        <v>0</v>
      </c>
      <c r="AF1231" s="9">
        <f t="shared" si="2278"/>
        <v>0</v>
      </c>
      <c r="AG1231" s="9">
        <f t="shared" si="2278"/>
        <v>0</v>
      </c>
      <c r="AH1231" s="9">
        <f t="shared" si="2278"/>
        <v>0</v>
      </c>
      <c r="AI1231" s="9">
        <f t="shared" si="2278"/>
        <v>0</v>
      </c>
      <c r="AJ1231" s="9">
        <f t="shared" si="2278"/>
        <v>0</v>
      </c>
      <c r="AK1231" s="9">
        <f t="shared" ref="AG1231:AV1232" si="2279">AK1232</f>
        <v>0</v>
      </c>
      <c r="AL1231" s="9">
        <f t="shared" si="2279"/>
        <v>0</v>
      </c>
      <c r="AM1231" s="9">
        <f t="shared" si="2279"/>
        <v>0</v>
      </c>
      <c r="AN1231" s="9">
        <f t="shared" si="2279"/>
        <v>0</v>
      </c>
      <c r="AO1231" s="9">
        <f t="shared" si="2279"/>
        <v>0</v>
      </c>
      <c r="AP1231" s="9">
        <f t="shared" si="2279"/>
        <v>0</v>
      </c>
      <c r="AQ1231" s="9">
        <f t="shared" si="2279"/>
        <v>0</v>
      </c>
      <c r="AR1231" s="9">
        <f t="shared" si="2279"/>
        <v>0</v>
      </c>
      <c r="AS1231" s="9">
        <f t="shared" si="2279"/>
        <v>0</v>
      </c>
      <c r="AT1231" s="9">
        <f t="shared" si="2279"/>
        <v>0</v>
      </c>
      <c r="AU1231" s="9">
        <f t="shared" si="2279"/>
        <v>0</v>
      </c>
      <c r="AV1231" s="9">
        <f t="shared" si="2279"/>
        <v>0</v>
      </c>
      <c r="AW1231" s="9">
        <f t="shared" ref="AS1231:AZ1232" si="2280">AW1232</f>
        <v>0</v>
      </c>
      <c r="AX1231" s="9">
        <f t="shared" si="2280"/>
        <v>0</v>
      </c>
      <c r="AY1231" s="9">
        <f t="shared" si="2280"/>
        <v>0</v>
      </c>
      <c r="AZ1231" s="9">
        <f t="shared" si="2280"/>
        <v>0</v>
      </c>
      <c r="BA1231" s="92" t="e">
        <f t="shared" si="2198"/>
        <v>#DIV/0!</v>
      </c>
      <c r="BB1231" s="92" t="e">
        <f t="shared" si="2212"/>
        <v>#DIV/0!</v>
      </c>
    </row>
    <row r="1232" spans="1:54" ht="33" hidden="1">
      <c r="A1232" s="24" t="s">
        <v>242</v>
      </c>
      <c r="B1232" s="25" t="s">
        <v>317</v>
      </c>
      <c r="C1232" s="25" t="s">
        <v>145</v>
      </c>
      <c r="D1232" s="25" t="s">
        <v>79</v>
      </c>
      <c r="E1232" s="25" t="s">
        <v>715</v>
      </c>
      <c r="F1232" s="25" t="s">
        <v>30</v>
      </c>
      <c r="G1232" s="9">
        <f t="shared" si="2277"/>
        <v>16667</v>
      </c>
      <c r="H1232" s="9">
        <f t="shared" si="2277"/>
        <v>0</v>
      </c>
      <c r="I1232" s="9">
        <f t="shared" si="2277"/>
        <v>0</v>
      </c>
      <c r="J1232" s="9">
        <f t="shared" si="2277"/>
        <v>0</v>
      </c>
      <c r="K1232" s="9">
        <f t="shared" si="2277"/>
        <v>0</v>
      </c>
      <c r="L1232" s="9">
        <f t="shared" si="2277"/>
        <v>0</v>
      </c>
      <c r="M1232" s="9">
        <f t="shared" si="2277"/>
        <v>16667</v>
      </c>
      <c r="N1232" s="9">
        <f t="shared" si="2277"/>
        <v>0</v>
      </c>
      <c r="O1232" s="9">
        <f t="shared" si="2277"/>
        <v>0</v>
      </c>
      <c r="P1232" s="9">
        <f t="shared" si="2277"/>
        <v>0</v>
      </c>
      <c r="Q1232" s="9">
        <f t="shared" si="2277"/>
        <v>0</v>
      </c>
      <c r="R1232" s="9">
        <f t="shared" si="2277"/>
        <v>0</v>
      </c>
      <c r="S1232" s="9">
        <f t="shared" si="2277"/>
        <v>16667</v>
      </c>
      <c r="T1232" s="9">
        <f t="shared" si="2277"/>
        <v>0</v>
      </c>
      <c r="U1232" s="9">
        <f t="shared" si="2278"/>
        <v>0</v>
      </c>
      <c r="V1232" s="9">
        <f t="shared" si="2278"/>
        <v>0</v>
      </c>
      <c r="W1232" s="9">
        <f t="shared" si="2278"/>
        <v>0</v>
      </c>
      <c r="X1232" s="9">
        <f t="shared" si="2278"/>
        <v>0</v>
      </c>
      <c r="Y1232" s="9">
        <f t="shared" si="2278"/>
        <v>16667</v>
      </c>
      <c r="Z1232" s="9">
        <f t="shared" si="2278"/>
        <v>0</v>
      </c>
      <c r="AA1232" s="9">
        <f t="shared" si="2278"/>
        <v>-16667</v>
      </c>
      <c r="AB1232" s="9">
        <f t="shared" si="2278"/>
        <v>0</v>
      </c>
      <c r="AC1232" s="9">
        <f t="shared" si="2278"/>
        <v>0</v>
      </c>
      <c r="AD1232" s="9">
        <f t="shared" si="2278"/>
        <v>0</v>
      </c>
      <c r="AE1232" s="9">
        <f t="shared" si="2278"/>
        <v>0</v>
      </c>
      <c r="AF1232" s="9">
        <f t="shared" si="2278"/>
        <v>0</v>
      </c>
      <c r="AG1232" s="9">
        <f t="shared" si="2279"/>
        <v>0</v>
      </c>
      <c r="AH1232" s="9">
        <f t="shared" si="2279"/>
        <v>0</v>
      </c>
      <c r="AI1232" s="9">
        <f t="shared" si="2279"/>
        <v>0</v>
      </c>
      <c r="AJ1232" s="9">
        <f t="shared" si="2279"/>
        <v>0</v>
      </c>
      <c r="AK1232" s="9">
        <f t="shared" si="2279"/>
        <v>0</v>
      </c>
      <c r="AL1232" s="9">
        <f t="shared" si="2279"/>
        <v>0</v>
      </c>
      <c r="AM1232" s="9">
        <f t="shared" si="2279"/>
        <v>0</v>
      </c>
      <c r="AN1232" s="9">
        <f t="shared" si="2279"/>
        <v>0</v>
      </c>
      <c r="AO1232" s="9">
        <f t="shared" si="2279"/>
        <v>0</v>
      </c>
      <c r="AP1232" s="9">
        <f t="shared" si="2279"/>
        <v>0</v>
      </c>
      <c r="AQ1232" s="9">
        <f t="shared" si="2279"/>
        <v>0</v>
      </c>
      <c r="AR1232" s="9">
        <f t="shared" si="2279"/>
        <v>0</v>
      </c>
      <c r="AS1232" s="9">
        <f t="shared" si="2280"/>
        <v>0</v>
      </c>
      <c r="AT1232" s="9">
        <f t="shared" si="2280"/>
        <v>0</v>
      </c>
      <c r="AU1232" s="9">
        <f t="shared" si="2280"/>
        <v>0</v>
      </c>
      <c r="AV1232" s="9">
        <f t="shared" si="2280"/>
        <v>0</v>
      </c>
      <c r="AW1232" s="9">
        <f t="shared" si="2280"/>
        <v>0</v>
      </c>
      <c r="AX1232" s="9">
        <f t="shared" si="2280"/>
        <v>0</v>
      </c>
      <c r="AY1232" s="9">
        <f t="shared" si="2280"/>
        <v>0</v>
      </c>
      <c r="AZ1232" s="9">
        <f t="shared" si="2280"/>
        <v>0</v>
      </c>
      <c r="BA1232" s="92" t="e">
        <f t="shared" si="2198"/>
        <v>#DIV/0!</v>
      </c>
      <c r="BB1232" s="92" t="e">
        <f t="shared" si="2212"/>
        <v>#DIV/0!</v>
      </c>
    </row>
    <row r="1233" spans="1:54" ht="33" hidden="1">
      <c r="A1233" s="24" t="s">
        <v>36</v>
      </c>
      <c r="B1233" s="25" t="s">
        <v>317</v>
      </c>
      <c r="C1233" s="25" t="s">
        <v>145</v>
      </c>
      <c r="D1233" s="25" t="s">
        <v>79</v>
      </c>
      <c r="E1233" s="25" t="s">
        <v>715</v>
      </c>
      <c r="F1233" s="25" t="s">
        <v>37</v>
      </c>
      <c r="G1233" s="9">
        <v>16667</v>
      </c>
      <c r="H1233" s="9"/>
      <c r="I1233" s="79"/>
      <c r="J1233" s="79"/>
      <c r="K1233" s="79"/>
      <c r="L1233" s="79"/>
      <c r="M1233" s="9">
        <f>G1233+I1233+J1233+K1233+L1233</f>
        <v>16667</v>
      </c>
      <c r="N1233" s="9">
        <f>H1233+L1233</f>
        <v>0</v>
      </c>
      <c r="O1233" s="80"/>
      <c r="P1233" s="80"/>
      <c r="Q1233" s="80"/>
      <c r="R1233" s="80"/>
      <c r="S1233" s="9">
        <f>M1233+O1233+P1233+Q1233+R1233</f>
        <v>16667</v>
      </c>
      <c r="T1233" s="9">
        <f>N1233+R1233</f>
        <v>0</v>
      </c>
      <c r="U1233" s="80"/>
      <c r="V1233" s="80"/>
      <c r="W1233" s="80"/>
      <c r="X1233" s="80"/>
      <c r="Y1233" s="9">
        <f>S1233+U1233+V1233+W1233+X1233</f>
        <v>16667</v>
      </c>
      <c r="Z1233" s="9">
        <f>T1233+X1233</f>
        <v>0</v>
      </c>
      <c r="AA1233" s="9">
        <v>-16667</v>
      </c>
      <c r="AB1233" s="80"/>
      <c r="AC1233" s="80"/>
      <c r="AD1233" s="80"/>
      <c r="AE1233" s="9">
        <f>Y1233+AA1233+AB1233+AC1233+AD1233</f>
        <v>0</v>
      </c>
      <c r="AF1233" s="9">
        <f>Z1233+AD1233</f>
        <v>0</v>
      </c>
      <c r="AG1233" s="9"/>
      <c r="AH1233" s="80"/>
      <c r="AI1233" s="80"/>
      <c r="AJ1233" s="80"/>
      <c r="AK1233" s="9">
        <f>AE1233+AG1233+AH1233+AI1233+AJ1233</f>
        <v>0</v>
      </c>
      <c r="AL1233" s="9">
        <f>AF1233+AJ1233</f>
        <v>0</v>
      </c>
      <c r="AM1233" s="9"/>
      <c r="AN1233" s="80"/>
      <c r="AO1233" s="80"/>
      <c r="AP1233" s="80"/>
      <c r="AQ1233" s="9">
        <f>AK1233+AM1233+AN1233+AO1233+AP1233</f>
        <v>0</v>
      </c>
      <c r="AR1233" s="9">
        <f>AL1233+AP1233</f>
        <v>0</v>
      </c>
      <c r="AS1233" s="9"/>
      <c r="AT1233" s="80"/>
      <c r="AU1233" s="80"/>
      <c r="AV1233" s="80"/>
      <c r="AW1233" s="9">
        <f>AQ1233+AS1233+AT1233+AU1233+AV1233</f>
        <v>0</v>
      </c>
      <c r="AX1233" s="9">
        <f>AR1233+AV1233</f>
        <v>0</v>
      </c>
      <c r="AY1233" s="9">
        <f t="shared" ref="AY1233:AZ1233" si="2281">AS1233+AW1233</f>
        <v>0</v>
      </c>
      <c r="AZ1233" s="9">
        <f t="shared" si="2281"/>
        <v>0</v>
      </c>
      <c r="BA1233" s="92" t="e">
        <f t="shared" si="2198"/>
        <v>#DIV/0!</v>
      </c>
      <c r="BB1233" s="92" t="e">
        <f t="shared" si="2212"/>
        <v>#DIV/0!</v>
      </c>
    </row>
    <row r="1234" spans="1:54" ht="33" hidden="1">
      <c r="A1234" s="24" t="s">
        <v>775</v>
      </c>
      <c r="B1234" s="25" t="s">
        <v>317</v>
      </c>
      <c r="C1234" s="25" t="s">
        <v>145</v>
      </c>
      <c r="D1234" s="25" t="s">
        <v>79</v>
      </c>
      <c r="E1234" s="25" t="s">
        <v>776</v>
      </c>
      <c r="F1234" s="25"/>
      <c r="G1234" s="9"/>
      <c r="H1234" s="9"/>
      <c r="I1234" s="79"/>
      <c r="J1234" s="79"/>
      <c r="K1234" s="79"/>
      <c r="L1234" s="79"/>
      <c r="M1234" s="9"/>
      <c r="N1234" s="9"/>
      <c r="O1234" s="80"/>
      <c r="P1234" s="80"/>
      <c r="Q1234" s="80"/>
      <c r="R1234" s="80"/>
      <c r="S1234" s="9"/>
      <c r="T1234" s="9"/>
      <c r="U1234" s="80"/>
      <c r="V1234" s="80"/>
      <c r="W1234" s="80"/>
      <c r="X1234" s="80"/>
      <c r="Y1234" s="9"/>
      <c r="Z1234" s="9"/>
      <c r="AA1234" s="9">
        <f>AA1235+AA1237</f>
        <v>11239</v>
      </c>
      <c r="AB1234" s="9">
        <f t="shared" ref="AB1234:AF1234" si="2282">AB1235+AB1237</f>
        <v>0</v>
      </c>
      <c r="AC1234" s="9">
        <f t="shared" si="2282"/>
        <v>0</v>
      </c>
      <c r="AD1234" s="9">
        <f t="shared" si="2282"/>
        <v>213526</v>
      </c>
      <c r="AE1234" s="9">
        <f t="shared" si="2282"/>
        <v>224765</v>
      </c>
      <c r="AF1234" s="9">
        <f t="shared" si="2282"/>
        <v>213526</v>
      </c>
      <c r="AG1234" s="9">
        <f>AG1235+AG1237</f>
        <v>0</v>
      </c>
      <c r="AH1234" s="9">
        <f t="shared" ref="AH1234:AL1234" si="2283">AH1235+AH1237</f>
        <v>0</v>
      </c>
      <c r="AI1234" s="9">
        <f t="shared" si="2283"/>
        <v>0</v>
      </c>
      <c r="AJ1234" s="9">
        <f t="shared" si="2283"/>
        <v>0</v>
      </c>
      <c r="AK1234" s="9">
        <f t="shared" si="2283"/>
        <v>224765</v>
      </c>
      <c r="AL1234" s="9">
        <f t="shared" si="2283"/>
        <v>213526</v>
      </c>
      <c r="AM1234" s="9">
        <f>AM1235+AM1237</f>
        <v>0</v>
      </c>
      <c r="AN1234" s="9">
        <f t="shared" ref="AN1234:AR1234" si="2284">AN1235+AN1237</f>
        <v>0</v>
      </c>
      <c r="AO1234" s="9">
        <f t="shared" si="2284"/>
        <v>0</v>
      </c>
      <c r="AP1234" s="9">
        <f t="shared" si="2284"/>
        <v>0</v>
      </c>
      <c r="AQ1234" s="9">
        <f t="shared" si="2284"/>
        <v>224765</v>
      </c>
      <c r="AR1234" s="9">
        <f t="shared" si="2284"/>
        <v>213526</v>
      </c>
      <c r="AS1234" s="9">
        <f>AS1235+AS1237</f>
        <v>0</v>
      </c>
      <c r="AT1234" s="9">
        <f t="shared" ref="AT1234:AX1234" si="2285">AT1235+AT1237</f>
        <v>0</v>
      </c>
      <c r="AU1234" s="9">
        <f t="shared" si="2285"/>
        <v>0</v>
      </c>
      <c r="AV1234" s="9">
        <f t="shared" si="2285"/>
        <v>0</v>
      </c>
      <c r="AW1234" s="9">
        <f t="shared" si="2285"/>
        <v>224765</v>
      </c>
      <c r="AX1234" s="9">
        <f t="shared" si="2285"/>
        <v>213526</v>
      </c>
      <c r="AY1234" s="9">
        <f t="shared" ref="AY1234:AZ1234" si="2286">AY1235+AY1237</f>
        <v>60839</v>
      </c>
      <c r="AZ1234" s="9">
        <f t="shared" si="2286"/>
        <v>57798</v>
      </c>
      <c r="BA1234" s="92">
        <f t="shared" si="2198"/>
        <v>27.067826396458521</v>
      </c>
      <c r="BB1234" s="92">
        <f t="shared" si="2212"/>
        <v>27.068366381611607</v>
      </c>
    </row>
    <row r="1235" spans="1:54" ht="33" hidden="1">
      <c r="A1235" s="24" t="s">
        <v>242</v>
      </c>
      <c r="B1235" s="25" t="s">
        <v>317</v>
      </c>
      <c r="C1235" s="25" t="s">
        <v>145</v>
      </c>
      <c r="D1235" s="25" t="s">
        <v>79</v>
      </c>
      <c r="E1235" s="25" t="s">
        <v>776</v>
      </c>
      <c r="F1235" s="25" t="s">
        <v>30</v>
      </c>
      <c r="G1235" s="9"/>
      <c r="H1235" s="9"/>
      <c r="I1235" s="79"/>
      <c r="J1235" s="79"/>
      <c r="K1235" s="79"/>
      <c r="L1235" s="79"/>
      <c r="M1235" s="9"/>
      <c r="N1235" s="9"/>
      <c r="O1235" s="80"/>
      <c r="P1235" s="80"/>
      <c r="Q1235" s="80"/>
      <c r="R1235" s="80"/>
      <c r="S1235" s="9"/>
      <c r="T1235" s="9"/>
      <c r="U1235" s="80"/>
      <c r="V1235" s="80"/>
      <c r="W1235" s="80"/>
      <c r="X1235" s="80"/>
      <c r="Y1235" s="9"/>
      <c r="Z1235" s="9"/>
      <c r="AA1235" s="9">
        <f>AA1236</f>
        <v>8694</v>
      </c>
      <c r="AB1235" s="9">
        <f t="shared" ref="AB1235:AZ1235" si="2287">AB1236</f>
        <v>0</v>
      </c>
      <c r="AC1235" s="9">
        <f t="shared" si="2287"/>
        <v>0</v>
      </c>
      <c r="AD1235" s="9">
        <f t="shared" si="2287"/>
        <v>165173</v>
      </c>
      <c r="AE1235" s="9">
        <f t="shared" si="2287"/>
        <v>173867</v>
      </c>
      <c r="AF1235" s="9">
        <f t="shared" si="2287"/>
        <v>165173</v>
      </c>
      <c r="AG1235" s="9">
        <f>AG1236</f>
        <v>0</v>
      </c>
      <c r="AH1235" s="9">
        <f t="shared" si="2287"/>
        <v>0</v>
      </c>
      <c r="AI1235" s="9">
        <f t="shared" si="2287"/>
        <v>0</v>
      </c>
      <c r="AJ1235" s="9">
        <f t="shared" si="2287"/>
        <v>0</v>
      </c>
      <c r="AK1235" s="9">
        <f t="shared" si="2287"/>
        <v>173867</v>
      </c>
      <c r="AL1235" s="9">
        <f t="shared" si="2287"/>
        <v>165173</v>
      </c>
      <c r="AM1235" s="9">
        <f>AM1236</f>
        <v>0</v>
      </c>
      <c r="AN1235" s="9">
        <f t="shared" si="2287"/>
        <v>0</v>
      </c>
      <c r="AO1235" s="9">
        <f t="shared" si="2287"/>
        <v>0</v>
      </c>
      <c r="AP1235" s="9">
        <f t="shared" si="2287"/>
        <v>0</v>
      </c>
      <c r="AQ1235" s="9">
        <f t="shared" si="2287"/>
        <v>173867</v>
      </c>
      <c r="AR1235" s="9">
        <f t="shared" si="2287"/>
        <v>165173</v>
      </c>
      <c r="AS1235" s="9">
        <f>AS1236</f>
        <v>0</v>
      </c>
      <c r="AT1235" s="9">
        <f t="shared" si="2287"/>
        <v>0</v>
      </c>
      <c r="AU1235" s="9">
        <f t="shared" si="2287"/>
        <v>0</v>
      </c>
      <c r="AV1235" s="9">
        <f t="shared" si="2287"/>
        <v>0</v>
      </c>
      <c r="AW1235" s="9">
        <f t="shared" si="2287"/>
        <v>173867</v>
      </c>
      <c r="AX1235" s="9">
        <f t="shared" si="2287"/>
        <v>165173</v>
      </c>
      <c r="AY1235" s="9">
        <f t="shared" si="2287"/>
        <v>60839</v>
      </c>
      <c r="AZ1235" s="9">
        <f t="shared" si="2287"/>
        <v>57798</v>
      </c>
      <c r="BA1235" s="92">
        <f t="shared" si="2198"/>
        <v>34.991689049675898</v>
      </c>
      <c r="BB1235" s="92">
        <f t="shared" si="2212"/>
        <v>34.992401905880499</v>
      </c>
    </row>
    <row r="1236" spans="1:54" ht="33" hidden="1">
      <c r="A1236" s="24" t="s">
        <v>36</v>
      </c>
      <c r="B1236" s="25" t="s">
        <v>317</v>
      </c>
      <c r="C1236" s="25" t="s">
        <v>145</v>
      </c>
      <c r="D1236" s="25" t="s">
        <v>79</v>
      </c>
      <c r="E1236" s="25" t="s">
        <v>776</v>
      </c>
      <c r="F1236" s="25" t="s">
        <v>37</v>
      </c>
      <c r="G1236" s="9"/>
      <c r="H1236" s="9"/>
      <c r="I1236" s="79"/>
      <c r="J1236" s="79"/>
      <c r="K1236" s="79"/>
      <c r="L1236" s="79"/>
      <c r="M1236" s="9"/>
      <c r="N1236" s="9"/>
      <c r="O1236" s="80"/>
      <c r="P1236" s="80"/>
      <c r="Q1236" s="80"/>
      <c r="R1236" s="80"/>
      <c r="S1236" s="9"/>
      <c r="T1236" s="9"/>
      <c r="U1236" s="80"/>
      <c r="V1236" s="80"/>
      <c r="W1236" s="80"/>
      <c r="X1236" s="80"/>
      <c r="Y1236" s="9"/>
      <c r="Z1236" s="9"/>
      <c r="AA1236" s="9">
        <v>8694</v>
      </c>
      <c r="AB1236" s="80"/>
      <c r="AC1236" s="80"/>
      <c r="AD1236" s="9">
        <v>165173</v>
      </c>
      <c r="AE1236" s="9">
        <f>Y1236+AA1236+AB1236+AC1236+AD1236</f>
        <v>173867</v>
      </c>
      <c r="AF1236" s="9">
        <f>Z1236+AD1236</f>
        <v>165173</v>
      </c>
      <c r="AG1236" s="9"/>
      <c r="AH1236" s="80"/>
      <c r="AI1236" s="80"/>
      <c r="AJ1236" s="9"/>
      <c r="AK1236" s="9">
        <f>AE1236+AG1236+AH1236+AI1236+AJ1236</f>
        <v>173867</v>
      </c>
      <c r="AL1236" s="9">
        <f>AF1236+AJ1236</f>
        <v>165173</v>
      </c>
      <c r="AM1236" s="9"/>
      <c r="AN1236" s="80"/>
      <c r="AO1236" s="80"/>
      <c r="AP1236" s="9"/>
      <c r="AQ1236" s="9">
        <f>AK1236+AM1236+AN1236+AO1236+AP1236</f>
        <v>173867</v>
      </c>
      <c r="AR1236" s="9">
        <f>AL1236+AP1236</f>
        <v>165173</v>
      </c>
      <c r="AS1236" s="9"/>
      <c r="AT1236" s="80"/>
      <c r="AU1236" s="80"/>
      <c r="AV1236" s="9"/>
      <c r="AW1236" s="9">
        <f>AQ1236+AS1236+AT1236+AU1236+AV1236</f>
        <v>173867</v>
      </c>
      <c r="AX1236" s="9">
        <f>AR1236+AV1236</f>
        <v>165173</v>
      </c>
      <c r="AY1236" s="89">
        <v>60839</v>
      </c>
      <c r="AZ1236" s="89">
        <v>57798</v>
      </c>
      <c r="BA1236" s="92">
        <f t="shared" ref="BA1236:BA1299" si="2288">AY1236/AW1236*100</f>
        <v>34.991689049675898</v>
      </c>
      <c r="BB1236" s="92">
        <f t="shared" ref="BB1236:BB1299" si="2289">AZ1236/AX1236*100</f>
        <v>34.992401905880499</v>
      </c>
    </row>
    <row r="1237" spans="1:54" ht="23.25" hidden="1" customHeight="1">
      <c r="A1237" s="24" t="s">
        <v>65</v>
      </c>
      <c r="B1237" s="25" t="s">
        <v>317</v>
      </c>
      <c r="C1237" s="25" t="s">
        <v>145</v>
      </c>
      <c r="D1237" s="25" t="s">
        <v>79</v>
      </c>
      <c r="E1237" s="25" t="s">
        <v>776</v>
      </c>
      <c r="F1237" s="25" t="s">
        <v>66</v>
      </c>
      <c r="G1237" s="9"/>
      <c r="H1237" s="9"/>
      <c r="I1237" s="79"/>
      <c r="J1237" s="79"/>
      <c r="K1237" s="79"/>
      <c r="L1237" s="79"/>
      <c r="M1237" s="9"/>
      <c r="N1237" s="9"/>
      <c r="O1237" s="80"/>
      <c r="P1237" s="80"/>
      <c r="Q1237" s="80"/>
      <c r="R1237" s="80"/>
      <c r="S1237" s="9"/>
      <c r="T1237" s="9"/>
      <c r="U1237" s="80"/>
      <c r="V1237" s="80"/>
      <c r="W1237" s="80"/>
      <c r="X1237" s="80"/>
      <c r="Y1237" s="9"/>
      <c r="Z1237" s="9"/>
      <c r="AA1237" s="9">
        <f>AA1238</f>
        <v>2545</v>
      </c>
      <c r="AB1237" s="9">
        <f t="shared" ref="AB1237:AZ1237" si="2290">AB1238</f>
        <v>0</v>
      </c>
      <c r="AC1237" s="9">
        <f t="shared" si="2290"/>
        <v>0</v>
      </c>
      <c r="AD1237" s="9">
        <f t="shared" si="2290"/>
        <v>48353</v>
      </c>
      <c r="AE1237" s="9">
        <f t="shared" si="2290"/>
        <v>50898</v>
      </c>
      <c r="AF1237" s="9">
        <f t="shared" si="2290"/>
        <v>48353</v>
      </c>
      <c r="AG1237" s="9">
        <f>AG1238</f>
        <v>0</v>
      </c>
      <c r="AH1237" s="9">
        <f t="shared" si="2290"/>
        <v>0</v>
      </c>
      <c r="AI1237" s="9">
        <f t="shared" si="2290"/>
        <v>0</v>
      </c>
      <c r="AJ1237" s="9">
        <f t="shared" si="2290"/>
        <v>0</v>
      </c>
      <c r="AK1237" s="9">
        <f t="shared" si="2290"/>
        <v>50898</v>
      </c>
      <c r="AL1237" s="9">
        <f t="shared" si="2290"/>
        <v>48353</v>
      </c>
      <c r="AM1237" s="9">
        <f>AM1238</f>
        <v>0</v>
      </c>
      <c r="AN1237" s="9">
        <f t="shared" si="2290"/>
        <v>0</v>
      </c>
      <c r="AO1237" s="9">
        <f t="shared" si="2290"/>
        <v>0</v>
      </c>
      <c r="AP1237" s="9">
        <f t="shared" si="2290"/>
        <v>0</v>
      </c>
      <c r="AQ1237" s="9">
        <f t="shared" si="2290"/>
        <v>50898</v>
      </c>
      <c r="AR1237" s="9">
        <f t="shared" si="2290"/>
        <v>48353</v>
      </c>
      <c r="AS1237" s="9">
        <f>AS1238</f>
        <v>0</v>
      </c>
      <c r="AT1237" s="9">
        <f t="shared" si="2290"/>
        <v>0</v>
      </c>
      <c r="AU1237" s="9">
        <f t="shared" si="2290"/>
        <v>0</v>
      </c>
      <c r="AV1237" s="9">
        <f t="shared" si="2290"/>
        <v>0</v>
      </c>
      <c r="AW1237" s="9">
        <f t="shared" si="2290"/>
        <v>50898</v>
      </c>
      <c r="AX1237" s="9">
        <f t="shared" si="2290"/>
        <v>48353</v>
      </c>
      <c r="AY1237" s="9">
        <f t="shared" si="2290"/>
        <v>0</v>
      </c>
      <c r="AZ1237" s="9">
        <f t="shared" si="2290"/>
        <v>0</v>
      </c>
      <c r="BA1237" s="92">
        <f t="shared" si="2288"/>
        <v>0</v>
      </c>
      <c r="BB1237" s="92">
        <f t="shared" si="2289"/>
        <v>0</v>
      </c>
    </row>
    <row r="1238" spans="1:54" ht="49.5" hidden="1">
      <c r="A1238" s="24" t="s">
        <v>406</v>
      </c>
      <c r="B1238" s="25" t="s">
        <v>317</v>
      </c>
      <c r="C1238" s="25" t="s">
        <v>145</v>
      </c>
      <c r="D1238" s="25" t="s">
        <v>79</v>
      </c>
      <c r="E1238" s="25" t="s">
        <v>776</v>
      </c>
      <c r="F1238" s="25" t="s">
        <v>252</v>
      </c>
      <c r="G1238" s="9"/>
      <c r="H1238" s="9"/>
      <c r="I1238" s="79"/>
      <c r="J1238" s="79"/>
      <c r="K1238" s="79"/>
      <c r="L1238" s="79"/>
      <c r="M1238" s="9"/>
      <c r="N1238" s="9"/>
      <c r="O1238" s="80"/>
      <c r="P1238" s="80"/>
      <c r="Q1238" s="80"/>
      <c r="R1238" s="80"/>
      <c r="S1238" s="9"/>
      <c r="T1238" s="9"/>
      <c r="U1238" s="80"/>
      <c r="V1238" s="80"/>
      <c r="W1238" s="80"/>
      <c r="X1238" s="80"/>
      <c r="Y1238" s="9"/>
      <c r="Z1238" s="9"/>
      <c r="AA1238" s="9">
        <v>2545</v>
      </c>
      <c r="AB1238" s="80"/>
      <c r="AC1238" s="80"/>
      <c r="AD1238" s="9">
        <v>48353</v>
      </c>
      <c r="AE1238" s="9">
        <f>Y1238+AA1238+AB1238+AC1238+AD1238</f>
        <v>50898</v>
      </c>
      <c r="AF1238" s="9">
        <f>Z1238+AD1238</f>
        <v>48353</v>
      </c>
      <c r="AG1238" s="9"/>
      <c r="AH1238" s="80"/>
      <c r="AI1238" s="80"/>
      <c r="AJ1238" s="9"/>
      <c r="AK1238" s="9">
        <f>AE1238+AG1238+AH1238+AI1238+AJ1238</f>
        <v>50898</v>
      </c>
      <c r="AL1238" s="9">
        <f>AF1238+AJ1238</f>
        <v>48353</v>
      </c>
      <c r="AM1238" s="9"/>
      <c r="AN1238" s="80"/>
      <c r="AO1238" s="80"/>
      <c r="AP1238" s="9"/>
      <c r="AQ1238" s="9">
        <f>AK1238+AM1238+AN1238+AO1238+AP1238</f>
        <v>50898</v>
      </c>
      <c r="AR1238" s="9">
        <f>AL1238+AP1238</f>
        <v>48353</v>
      </c>
      <c r="AS1238" s="9"/>
      <c r="AT1238" s="80"/>
      <c r="AU1238" s="80"/>
      <c r="AV1238" s="9"/>
      <c r="AW1238" s="9">
        <f>AQ1238+AS1238+AT1238+AU1238+AV1238</f>
        <v>50898</v>
      </c>
      <c r="AX1238" s="9">
        <f>AR1238+AV1238</f>
        <v>48353</v>
      </c>
      <c r="AY1238" s="79"/>
      <c r="AZ1238" s="79"/>
      <c r="BA1238" s="92">
        <f t="shared" si="2288"/>
        <v>0</v>
      </c>
      <c r="BB1238" s="92">
        <f t="shared" si="2289"/>
        <v>0</v>
      </c>
    </row>
    <row r="1239" spans="1:54" ht="20.100000000000001" hidden="1" customHeight="1">
      <c r="A1239" s="24" t="s">
        <v>61</v>
      </c>
      <c r="B1239" s="25" t="s">
        <v>317</v>
      </c>
      <c r="C1239" s="25" t="s">
        <v>145</v>
      </c>
      <c r="D1239" s="25" t="s">
        <v>79</v>
      </c>
      <c r="E1239" s="25" t="s">
        <v>62</v>
      </c>
      <c r="F1239" s="25"/>
      <c r="G1239" s="9">
        <f t="shared" ref="G1239:V1242" si="2291">G1240</f>
        <v>2617</v>
      </c>
      <c r="H1239" s="9">
        <f t="shared" si="2291"/>
        <v>0</v>
      </c>
      <c r="I1239" s="9">
        <f t="shared" si="2291"/>
        <v>0</v>
      </c>
      <c r="J1239" s="9">
        <f t="shared" si="2291"/>
        <v>0</v>
      </c>
      <c r="K1239" s="9">
        <f t="shared" si="2291"/>
        <v>0</v>
      </c>
      <c r="L1239" s="9">
        <f t="shared" si="2291"/>
        <v>0</v>
      </c>
      <c r="M1239" s="9">
        <f t="shared" si="2291"/>
        <v>2617</v>
      </c>
      <c r="N1239" s="9">
        <f t="shared" si="2291"/>
        <v>0</v>
      </c>
      <c r="O1239" s="9">
        <f t="shared" si="2291"/>
        <v>0</v>
      </c>
      <c r="P1239" s="9">
        <f t="shared" si="2291"/>
        <v>1839</v>
      </c>
      <c r="Q1239" s="9">
        <f t="shared" si="2291"/>
        <v>0</v>
      </c>
      <c r="R1239" s="9">
        <f t="shared" si="2291"/>
        <v>0</v>
      </c>
      <c r="S1239" s="9">
        <f t="shared" si="2291"/>
        <v>4456</v>
      </c>
      <c r="T1239" s="9">
        <f t="shared" si="2291"/>
        <v>0</v>
      </c>
      <c r="U1239" s="9">
        <f t="shared" si="2291"/>
        <v>0</v>
      </c>
      <c r="V1239" s="9">
        <f t="shared" si="2291"/>
        <v>0</v>
      </c>
      <c r="W1239" s="9">
        <f t="shared" ref="U1239:AJ1242" si="2292">W1240</f>
        <v>0</v>
      </c>
      <c r="X1239" s="9">
        <f t="shared" si="2292"/>
        <v>0</v>
      </c>
      <c r="Y1239" s="9">
        <f t="shared" si="2292"/>
        <v>4456</v>
      </c>
      <c r="Z1239" s="9">
        <f t="shared" si="2292"/>
        <v>0</v>
      </c>
      <c r="AA1239" s="9">
        <f t="shared" si="2292"/>
        <v>0</v>
      </c>
      <c r="AB1239" s="9">
        <f t="shared" si="2292"/>
        <v>0</v>
      </c>
      <c r="AC1239" s="9">
        <f t="shared" si="2292"/>
        <v>0</v>
      </c>
      <c r="AD1239" s="9">
        <f t="shared" si="2292"/>
        <v>0</v>
      </c>
      <c r="AE1239" s="9">
        <f t="shared" si="2292"/>
        <v>4456</v>
      </c>
      <c r="AF1239" s="9">
        <f t="shared" si="2292"/>
        <v>0</v>
      </c>
      <c r="AG1239" s="9">
        <f t="shared" si="2292"/>
        <v>0</v>
      </c>
      <c r="AH1239" s="9">
        <f t="shared" si="2292"/>
        <v>0</v>
      </c>
      <c r="AI1239" s="9">
        <f t="shared" si="2292"/>
        <v>0</v>
      </c>
      <c r="AJ1239" s="9">
        <f t="shared" si="2292"/>
        <v>0</v>
      </c>
      <c r="AK1239" s="9">
        <f t="shared" ref="AG1239:AV1242" si="2293">AK1240</f>
        <v>4456</v>
      </c>
      <c r="AL1239" s="9">
        <f t="shared" si="2293"/>
        <v>0</v>
      </c>
      <c r="AM1239" s="9">
        <f t="shared" si="2293"/>
        <v>0</v>
      </c>
      <c r="AN1239" s="9">
        <f t="shared" si="2293"/>
        <v>0</v>
      </c>
      <c r="AO1239" s="9">
        <f t="shared" si="2293"/>
        <v>0</v>
      </c>
      <c r="AP1239" s="9">
        <f t="shared" si="2293"/>
        <v>0</v>
      </c>
      <c r="AQ1239" s="9">
        <f t="shared" si="2293"/>
        <v>4456</v>
      </c>
      <c r="AR1239" s="9">
        <f t="shared" si="2293"/>
        <v>0</v>
      </c>
      <c r="AS1239" s="9">
        <f t="shared" si="2293"/>
        <v>0</v>
      </c>
      <c r="AT1239" s="9">
        <f t="shared" si="2293"/>
        <v>0</v>
      </c>
      <c r="AU1239" s="9">
        <f t="shared" si="2293"/>
        <v>0</v>
      </c>
      <c r="AV1239" s="9">
        <f t="shared" si="2293"/>
        <v>0</v>
      </c>
      <c r="AW1239" s="9">
        <f t="shared" ref="AS1239:AZ1242" si="2294">AW1240</f>
        <v>4456</v>
      </c>
      <c r="AX1239" s="9">
        <f t="shared" si="2294"/>
        <v>0</v>
      </c>
      <c r="AY1239" s="9">
        <f t="shared" si="2294"/>
        <v>2902</v>
      </c>
      <c r="AZ1239" s="9">
        <f t="shared" si="2294"/>
        <v>0</v>
      </c>
      <c r="BA1239" s="92">
        <f t="shared" si="2288"/>
        <v>65.12567324955117</v>
      </c>
      <c r="BB1239" s="92"/>
    </row>
    <row r="1240" spans="1:54" ht="20.100000000000001" hidden="1" customHeight="1">
      <c r="A1240" s="24" t="s">
        <v>14</v>
      </c>
      <c r="B1240" s="25" t="s">
        <v>317</v>
      </c>
      <c r="C1240" s="25" t="s">
        <v>145</v>
      </c>
      <c r="D1240" s="25" t="s">
        <v>79</v>
      </c>
      <c r="E1240" s="25" t="s">
        <v>63</v>
      </c>
      <c r="F1240" s="25"/>
      <c r="G1240" s="9">
        <f t="shared" si="2291"/>
        <v>2617</v>
      </c>
      <c r="H1240" s="9">
        <f t="shared" si="2291"/>
        <v>0</v>
      </c>
      <c r="I1240" s="9">
        <f t="shared" si="2291"/>
        <v>0</v>
      </c>
      <c r="J1240" s="9">
        <f t="shared" si="2291"/>
        <v>0</v>
      </c>
      <c r="K1240" s="9">
        <f t="shared" si="2291"/>
        <v>0</v>
      </c>
      <c r="L1240" s="9">
        <f t="shared" si="2291"/>
        <v>0</v>
      </c>
      <c r="M1240" s="9">
        <f t="shared" si="2291"/>
        <v>2617</v>
      </c>
      <c r="N1240" s="9">
        <f t="shared" si="2291"/>
        <v>0</v>
      </c>
      <c r="O1240" s="9">
        <f t="shared" si="2291"/>
        <v>0</v>
      </c>
      <c r="P1240" s="9">
        <f t="shared" si="2291"/>
        <v>1839</v>
      </c>
      <c r="Q1240" s="9">
        <f t="shared" si="2291"/>
        <v>0</v>
      </c>
      <c r="R1240" s="9">
        <f t="shared" si="2291"/>
        <v>0</v>
      </c>
      <c r="S1240" s="9">
        <f t="shared" si="2291"/>
        <v>4456</v>
      </c>
      <c r="T1240" s="9">
        <f t="shared" si="2291"/>
        <v>0</v>
      </c>
      <c r="U1240" s="9">
        <f t="shared" si="2292"/>
        <v>0</v>
      </c>
      <c r="V1240" s="9">
        <f t="shared" si="2292"/>
        <v>0</v>
      </c>
      <c r="W1240" s="9">
        <f t="shared" si="2292"/>
        <v>0</v>
      </c>
      <c r="X1240" s="9">
        <f t="shared" si="2292"/>
        <v>0</v>
      </c>
      <c r="Y1240" s="9">
        <f t="shared" si="2292"/>
        <v>4456</v>
      </c>
      <c r="Z1240" s="9">
        <f t="shared" si="2292"/>
        <v>0</v>
      </c>
      <c r="AA1240" s="9">
        <f t="shared" si="2292"/>
        <v>0</v>
      </c>
      <c r="AB1240" s="9">
        <f t="shared" si="2292"/>
        <v>0</v>
      </c>
      <c r="AC1240" s="9">
        <f t="shared" si="2292"/>
        <v>0</v>
      </c>
      <c r="AD1240" s="9">
        <f t="shared" si="2292"/>
        <v>0</v>
      </c>
      <c r="AE1240" s="9">
        <f t="shared" si="2292"/>
        <v>4456</v>
      </c>
      <c r="AF1240" s="9">
        <f t="shared" si="2292"/>
        <v>0</v>
      </c>
      <c r="AG1240" s="9">
        <f t="shared" si="2293"/>
        <v>0</v>
      </c>
      <c r="AH1240" s="9">
        <f t="shared" si="2293"/>
        <v>0</v>
      </c>
      <c r="AI1240" s="9">
        <f t="shared" si="2293"/>
        <v>0</v>
      </c>
      <c r="AJ1240" s="9">
        <f t="shared" si="2293"/>
        <v>0</v>
      </c>
      <c r="AK1240" s="9">
        <f t="shared" si="2293"/>
        <v>4456</v>
      </c>
      <c r="AL1240" s="9">
        <f t="shared" si="2293"/>
        <v>0</v>
      </c>
      <c r="AM1240" s="9">
        <f t="shared" si="2293"/>
        <v>0</v>
      </c>
      <c r="AN1240" s="9">
        <f t="shared" si="2293"/>
        <v>0</v>
      </c>
      <c r="AO1240" s="9">
        <f t="shared" si="2293"/>
        <v>0</v>
      </c>
      <c r="AP1240" s="9">
        <f t="shared" si="2293"/>
        <v>0</v>
      </c>
      <c r="AQ1240" s="9">
        <f t="shared" si="2293"/>
        <v>4456</v>
      </c>
      <c r="AR1240" s="9">
        <f t="shared" si="2293"/>
        <v>0</v>
      </c>
      <c r="AS1240" s="9">
        <f t="shared" si="2294"/>
        <v>0</v>
      </c>
      <c r="AT1240" s="9">
        <f t="shared" si="2294"/>
        <v>0</v>
      </c>
      <c r="AU1240" s="9">
        <f t="shared" si="2294"/>
        <v>0</v>
      </c>
      <c r="AV1240" s="9">
        <f t="shared" si="2294"/>
        <v>0</v>
      </c>
      <c r="AW1240" s="9">
        <f t="shared" si="2294"/>
        <v>4456</v>
      </c>
      <c r="AX1240" s="9">
        <f t="shared" si="2294"/>
        <v>0</v>
      </c>
      <c r="AY1240" s="9">
        <f t="shared" si="2294"/>
        <v>2902</v>
      </c>
      <c r="AZ1240" s="9">
        <f t="shared" si="2294"/>
        <v>0</v>
      </c>
      <c r="BA1240" s="92">
        <f t="shared" si="2288"/>
        <v>65.12567324955117</v>
      </c>
      <c r="BB1240" s="92"/>
    </row>
    <row r="1241" spans="1:54" ht="20.100000000000001" hidden="1" customHeight="1">
      <c r="A1241" s="24" t="s">
        <v>326</v>
      </c>
      <c r="B1241" s="25" t="s">
        <v>317</v>
      </c>
      <c r="C1241" s="25" t="s">
        <v>145</v>
      </c>
      <c r="D1241" s="25" t="s">
        <v>79</v>
      </c>
      <c r="E1241" s="25" t="s">
        <v>386</v>
      </c>
      <c r="F1241" s="25"/>
      <c r="G1241" s="9">
        <f t="shared" si="2291"/>
        <v>2617</v>
      </c>
      <c r="H1241" s="9">
        <f t="shared" si="2291"/>
        <v>0</v>
      </c>
      <c r="I1241" s="9">
        <f t="shared" si="2291"/>
        <v>0</v>
      </c>
      <c r="J1241" s="9">
        <f t="shared" si="2291"/>
        <v>0</v>
      </c>
      <c r="K1241" s="9">
        <f t="shared" si="2291"/>
        <v>0</v>
      </c>
      <c r="L1241" s="9">
        <f t="shared" si="2291"/>
        <v>0</v>
      </c>
      <c r="M1241" s="9">
        <f t="shared" si="2291"/>
        <v>2617</v>
      </c>
      <c r="N1241" s="9">
        <f t="shared" si="2291"/>
        <v>0</v>
      </c>
      <c r="O1241" s="9">
        <f t="shared" si="2291"/>
        <v>0</v>
      </c>
      <c r="P1241" s="9">
        <f t="shared" si="2291"/>
        <v>1839</v>
      </c>
      <c r="Q1241" s="9">
        <f t="shared" si="2291"/>
        <v>0</v>
      </c>
      <c r="R1241" s="9">
        <f t="shared" si="2291"/>
        <v>0</v>
      </c>
      <c r="S1241" s="9">
        <f t="shared" si="2291"/>
        <v>4456</v>
      </c>
      <c r="T1241" s="9">
        <f t="shared" si="2291"/>
        <v>0</v>
      </c>
      <c r="U1241" s="9">
        <f t="shared" si="2292"/>
        <v>0</v>
      </c>
      <c r="V1241" s="9">
        <f t="shared" si="2292"/>
        <v>0</v>
      </c>
      <c r="W1241" s="9">
        <f t="shared" si="2292"/>
        <v>0</v>
      </c>
      <c r="X1241" s="9">
        <f t="shared" si="2292"/>
        <v>0</v>
      </c>
      <c r="Y1241" s="9">
        <f t="shared" si="2292"/>
        <v>4456</v>
      </c>
      <c r="Z1241" s="9">
        <f t="shared" si="2292"/>
        <v>0</v>
      </c>
      <c r="AA1241" s="9">
        <f t="shared" si="2292"/>
        <v>0</v>
      </c>
      <c r="AB1241" s="9">
        <f t="shared" si="2292"/>
        <v>0</v>
      </c>
      <c r="AC1241" s="9">
        <f t="shared" si="2292"/>
        <v>0</v>
      </c>
      <c r="AD1241" s="9">
        <f t="shared" si="2292"/>
        <v>0</v>
      </c>
      <c r="AE1241" s="9">
        <f t="shared" si="2292"/>
        <v>4456</v>
      </c>
      <c r="AF1241" s="9">
        <f t="shared" si="2292"/>
        <v>0</v>
      </c>
      <c r="AG1241" s="9">
        <f t="shared" si="2293"/>
        <v>0</v>
      </c>
      <c r="AH1241" s="9">
        <f t="shared" si="2293"/>
        <v>0</v>
      </c>
      <c r="AI1241" s="9">
        <f t="shared" si="2293"/>
        <v>0</v>
      </c>
      <c r="AJ1241" s="9">
        <f t="shared" si="2293"/>
        <v>0</v>
      </c>
      <c r="AK1241" s="9">
        <f t="shared" si="2293"/>
        <v>4456</v>
      </c>
      <c r="AL1241" s="9">
        <f t="shared" si="2293"/>
        <v>0</v>
      </c>
      <c r="AM1241" s="9">
        <f t="shared" si="2293"/>
        <v>0</v>
      </c>
      <c r="AN1241" s="9">
        <f t="shared" si="2293"/>
        <v>0</v>
      </c>
      <c r="AO1241" s="9">
        <f t="shared" si="2293"/>
        <v>0</v>
      </c>
      <c r="AP1241" s="9">
        <f t="shared" si="2293"/>
        <v>0</v>
      </c>
      <c r="AQ1241" s="9">
        <f t="shared" si="2293"/>
        <v>4456</v>
      </c>
      <c r="AR1241" s="9">
        <f t="shared" si="2293"/>
        <v>0</v>
      </c>
      <c r="AS1241" s="9">
        <f t="shared" si="2294"/>
        <v>0</v>
      </c>
      <c r="AT1241" s="9">
        <f t="shared" si="2294"/>
        <v>0</v>
      </c>
      <c r="AU1241" s="9">
        <f t="shared" si="2294"/>
        <v>0</v>
      </c>
      <c r="AV1241" s="9">
        <f t="shared" si="2294"/>
        <v>0</v>
      </c>
      <c r="AW1241" s="9">
        <f t="shared" si="2294"/>
        <v>4456</v>
      </c>
      <c r="AX1241" s="9">
        <f t="shared" si="2294"/>
        <v>0</v>
      </c>
      <c r="AY1241" s="9">
        <f t="shared" si="2294"/>
        <v>2902</v>
      </c>
      <c r="AZ1241" s="9">
        <f t="shared" si="2294"/>
        <v>0</v>
      </c>
      <c r="BA1241" s="92">
        <f t="shared" si="2288"/>
        <v>65.12567324955117</v>
      </c>
      <c r="BB1241" s="92"/>
    </row>
    <row r="1242" spans="1:54" ht="33" hidden="1">
      <c r="A1242" s="24" t="s">
        <v>242</v>
      </c>
      <c r="B1242" s="25" t="s">
        <v>317</v>
      </c>
      <c r="C1242" s="25" t="s">
        <v>145</v>
      </c>
      <c r="D1242" s="25" t="s">
        <v>79</v>
      </c>
      <c r="E1242" s="25" t="s">
        <v>386</v>
      </c>
      <c r="F1242" s="25" t="s">
        <v>30</v>
      </c>
      <c r="G1242" s="9">
        <f t="shared" si="2291"/>
        <v>2617</v>
      </c>
      <c r="H1242" s="9">
        <f t="shared" si="2291"/>
        <v>0</v>
      </c>
      <c r="I1242" s="9">
        <f t="shared" si="2291"/>
        <v>0</v>
      </c>
      <c r="J1242" s="9">
        <f t="shared" si="2291"/>
        <v>0</v>
      </c>
      <c r="K1242" s="9">
        <f t="shared" si="2291"/>
        <v>0</v>
      </c>
      <c r="L1242" s="9">
        <f t="shared" si="2291"/>
        <v>0</v>
      </c>
      <c r="M1242" s="9">
        <f t="shared" si="2291"/>
        <v>2617</v>
      </c>
      <c r="N1242" s="9">
        <f t="shared" si="2291"/>
        <v>0</v>
      </c>
      <c r="O1242" s="9">
        <f t="shared" si="2291"/>
        <v>0</v>
      </c>
      <c r="P1242" s="9">
        <f t="shared" si="2291"/>
        <v>1839</v>
      </c>
      <c r="Q1242" s="9">
        <f t="shared" si="2291"/>
        <v>0</v>
      </c>
      <c r="R1242" s="9">
        <f t="shared" si="2291"/>
        <v>0</v>
      </c>
      <c r="S1242" s="9">
        <f t="shared" si="2291"/>
        <v>4456</v>
      </c>
      <c r="T1242" s="9">
        <f t="shared" si="2291"/>
        <v>0</v>
      </c>
      <c r="U1242" s="9">
        <f t="shared" si="2292"/>
        <v>0</v>
      </c>
      <c r="V1242" s="9">
        <f t="shared" si="2292"/>
        <v>0</v>
      </c>
      <c r="W1242" s="9">
        <f t="shared" si="2292"/>
        <v>0</v>
      </c>
      <c r="X1242" s="9">
        <f t="shared" si="2292"/>
        <v>0</v>
      </c>
      <c r="Y1242" s="9">
        <f t="shared" si="2292"/>
        <v>4456</v>
      </c>
      <c r="Z1242" s="9">
        <f t="shared" si="2292"/>
        <v>0</v>
      </c>
      <c r="AA1242" s="9">
        <f t="shared" si="2292"/>
        <v>0</v>
      </c>
      <c r="AB1242" s="9">
        <f t="shared" si="2292"/>
        <v>0</v>
      </c>
      <c r="AC1242" s="9">
        <f t="shared" si="2292"/>
        <v>0</v>
      </c>
      <c r="AD1242" s="9">
        <f t="shared" si="2292"/>
        <v>0</v>
      </c>
      <c r="AE1242" s="9">
        <f t="shared" si="2292"/>
        <v>4456</v>
      </c>
      <c r="AF1242" s="9">
        <f t="shared" si="2292"/>
        <v>0</v>
      </c>
      <c r="AG1242" s="9">
        <f t="shared" si="2293"/>
        <v>0</v>
      </c>
      <c r="AH1242" s="9">
        <f t="shared" si="2293"/>
        <v>0</v>
      </c>
      <c r="AI1242" s="9">
        <f t="shared" si="2293"/>
        <v>0</v>
      </c>
      <c r="AJ1242" s="9">
        <f t="shared" si="2293"/>
        <v>0</v>
      </c>
      <c r="AK1242" s="9">
        <f t="shared" si="2293"/>
        <v>4456</v>
      </c>
      <c r="AL1242" s="9">
        <f t="shared" si="2293"/>
        <v>0</v>
      </c>
      <c r="AM1242" s="9">
        <f t="shared" si="2293"/>
        <v>0</v>
      </c>
      <c r="AN1242" s="9">
        <f t="shared" si="2293"/>
        <v>0</v>
      </c>
      <c r="AO1242" s="9">
        <f t="shared" si="2293"/>
        <v>0</v>
      </c>
      <c r="AP1242" s="9">
        <f t="shared" si="2293"/>
        <v>0</v>
      </c>
      <c r="AQ1242" s="9">
        <f t="shared" si="2293"/>
        <v>4456</v>
      </c>
      <c r="AR1242" s="9">
        <f t="shared" si="2293"/>
        <v>0</v>
      </c>
      <c r="AS1242" s="9">
        <f t="shared" si="2294"/>
        <v>0</v>
      </c>
      <c r="AT1242" s="9">
        <f t="shared" si="2294"/>
        <v>0</v>
      </c>
      <c r="AU1242" s="9">
        <f t="shared" si="2294"/>
        <v>0</v>
      </c>
      <c r="AV1242" s="9">
        <f t="shared" si="2294"/>
        <v>0</v>
      </c>
      <c r="AW1242" s="9">
        <f t="shared" si="2294"/>
        <v>4456</v>
      </c>
      <c r="AX1242" s="9">
        <f t="shared" si="2294"/>
        <v>0</v>
      </c>
      <c r="AY1242" s="9">
        <f t="shared" si="2294"/>
        <v>2902</v>
      </c>
      <c r="AZ1242" s="9">
        <f t="shared" si="2294"/>
        <v>0</v>
      </c>
      <c r="BA1242" s="92">
        <f t="shared" si="2288"/>
        <v>65.12567324955117</v>
      </c>
      <c r="BB1242" s="92"/>
    </row>
    <row r="1243" spans="1:54" ht="33" hidden="1">
      <c r="A1243" s="24" t="s">
        <v>36</v>
      </c>
      <c r="B1243" s="25" t="s">
        <v>317</v>
      </c>
      <c r="C1243" s="25" t="s">
        <v>145</v>
      </c>
      <c r="D1243" s="25" t="s">
        <v>79</v>
      </c>
      <c r="E1243" s="25" t="s">
        <v>386</v>
      </c>
      <c r="F1243" s="25" t="s">
        <v>37</v>
      </c>
      <c r="G1243" s="9">
        <v>2617</v>
      </c>
      <c r="H1243" s="9"/>
      <c r="I1243" s="79"/>
      <c r="J1243" s="79"/>
      <c r="K1243" s="79"/>
      <c r="L1243" s="79"/>
      <c r="M1243" s="9">
        <f>G1243+I1243+J1243+K1243+L1243</f>
        <v>2617</v>
      </c>
      <c r="N1243" s="9">
        <f>H1243+L1243</f>
        <v>0</v>
      </c>
      <c r="O1243" s="80"/>
      <c r="P1243" s="9">
        <v>1839</v>
      </c>
      <c r="Q1243" s="80"/>
      <c r="R1243" s="80"/>
      <c r="S1243" s="9">
        <f>M1243+O1243+P1243+Q1243+R1243</f>
        <v>4456</v>
      </c>
      <c r="T1243" s="9">
        <f>N1243+R1243</f>
        <v>0</v>
      </c>
      <c r="U1243" s="80"/>
      <c r="V1243" s="9"/>
      <c r="W1243" s="80"/>
      <c r="X1243" s="80"/>
      <c r="Y1243" s="9">
        <f>S1243+U1243+V1243+W1243+X1243</f>
        <v>4456</v>
      </c>
      <c r="Z1243" s="9">
        <f>T1243+X1243</f>
        <v>0</v>
      </c>
      <c r="AA1243" s="80"/>
      <c r="AB1243" s="9"/>
      <c r="AC1243" s="80"/>
      <c r="AD1243" s="80"/>
      <c r="AE1243" s="9">
        <f>Y1243+AA1243+AB1243+AC1243+AD1243</f>
        <v>4456</v>
      </c>
      <c r="AF1243" s="9">
        <f>Z1243+AD1243</f>
        <v>0</v>
      </c>
      <c r="AG1243" s="80"/>
      <c r="AH1243" s="9"/>
      <c r="AI1243" s="80"/>
      <c r="AJ1243" s="80"/>
      <c r="AK1243" s="9">
        <f>AE1243+AG1243+AH1243+AI1243+AJ1243</f>
        <v>4456</v>
      </c>
      <c r="AL1243" s="9">
        <f>AF1243+AJ1243</f>
        <v>0</v>
      </c>
      <c r="AM1243" s="80"/>
      <c r="AN1243" s="9"/>
      <c r="AO1243" s="80"/>
      <c r="AP1243" s="80"/>
      <c r="AQ1243" s="9">
        <f>AK1243+AM1243+AN1243+AO1243+AP1243</f>
        <v>4456</v>
      </c>
      <c r="AR1243" s="9">
        <f>AL1243+AP1243</f>
        <v>0</v>
      </c>
      <c r="AS1243" s="80"/>
      <c r="AT1243" s="9"/>
      <c r="AU1243" s="80"/>
      <c r="AV1243" s="80"/>
      <c r="AW1243" s="9">
        <f>AQ1243+AS1243+AT1243+AU1243+AV1243</f>
        <v>4456</v>
      </c>
      <c r="AX1243" s="9">
        <f>AR1243+AV1243</f>
        <v>0</v>
      </c>
      <c r="AY1243" s="9">
        <v>2902</v>
      </c>
      <c r="AZ1243" s="79"/>
      <c r="BA1243" s="92">
        <f t="shared" si="2288"/>
        <v>65.12567324955117</v>
      </c>
      <c r="BB1243" s="92"/>
    </row>
    <row r="1244" spans="1:54" ht="18.75" hidden="1" customHeight="1">
      <c r="A1244" s="24"/>
      <c r="B1244" s="25"/>
      <c r="C1244" s="25"/>
      <c r="D1244" s="25"/>
      <c r="E1244" s="25"/>
      <c r="F1244" s="25"/>
      <c r="G1244" s="9"/>
      <c r="H1244" s="9"/>
      <c r="I1244" s="79"/>
      <c r="J1244" s="79"/>
      <c r="K1244" s="79"/>
      <c r="L1244" s="79"/>
      <c r="M1244" s="79"/>
      <c r="N1244" s="79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79"/>
      <c r="AZ1244" s="79"/>
      <c r="BA1244" s="92"/>
      <c r="BB1244" s="92"/>
    </row>
    <row r="1245" spans="1:54" ht="42" hidden="1" customHeight="1">
      <c r="A1245" s="22" t="s">
        <v>327</v>
      </c>
      <c r="B1245" s="23" t="s">
        <v>317</v>
      </c>
      <c r="C1245" s="23" t="s">
        <v>145</v>
      </c>
      <c r="D1245" s="23" t="s">
        <v>145</v>
      </c>
      <c r="E1245" s="57"/>
      <c r="F1245" s="23"/>
      <c r="G1245" s="15">
        <f>G1246+G1260+G1269+G1251+G1274</f>
        <v>125917</v>
      </c>
      <c r="H1245" s="15">
        <f t="shared" ref="H1245:N1245" si="2295">H1246+H1260+H1269+H1251+H1274</f>
        <v>0</v>
      </c>
      <c r="I1245" s="15">
        <f t="shared" si="2295"/>
        <v>0</v>
      </c>
      <c r="J1245" s="15">
        <f t="shared" si="2295"/>
        <v>0</v>
      </c>
      <c r="K1245" s="15">
        <f t="shared" si="2295"/>
        <v>0</v>
      </c>
      <c r="L1245" s="15">
        <f t="shared" si="2295"/>
        <v>0</v>
      </c>
      <c r="M1245" s="15">
        <f t="shared" si="2295"/>
        <v>125917</v>
      </c>
      <c r="N1245" s="15">
        <f t="shared" si="2295"/>
        <v>0</v>
      </c>
      <c r="O1245" s="15">
        <f t="shared" ref="O1245:T1245" si="2296">O1246+O1260+O1269+O1251+O1274</f>
        <v>0</v>
      </c>
      <c r="P1245" s="15">
        <f t="shared" si="2296"/>
        <v>0</v>
      </c>
      <c r="Q1245" s="15">
        <f t="shared" si="2296"/>
        <v>0</v>
      </c>
      <c r="R1245" s="15">
        <f t="shared" si="2296"/>
        <v>0</v>
      </c>
      <c r="S1245" s="15">
        <f t="shared" si="2296"/>
        <v>125917</v>
      </c>
      <c r="T1245" s="15">
        <f t="shared" si="2296"/>
        <v>0</v>
      </c>
      <c r="U1245" s="15">
        <f t="shared" ref="U1245:Z1245" si="2297">U1246+U1260+U1269+U1251+U1274</f>
        <v>0</v>
      </c>
      <c r="V1245" s="15">
        <f t="shared" si="2297"/>
        <v>0</v>
      </c>
      <c r="W1245" s="15">
        <f t="shared" si="2297"/>
        <v>0</v>
      </c>
      <c r="X1245" s="15">
        <f t="shared" si="2297"/>
        <v>0</v>
      </c>
      <c r="Y1245" s="15">
        <f t="shared" si="2297"/>
        <v>125917</v>
      </c>
      <c r="Z1245" s="15">
        <f t="shared" si="2297"/>
        <v>0</v>
      </c>
      <c r="AA1245" s="15">
        <f t="shared" ref="AA1245:AF1245" si="2298">AA1246+AA1260+AA1269+AA1251+AA1274</f>
        <v>0</v>
      </c>
      <c r="AB1245" s="15">
        <f t="shared" si="2298"/>
        <v>2362</v>
      </c>
      <c r="AC1245" s="15">
        <f t="shared" si="2298"/>
        <v>0</v>
      </c>
      <c r="AD1245" s="15">
        <f t="shared" si="2298"/>
        <v>0</v>
      </c>
      <c r="AE1245" s="15">
        <f t="shared" si="2298"/>
        <v>128279</v>
      </c>
      <c r="AF1245" s="15">
        <f t="shared" si="2298"/>
        <v>0</v>
      </c>
      <c r="AG1245" s="15">
        <f t="shared" ref="AG1245:AL1245" si="2299">AG1246+AG1260+AG1269+AG1251+AG1274</f>
        <v>0</v>
      </c>
      <c r="AH1245" s="15">
        <f t="shared" si="2299"/>
        <v>0</v>
      </c>
      <c r="AI1245" s="15">
        <f t="shared" si="2299"/>
        <v>0</v>
      </c>
      <c r="AJ1245" s="15">
        <f t="shared" si="2299"/>
        <v>0</v>
      </c>
      <c r="AK1245" s="15">
        <f t="shared" si="2299"/>
        <v>128279</v>
      </c>
      <c r="AL1245" s="15">
        <f t="shared" si="2299"/>
        <v>0</v>
      </c>
      <c r="AM1245" s="15">
        <f t="shared" ref="AM1245:AR1245" si="2300">AM1246+AM1260+AM1269+AM1251+AM1274</f>
        <v>0</v>
      </c>
      <c r="AN1245" s="15">
        <f t="shared" si="2300"/>
        <v>0</v>
      </c>
      <c r="AO1245" s="15">
        <f t="shared" si="2300"/>
        <v>0</v>
      </c>
      <c r="AP1245" s="15">
        <f t="shared" si="2300"/>
        <v>0</v>
      </c>
      <c r="AQ1245" s="15">
        <f t="shared" si="2300"/>
        <v>128279</v>
      </c>
      <c r="AR1245" s="15">
        <f t="shared" si="2300"/>
        <v>0</v>
      </c>
      <c r="AS1245" s="15">
        <f t="shared" ref="AS1245:AW1245" si="2301">AS1246+AS1260+AS1269+AS1251+AS1274</f>
        <v>0</v>
      </c>
      <c r="AT1245" s="15">
        <f t="shared" si="2301"/>
        <v>10</v>
      </c>
      <c r="AU1245" s="15">
        <f t="shared" si="2301"/>
        <v>0</v>
      </c>
      <c r="AV1245" s="15">
        <f t="shared" si="2301"/>
        <v>0</v>
      </c>
      <c r="AW1245" s="15">
        <f t="shared" si="2301"/>
        <v>128289</v>
      </c>
      <c r="AX1245" s="15">
        <f t="shared" ref="AX1245:AZ1245" si="2302">AX1246+AX1260+AX1269+AX1251+AX1274</f>
        <v>0</v>
      </c>
      <c r="AY1245" s="15">
        <f t="shared" si="2302"/>
        <v>59148</v>
      </c>
      <c r="AZ1245" s="15">
        <f t="shared" si="2302"/>
        <v>0</v>
      </c>
      <c r="BA1245" s="93">
        <f t="shared" si="2288"/>
        <v>46.10527792718004</v>
      </c>
      <c r="BB1245" s="93"/>
    </row>
    <row r="1246" spans="1:54" ht="37.5" hidden="1" customHeight="1">
      <c r="A1246" s="24" t="s">
        <v>704</v>
      </c>
      <c r="B1246" s="25" t="s">
        <v>317</v>
      </c>
      <c r="C1246" s="25" t="s">
        <v>145</v>
      </c>
      <c r="D1246" s="25" t="s">
        <v>145</v>
      </c>
      <c r="E1246" s="25" t="s">
        <v>412</v>
      </c>
      <c r="F1246" s="23"/>
      <c r="G1246" s="9">
        <f t="shared" ref="G1246:V1249" si="2303">G1247</f>
        <v>0</v>
      </c>
      <c r="H1246" s="9">
        <f t="shared" si="2303"/>
        <v>0</v>
      </c>
      <c r="I1246" s="9">
        <f t="shared" si="2303"/>
        <v>0</v>
      </c>
      <c r="J1246" s="9">
        <f t="shared" si="2303"/>
        <v>0</v>
      </c>
      <c r="K1246" s="9">
        <f t="shared" si="2303"/>
        <v>0</v>
      </c>
      <c r="L1246" s="9">
        <f t="shared" si="2303"/>
        <v>0</v>
      </c>
      <c r="M1246" s="9">
        <f t="shared" si="2303"/>
        <v>0</v>
      </c>
      <c r="N1246" s="9">
        <f t="shared" si="2303"/>
        <v>0</v>
      </c>
      <c r="O1246" s="9">
        <f t="shared" si="2303"/>
        <v>0</v>
      </c>
      <c r="P1246" s="9">
        <f t="shared" si="2303"/>
        <v>0</v>
      </c>
      <c r="Q1246" s="9">
        <f t="shared" si="2303"/>
        <v>0</v>
      </c>
      <c r="R1246" s="9">
        <f t="shared" si="2303"/>
        <v>0</v>
      </c>
      <c r="S1246" s="9">
        <f t="shared" si="2303"/>
        <v>0</v>
      </c>
      <c r="T1246" s="9">
        <f t="shared" si="2303"/>
        <v>0</v>
      </c>
      <c r="U1246" s="9">
        <f t="shared" si="2303"/>
        <v>0</v>
      </c>
      <c r="V1246" s="9">
        <f t="shared" si="2303"/>
        <v>0</v>
      </c>
      <c r="W1246" s="9">
        <f t="shared" ref="U1246:AJ1249" si="2304">W1247</f>
        <v>0</v>
      </c>
      <c r="X1246" s="9">
        <f t="shared" si="2304"/>
        <v>0</v>
      </c>
      <c r="Y1246" s="9">
        <f t="shared" si="2304"/>
        <v>0</v>
      </c>
      <c r="Z1246" s="9">
        <f t="shared" si="2304"/>
        <v>0</v>
      </c>
      <c r="AA1246" s="9">
        <f t="shared" si="2304"/>
        <v>0</v>
      </c>
      <c r="AB1246" s="9">
        <f t="shared" si="2304"/>
        <v>0</v>
      </c>
      <c r="AC1246" s="9">
        <f t="shared" si="2304"/>
        <v>0</v>
      </c>
      <c r="AD1246" s="9">
        <f t="shared" si="2304"/>
        <v>0</v>
      </c>
      <c r="AE1246" s="9">
        <f t="shared" si="2304"/>
        <v>0</v>
      </c>
      <c r="AF1246" s="9">
        <f t="shared" si="2304"/>
        <v>0</v>
      </c>
      <c r="AG1246" s="9">
        <f t="shared" si="2304"/>
        <v>0</v>
      </c>
      <c r="AH1246" s="9">
        <f t="shared" si="2304"/>
        <v>0</v>
      </c>
      <c r="AI1246" s="9">
        <f t="shared" si="2304"/>
        <v>0</v>
      </c>
      <c r="AJ1246" s="9">
        <f t="shared" si="2304"/>
        <v>0</v>
      </c>
      <c r="AK1246" s="9">
        <f t="shared" ref="AG1246:AV1249" si="2305">AK1247</f>
        <v>0</v>
      </c>
      <c r="AL1246" s="9">
        <f t="shared" si="2305"/>
        <v>0</v>
      </c>
      <c r="AM1246" s="9">
        <f t="shared" si="2305"/>
        <v>0</v>
      </c>
      <c r="AN1246" s="9">
        <f t="shared" si="2305"/>
        <v>0</v>
      </c>
      <c r="AO1246" s="9">
        <f t="shared" si="2305"/>
        <v>0</v>
      </c>
      <c r="AP1246" s="9">
        <f t="shared" si="2305"/>
        <v>0</v>
      </c>
      <c r="AQ1246" s="9">
        <f t="shared" si="2305"/>
        <v>0</v>
      </c>
      <c r="AR1246" s="9">
        <f t="shared" si="2305"/>
        <v>0</v>
      </c>
      <c r="AS1246" s="9">
        <f t="shared" si="2305"/>
        <v>0</v>
      </c>
      <c r="AT1246" s="9">
        <f t="shared" si="2305"/>
        <v>0</v>
      </c>
      <c r="AU1246" s="9">
        <f t="shared" si="2305"/>
        <v>0</v>
      </c>
      <c r="AV1246" s="9">
        <f t="shared" si="2305"/>
        <v>0</v>
      </c>
      <c r="AW1246" s="9">
        <f t="shared" ref="AS1246:AZ1249" si="2306">AW1247</f>
        <v>0</v>
      </c>
      <c r="AX1246" s="9">
        <f t="shared" si="2306"/>
        <v>0</v>
      </c>
      <c r="AY1246" s="9">
        <f t="shared" si="2306"/>
        <v>0</v>
      </c>
      <c r="AZ1246" s="9">
        <f t="shared" si="2306"/>
        <v>0</v>
      </c>
      <c r="BA1246" s="92" t="e">
        <f t="shared" si="2288"/>
        <v>#DIV/0!</v>
      </c>
      <c r="BB1246" s="92" t="e">
        <f t="shared" si="2289"/>
        <v>#DIV/0!</v>
      </c>
    </row>
    <row r="1247" spans="1:54" ht="36.75" hidden="1" customHeight="1">
      <c r="A1247" s="27" t="s">
        <v>76</v>
      </c>
      <c r="B1247" s="25" t="s">
        <v>317</v>
      </c>
      <c r="C1247" s="25" t="s">
        <v>145</v>
      </c>
      <c r="D1247" s="25" t="s">
        <v>145</v>
      </c>
      <c r="E1247" s="25" t="s">
        <v>712</v>
      </c>
      <c r="F1247" s="44"/>
      <c r="G1247" s="9">
        <f t="shared" si="2303"/>
        <v>0</v>
      </c>
      <c r="H1247" s="9">
        <f t="shared" si="2303"/>
        <v>0</v>
      </c>
      <c r="I1247" s="9">
        <f t="shared" si="2303"/>
        <v>0</v>
      </c>
      <c r="J1247" s="9">
        <f t="shared" si="2303"/>
        <v>0</v>
      </c>
      <c r="K1247" s="9">
        <f t="shared" si="2303"/>
        <v>0</v>
      </c>
      <c r="L1247" s="9">
        <f t="shared" si="2303"/>
        <v>0</v>
      </c>
      <c r="M1247" s="9">
        <f t="shared" si="2303"/>
        <v>0</v>
      </c>
      <c r="N1247" s="9">
        <f t="shared" si="2303"/>
        <v>0</v>
      </c>
      <c r="O1247" s="9">
        <f t="shared" si="2303"/>
        <v>0</v>
      </c>
      <c r="P1247" s="9">
        <f t="shared" si="2303"/>
        <v>0</v>
      </c>
      <c r="Q1247" s="9">
        <f t="shared" si="2303"/>
        <v>0</v>
      </c>
      <c r="R1247" s="9">
        <f t="shared" si="2303"/>
        <v>0</v>
      </c>
      <c r="S1247" s="9">
        <f t="shared" si="2303"/>
        <v>0</v>
      </c>
      <c r="T1247" s="9">
        <f t="shared" si="2303"/>
        <v>0</v>
      </c>
      <c r="U1247" s="9">
        <f t="shared" si="2304"/>
        <v>0</v>
      </c>
      <c r="V1247" s="9">
        <f t="shared" si="2304"/>
        <v>0</v>
      </c>
      <c r="W1247" s="9">
        <f t="shared" si="2304"/>
        <v>0</v>
      </c>
      <c r="X1247" s="9">
        <f t="shared" si="2304"/>
        <v>0</v>
      </c>
      <c r="Y1247" s="9">
        <f t="shared" si="2304"/>
        <v>0</v>
      </c>
      <c r="Z1247" s="9">
        <f t="shared" si="2304"/>
        <v>0</v>
      </c>
      <c r="AA1247" s="9">
        <f t="shared" si="2304"/>
        <v>0</v>
      </c>
      <c r="AB1247" s="9">
        <f t="shared" si="2304"/>
        <v>0</v>
      </c>
      <c r="AC1247" s="9">
        <f t="shared" si="2304"/>
        <v>0</v>
      </c>
      <c r="AD1247" s="9">
        <f t="shared" si="2304"/>
        <v>0</v>
      </c>
      <c r="AE1247" s="9">
        <f t="shared" si="2304"/>
        <v>0</v>
      </c>
      <c r="AF1247" s="9">
        <f t="shared" si="2304"/>
        <v>0</v>
      </c>
      <c r="AG1247" s="9">
        <f t="shared" si="2305"/>
        <v>0</v>
      </c>
      <c r="AH1247" s="9">
        <f t="shared" si="2305"/>
        <v>0</v>
      </c>
      <c r="AI1247" s="9">
        <f t="shared" si="2305"/>
        <v>0</v>
      </c>
      <c r="AJ1247" s="9">
        <f t="shared" si="2305"/>
        <v>0</v>
      </c>
      <c r="AK1247" s="9">
        <f t="shared" si="2305"/>
        <v>0</v>
      </c>
      <c r="AL1247" s="9">
        <f t="shared" si="2305"/>
        <v>0</v>
      </c>
      <c r="AM1247" s="9">
        <f t="shared" si="2305"/>
        <v>0</v>
      </c>
      <c r="AN1247" s="9">
        <f t="shared" si="2305"/>
        <v>0</v>
      </c>
      <c r="AO1247" s="9">
        <f t="shared" si="2305"/>
        <v>0</v>
      </c>
      <c r="AP1247" s="9">
        <f t="shared" si="2305"/>
        <v>0</v>
      </c>
      <c r="AQ1247" s="9">
        <f t="shared" si="2305"/>
        <v>0</v>
      </c>
      <c r="AR1247" s="9">
        <f t="shared" si="2305"/>
        <v>0</v>
      </c>
      <c r="AS1247" s="9">
        <f t="shared" si="2306"/>
        <v>0</v>
      </c>
      <c r="AT1247" s="9">
        <f t="shared" si="2306"/>
        <v>0</v>
      </c>
      <c r="AU1247" s="9">
        <f t="shared" si="2306"/>
        <v>0</v>
      </c>
      <c r="AV1247" s="9">
        <f t="shared" si="2306"/>
        <v>0</v>
      </c>
      <c r="AW1247" s="9">
        <f t="shared" si="2306"/>
        <v>0</v>
      </c>
      <c r="AX1247" s="9">
        <f t="shared" si="2306"/>
        <v>0</v>
      </c>
      <c r="AY1247" s="9">
        <f t="shared" si="2306"/>
        <v>0</v>
      </c>
      <c r="AZ1247" s="9">
        <f t="shared" si="2306"/>
        <v>0</v>
      </c>
      <c r="BA1247" s="92" t="e">
        <f t="shared" si="2288"/>
        <v>#DIV/0!</v>
      </c>
      <c r="BB1247" s="92" t="e">
        <f t="shared" si="2289"/>
        <v>#DIV/0!</v>
      </c>
    </row>
    <row r="1248" spans="1:54" ht="36.75" hidden="1" customHeight="1">
      <c r="A1248" s="27" t="s">
        <v>328</v>
      </c>
      <c r="B1248" s="25" t="s">
        <v>317</v>
      </c>
      <c r="C1248" s="25" t="s">
        <v>145</v>
      </c>
      <c r="D1248" s="25" t="s">
        <v>145</v>
      </c>
      <c r="E1248" s="25" t="s">
        <v>713</v>
      </c>
      <c r="F1248" s="44"/>
      <c r="G1248" s="9">
        <f t="shared" si="2303"/>
        <v>0</v>
      </c>
      <c r="H1248" s="9">
        <f t="shared" si="2303"/>
        <v>0</v>
      </c>
      <c r="I1248" s="9">
        <f t="shared" si="2303"/>
        <v>0</v>
      </c>
      <c r="J1248" s="9">
        <f t="shared" si="2303"/>
        <v>0</v>
      </c>
      <c r="K1248" s="9">
        <f t="shared" si="2303"/>
        <v>0</v>
      </c>
      <c r="L1248" s="9">
        <f t="shared" si="2303"/>
        <v>0</v>
      </c>
      <c r="M1248" s="9">
        <f t="shared" si="2303"/>
        <v>0</v>
      </c>
      <c r="N1248" s="9">
        <f t="shared" si="2303"/>
        <v>0</v>
      </c>
      <c r="O1248" s="9">
        <f t="shared" si="2303"/>
        <v>0</v>
      </c>
      <c r="P1248" s="9">
        <f t="shared" si="2303"/>
        <v>0</v>
      </c>
      <c r="Q1248" s="9">
        <f t="shared" si="2303"/>
        <v>0</v>
      </c>
      <c r="R1248" s="9">
        <f t="shared" si="2303"/>
        <v>0</v>
      </c>
      <c r="S1248" s="9">
        <f t="shared" si="2303"/>
        <v>0</v>
      </c>
      <c r="T1248" s="9">
        <f t="shared" si="2303"/>
        <v>0</v>
      </c>
      <c r="U1248" s="9">
        <f t="shared" si="2304"/>
        <v>0</v>
      </c>
      <c r="V1248" s="9">
        <f t="shared" si="2304"/>
        <v>0</v>
      </c>
      <c r="W1248" s="9">
        <f t="shared" si="2304"/>
        <v>0</v>
      </c>
      <c r="X1248" s="9">
        <f t="shared" si="2304"/>
        <v>0</v>
      </c>
      <c r="Y1248" s="9">
        <f t="shared" si="2304"/>
        <v>0</v>
      </c>
      <c r="Z1248" s="9">
        <f t="shared" si="2304"/>
        <v>0</v>
      </c>
      <c r="AA1248" s="9">
        <f t="shared" si="2304"/>
        <v>0</v>
      </c>
      <c r="AB1248" s="9">
        <f t="shared" si="2304"/>
        <v>0</v>
      </c>
      <c r="AC1248" s="9">
        <f t="shared" si="2304"/>
        <v>0</v>
      </c>
      <c r="AD1248" s="9">
        <f t="shared" si="2304"/>
        <v>0</v>
      </c>
      <c r="AE1248" s="9">
        <f t="shared" si="2304"/>
        <v>0</v>
      </c>
      <c r="AF1248" s="9">
        <f t="shared" si="2304"/>
        <v>0</v>
      </c>
      <c r="AG1248" s="9">
        <f t="shared" si="2305"/>
        <v>0</v>
      </c>
      <c r="AH1248" s="9">
        <f t="shared" si="2305"/>
        <v>0</v>
      </c>
      <c r="AI1248" s="9">
        <f t="shared" si="2305"/>
        <v>0</v>
      </c>
      <c r="AJ1248" s="9">
        <f t="shared" si="2305"/>
        <v>0</v>
      </c>
      <c r="AK1248" s="9">
        <f t="shared" si="2305"/>
        <v>0</v>
      </c>
      <c r="AL1248" s="9">
        <f t="shared" si="2305"/>
        <v>0</v>
      </c>
      <c r="AM1248" s="9">
        <f t="shared" si="2305"/>
        <v>0</v>
      </c>
      <c r="AN1248" s="9">
        <f t="shared" si="2305"/>
        <v>0</v>
      </c>
      <c r="AO1248" s="9">
        <f t="shared" si="2305"/>
        <v>0</v>
      </c>
      <c r="AP1248" s="9">
        <f t="shared" si="2305"/>
        <v>0</v>
      </c>
      <c r="AQ1248" s="9">
        <f t="shared" si="2305"/>
        <v>0</v>
      </c>
      <c r="AR1248" s="9">
        <f t="shared" si="2305"/>
        <v>0</v>
      </c>
      <c r="AS1248" s="9">
        <f t="shared" si="2306"/>
        <v>0</v>
      </c>
      <c r="AT1248" s="9">
        <f t="shared" si="2306"/>
        <v>0</v>
      </c>
      <c r="AU1248" s="9">
        <f t="shared" si="2306"/>
        <v>0</v>
      </c>
      <c r="AV1248" s="9">
        <f t="shared" si="2306"/>
        <v>0</v>
      </c>
      <c r="AW1248" s="9">
        <f t="shared" si="2306"/>
        <v>0</v>
      </c>
      <c r="AX1248" s="9">
        <f t="shared" si="2306"/>
        <v>0</v>
      </c>
      <c r="AY1248" s="9">
        <f t="shared" si="2306"/>
        <v>0</v>
      </c>
      <c r="AZ1248" s="9">
        <f t="shared" si="2306"/>
        <v>0</v>
      </c>
      <c r="BA1248" s="92" t="e">
        <f t="shared" si="2288"/>
        <v>#DIV/0!</v>
      </c>
      <c r="BB1248" s="92" t="e">
        <f t="shared" si="2289"/>
        <v>#DIV/0!</v>
      </c>
    </row>
    <row r="1249" spans="1:54" ht="36" hidden="1" customHeight="1">
      <c r="A1249" s="24" t="s">
        <v>11</v>
      </c>
      <c r="B1249" s="25" t="s">
        <v>317</v>
      </c>
      <c r="C1249" s="25" t="s">
        <v>145</v>
      </c>
      <c r="D1249" s="25" t="s">
        <v>145</v>
      </c>
      <c r="E1249" s="25" t="s">
        <v>713</v>
      </c>
      <c r="F1249" s="25">
        <v>600</v>
      </c>
      <c r="G1249" s="9">
        <f t="shared" si="2303"/>
        <v>0</v>
      </c>
      <c r="H1249" s="9">
        <f t="shared" si="2303"/>
        <v>0</v>
      </c>
      <c r="I1249" s="9">
        <f t="shared" si="2303"/>
        <v>0</v>
      </c>
      <c r="J1249" s="9">
        <f t="shared" si="2303"/>
        <v>0</v>
      </c>
      <c r="K1249" s="9">
        <f t="shared" si="2303"/>
        <v>0</v>
      </c>
      <c r="L1249" s="9">
        <f t="shared" si="2303"/>
        <v>0</v>
      </c>
      <c r="M1249" s="9">
        <f t="shared" si="2303"/>
        <v>0</v>
      </c>
      <c r="N1249" s="9">
        <f t="shared" si="2303"/>
        <v>0</v>
      </c>
      <c r="O1249" s="9">
        <f t="shared" si="2303"/>
        <v>0</v>
      </c>
      <c r="P1249" s="9">
        <f t="shared" si="2303"/>
        <v>0</v>
      </c>
      <c r="Q1249" s="9">
        <f t="shared" si="2303"/>
        <v>0</v>
      </c>
      <c r="R1249" s="9">
        <f t="shared" si="2303"/>
        <v>0</v>
      </c>
      <c r="S1249" s="9">
        <f t="shared" si="2303"/>
        <v>0</v>
      </c>
      <c r="T1249" s="9">
        <f t="shared" si="2303"/>
        <v>0</v>
      </c>
      <c r="U1249" s="9">
        <f t="shared" si="2304"/>
        <v>0</v>
      </c>
      <c r="V1249" s="9">
        <f t="shared" si="2304"/>
        <v>0</v>
      </c>
      <c r="W1249" s="9">
        <f t="shared" si="2304"/>
        <v>0</v>
      </c>
      <c r="X1249" s="9">
        <f t="shared" si="2304"/>
        <v>0</v>
      </c>
      <c r="Y1249" s="9">
        <f t="shared" si="2304"/>
        <v>0</v>
      </c>
      <c r="Z1249" s="9">
        <f t="shared" si="2304"/>
        <v>0</v>
      </c>
      <c r="AA1249" s="9">
        <f t="shared" si="2304"/>
        <v>0</v>
      </c>
      <c r="AB1249" s="9">
        <f t="shared" si="2304"/>
        <v>0</v>
      </c>
      <c r="AC1249" s="9">
        <f t="shared" si="2304"/>
        <v>0</v>
      </c>
      <c r="AD1249" s="9">
        <f t="shared" si="2304"/>
        <v>0</v>
      </c>
      <c r="AE1249" s="9">
        <f t="shared" si="2304"/>
        <v>0</v>
      </c>
      <c r="AF1249" s="9">
        <f t="shared" si="2304"/>
        <v>0</v>
      </c>
      <c r="AG1249" s="9">
        <f t="shared" si="2305"/>
        <v>0</v>
      </c>
      <c r="AH1249" s="9">
        <f t="shared" si="2305"/>
        <v>0</v>
      </c>
      <c r="AI1249" s="9">
        <f t="shared" si="2305"/>
        <v>0</v>
      </c>
      <c r="AJ1249" s="9">
        <f t="shared" si="2305"/>
        <v>0</v>
      </c>
      <c r="AK1249" s="9">
        <f t="shared" si="2305"/>
        <v>0</v>
      </c>
      <c r="AL1249" s="9">
        <f t="shared" si="2305"/>
        <v>0</v>
      </c>
      <c r="AM1249" s="9">
        <f t="shared" si="2305"/>
        <v>0</v>
      </c>
      <c r="AN1249" s="9">
        <f t="shared" si="2305"/>
        <v>0</v>
      </c>
      <c r="AO1249" s="9">
        <f t="shared" si="2305"/>
        <v>0</v>
      </c>
      <c r="AP1249" s="9">
        <f t="shared" si="2305"/>
        <v>0</v>
      </c>
      <c r="AQ1249" s="9">
        <f t="shared" si="2305"/>
        <v>0</v>
      </c>
      <c r="AR1249" s="9">
        <f t="shared" si="2305"/>
        <v>0</v>
      </c>
      <c r="AS1249" s="9">
        <f t="shared" si="2306"/>
        <v>0</v>
      </c>
      <c r="AT1249" s="9">
        <f t="shared" si="2306"/>
        <v>0</v>
      </c>
      <c r="AU1249" s="9">
        <f t="shared" si="2306"/>
        <v>0</v>
      </c>
      <c r="AV1249" s="9">
        <f t="shared" si="2306"/>
        <v>0</v>
      </c>
      <c r="AW1249" s="9">
        <f t="shared" si="2306"/>
        <v>0</v>
      </c>
      <c r="AX1249" s="9">
        <f t="shared" si="2306"/>
        <v>0</v>
      </c>
      <c r="AY1249" s="9">
        <f t="shared" si="2306"/>
        <v>0</v>
      </c>
      <c r="AZ1249" s="9">
        <f t="shared" si="2306"/>
        <v>0</v>
      </c>
      <c r="BA1249" s="92" t="e">
        <f t="shared" si="2288"/>
        <v>#DIV/0!</v>
      </c>
      <c r="BB1249" s="92" t="e">
        <f t="shared" si="2289"/>
        <v>#DIV/0!</v>
      </c>
    </row>
    <row r="1250" spans="1:54" ht="21.75" hidden="1" customHeight="1">
      <c r="A1250" s="24" t="s">
        <v>13</v>
      </c>
      <c r="B1250" s="25" t="s">
        <v>317</v>
      </c>
      <c r="C1250" s="25" t="s">
        <v>145</v>
      </c>
      <c r="D1250" s="25" t="s">
        <v>145</v>
      </c>
      <c r="E1250" s="25" t="s">
        <v>713</v>
      </c>
      <c r="F1250" s="25">
        <v>610</v>
      </c>
      <c r="G1250" s="9">
        <f>100-100</f>
        <v>0</v>
      </c>
      <c r="H1250" s="9">
        <f t="shared" ref="H1250:AZ1250" si="2307">100-100</f>
        <v>0</v>
      </c>
      <c r="I1250" s="9">
        <f t="shared" si="2307"/>
        <v>0</v>
      </c>
      <c r="J1250" s="9">
        <f t="shared" si="2307"/>
        <v>0</v>
      </c>
      <c r="K1250" s="9">
        <f t="shared" si="2307"/>
        <v>0</v>
      </c>
      <c r="L1250" s="9">
        <f t="shared" si="2307"/>
        <v>0</v>
      </c>
      <c r="M1250" s="9">
        <f t="shared" si="2307"/>
        <v>0</v>
      </c>
      <c r="N1250" s="9">
        <f t="shared" si="2307"/>
        <v>0</v>
      </c>
      <c r="O1250" s="9">
        <f t="shared" si="2307"/>
        <v>0</v>
      </c>
      <c r="P1250" s="9">
        <f t="shared" si="2307"/>
        <v>0</v>
      </c>
      <c r="Q1250" s="9">
        <f t="shared" si="2307"/>
        <v>0</v>
      </c>
      <c r="R1250" s="9">
        <f t="shared" si="2307"/>
        <v>0</v>
      </c>
      <c r="S1250" s="9">
        <f t="shared" si="2307"/>
        <v>0</v>
      </c>
      <c r="T1250" s="9">
        <f t="shared" si="2307"/>
        <v>0</v>
      </c>
      <c r="U1250" s="9">
        <f t="shared" si="2307"/>
        <v>0</v>
      </c>
      <c r="V1250" s="9">
        <f t="shared" si="2307"/>
        <v>0</v>
      </c>
      <c r="W1250" s="9">
        <f t="shared" si="2307"/>
        <v>0</v>
      </c>
      <c r="X1250" s="9">
        <f t="shared" si="2307"/>
        <v>0</v>
      </c>
      <c r="Y1250" s="9">
        <f t="shared" si="2307"/>
        <v>0</v>
      </c>
      <c r="Z1250" s="9">
        <f t="shared" si="2307"/>
        <v>0</v>
      </c>
      <c r="AA1250" s="9">
        <f t="shared" si="2307"/>
        <v>0</v>
      </c>
      <c r="AB1250" s="9">
        <f t="shared" si="2307"/>
        <v>0</v>
      </c>
      <c r="AC1250" s="9">
        <f t="shared" si="2307"/>
        <v>0</v>
      </c>
      <c r="AD1250" s="9">
        <f t="shared" si="2307"/>
        <v>0</v>
      </c>
      <c r="AE1250" s="9">
        <f t="shared" si="2307"/>
        <v>0</v>
      </c>
      <c r="AF1250" s="9">
        <f t="shared" si="2307"/>
        <v>0</v>
      </c>
      <c r="AG1250" s="9">
        <f t="shared" si="2307"/>
        <v>0</v>
      </c>
      <c r="AH1250" s="9">
        <f t="shared" si="2307"/>
        <v>0</v>
      </c>
      <c r="AI1250" s="9">
        <f t="shared" si="2307"/>
        <v>0</v>
      </c>
      <c r="AJ1250" s="9">
        <f t="shared" si="2307"/>
        <v>0</v>
      </c>
      <c r="AK1250" s="9">
        <f t="shared" si="2307"/>
        <v>0</v>
      </c>
      <c r="AL1250" s="9">
        <f t="shared" si="2307"/>
        <v>0</v>
      </c>
      <c r="AM1250" s="9">
        <f t="shared" si="2307"/>
        <v>0</v>
      </c>
      <c r="AN1250" s="9">
        <f t="shared" si="2307"/>
        <v>0</v>
      </c>
      <c r="AO1250" s="9">
        <f t="shared" si="2307"/>
        <v>0</v>
      </c>
      <c r="AP1250" s="9">
        <f t="shared" si="2307"/>
        <v>0</v>
      </c>
      <c r="AQ1250" s="9">
        <f t="shared" si="2307"/>
        <v>0</v>
      </c>
      <c r="AR1250" s="9">
        <f t="shared" si="2307"/>
        <v>0</v>
      </c>
      <c r="AS1250" s="9">
        <f t="shared" si="2307"/>
        <v>0</v>
      </c>
      <c r="AT1250" s="9">
        <f t="shared" si="2307"/>
        <v>0</v>
      </c>
      <c r="AU1250" s="9">
        <f t="shared" si="2307"/>
        <v>0</v>
      </c>
      <c r="AV1250" s="9">
        <f t="shared" si="2307"/>
        <v>0</v>
      </c>
      <c r="AW1250" s="9">
        <f t="shared" si="2307"/>
        <v>0</v>
      </c>
      <c r="AX1250" s="9">
        <f t="shared" si="2307"/>
        <v>0</v>
      </c>
      <c r="AY1250" s="9">
        <f t="shared" si="2307"/>
        <v>0</v>
      </c>
      <c r="AZ1250" s="9">
        <f t="shared" si="2307"/>
        <v>0</v>
      </c>
      <c r="BA1250" s="92" t="e">
        <f t="shared" si="2288"/>
        <v>#DIV/0!</v>
      </c>
      <c r="BB1250" s="92" t="e">
        <f t="shared" si="2289"/>
        <v>#DIV/0!</v>
      </c>
    </row>
    <row r="1251" spans="1:54" ht="82.5" hidden="1">
      <c r="A1251" s="27" t="s">
        <v>118</v>
      </c>
      <c r="B1251" s="25" t="s">
        <v>317</v>
      </c>
      <c r="C1251" s="25" t="s">
        <v>145</v>
      </c>
      <c r="D1251" s="25" t="s">
        <v>145</v>
      </c>
      <c r="E1251" s="25" t="s">
        <v>119</v>
      </c>
      <c r="F1251" s="44"/>
      <c r="G1251" s="9">
        <f t="shared" ref="G1251" si="2308">G1252+G1256</f>
        <v>1785</v>
      </c>
      <c r="H1251" s="9">
        <f t="shared" ref="H1251:N1251" si="2309">H1252+H1256</f>
        <v>0</v>
      </c>
      <c r="I1251" s="9">
        <f t="shared" si="2309"/>
        <v>0</v>
      </c>
      <c r="J1251" s="9">
        <f t="shared" si="2309"/>
        <v>0</v>
      </c>
      <c r="K1251" s="9">
        <f t="shared" si="2309"/>
        <v>0</v>
      </c>
      <c r="L1251" s="9">
        <f t="shared" si="2309"/>
        <v>0</v>
      </c>
      <c r="M1251" s="9">
        <f t="shared" si="2309"/>
        <v>1785</v>
      </c>
      <c r="N1251" s="9">
        <f t="shared" si="2309"/>
        <v>0</v>
      </c>
      <c r="O1251" s="9">
        <f t="shared" ref="O1251:T1251" si="2310">O1252+O1256</f>
        <v>0</v>
      </c>
      <c r="P1251" s="9">
        <f t="shared" si="2310"/>
        <v>0</v>
      </c>
      <c r="Q1251" s="9">
        <f t="shared" si="2310"/>
        <v>0</v>
      </c>
      <c r="R1251" s="9">
        <f t="shared" si="2310"/>
        <v>0</v>
      </c>
      <c r="S1251" s="9">
        <f t="shared" si="2310"/>
        <v>1785</v>
      </c>
      <c r="T1251" s="9">
        <f t="shared" si="2310"/>
        <v>0</v>
      </c>
      <c r="U1251" s="9">
        <f t="shared" ref="U1251:Z1251" si="2311">U1252+U1256</f>
        <v>0</v>
      </c>
      <c r="V1251" s="9">
        <f t="shared" si="2311"/>
        <v>0</v>
      </c>
      <c r="W1251" s="9">
        <f t="shared" si="2311"/>
        <v>0</v>
      </c>
      <c r="X1251" s="9">
        <f t="shared" si="2311"/>
        <v>0</v>
      </c>
      <c r="Y1251" s="9">
        <f t="shared" si="2311"/>
        <v>1785</v>
      </c>
      <c r="Z1251" s="9">
        <f t="shared" si="2311"/>
        <v>0</v>
      </c>
      <c r="AA1251" s="9">
        <f t="shared" ref="AA1251:AF1251" si="2312">AA1252+AA1256</f>
        <v>0</v>
      </c>
      <c r="AB1251" s="9">
        <f t="shared" si="2312"/>
        <v>0</v>
      </c>
      <c r="AC1251" s="9">
        <f t="shared" si="2312"/>
        <v>0</v>
      </c>
      <c r="AD1251" s="9">
        <f t="shared" si="2312"/>
        <v>0</v>
      </c>
      <c r="AE1251" s="9">
        <f t="shared" si="2312"/>
        <v>1785</v>
      </c>
      <c r="AF1251" s="9">
        <f t="shared" si="2312"/>
        <v>0</v>
      </c>
      <c r="AG1251" s="9">
        <f t="shared" ref="AG1251:AL1251" si="2313">AG1252+AG1256</f>
        <v>0</v>
      </c>
      <c r="AH1251" s="9">
        <f t="shared" si="2313"/>
        <v>0</v>
      </c>
      <c r="AI1251" s="9">
        <f t="shared" si="2313"/>
        <v>0</v>
      </c>
      <c r="AJ1251" s="9">
        <f t="shared" si="2313"/>
        <v>0</v>
      </c>
      <c r="AK1251" s="9">
        <f t="shared" si="2313"/>
        <v>1785</v>
      </c>
      <c r="AL1251" s="9">
        <f t="shared" si="2313"/>
        <v>0</v>
      </c>
      <c r="AM1251" s="9">
        <f t="shared" ref="AM1251:AR1251" si="2314">AM1252+AM1256</f>
        <v>0</v>
      </c>
      <c r="AN1251" s="9">
        <f t="shared" si="2314"/>
        <v>0</v>
      </c>
      <c r="AO1251" s="9">
        <f t="shared" si="2314"/>
        <v>0</v>
      </c>
      <c r="AP1251" s="9">
        <f t="shared" si="2314"/>
        <v>0</v>
      </c>
      <c r="AQ1251" s="9">
        <f t="shared" si="2314"/>
        <v>1785</v>
      </c>
      <c r="AR1251" s="9">
        <f t="shared" si="2314"/>
        <v>0</v>
      </c>
      <c r="AS1251" s="9">
        <f t="shared" ref="AS1251:AW1251" si="2315">AS1252+AS1256</f>
        <v>0</v>
      </c>
      <c r="AT1251" s="9">
        <f t="shared" si="2315"/>
        <v>0</v>
      </c>
      <c r="AU1251" s="9">
        <f t="shared" si="2315"/>
        <v>0</v>
      </c>
      <c r="AV1251" s="9">
        <f t="shared" si="2315"/>
        <v>0</v>
      </c>
      <c r="AW1251" s="9">
        <f t="shared" si="2315"/>
        <v>1785</v>
      </c>
      <c r="AX1251" s="9">
        <f t="shared" ref="AX1251:AZ1251" si="2316">AX1252+AX1256</f>
        <v>0</v>
      </c>
      <c r="AY1251" s="9">
        <f t="shared" si="2316"/>
        <v>600</v>
      </c>
      <c r="AZ1251" s="9">
        <f t="shared" si="2316"/>
        <v>0</v>
      </c>
      <c r="BA1251" s="92">
        <f t="shared" si="2288"/>
        <v>33.613445378151262</v>
      </c>
      <c r="BB1251" s="92"/>
    </row>
    <row r="1252" spans="1:54" ht="33" hidden="1">
      <c r="A1252" s="27" t="s">
        <v>76</v>
      </c>
      <c r="B1252" s="25" t="s">
        <v>317</v>
      </c>
      <c r="C1252" s="25" t="s">
        <v>145</v>
      </c>
      <c r="D1252" s="25" t="s">
        <v>145</v>
      </c>
      <c r="E1252" s="25" t="s">
        <v>146</v>
      </c>
      <c r="F1252" s="44"/>
      <c r="G1252" s="9">
        <f t="shared" ref="G1252:V1254" si="2317">G1253</f>
        <v>1785</v>
      </c>
      <c r="H1252" s="9">
        <f t="shared" si="2317"/>
        <v>0</v>
      </c>
      <c r="I1252" s="9">
        <f t="shared" si="2317"/>
        <v>0</v>
      </c>
      <c r="J1252" s="9">
        <f t="shared" si="2317"/>
        <v>0</v>
      </c>
      <c r="K1252" s="9">
        <f t="shared" si="2317"/>
        <v>0</v>
      </c>
      <c r="L1252" s="9">
        <f t="shared" si="2317"/>
        <v>0</v>
      </c>
      <c r="M1252" s="9">
        <f t="shared" si="2317"/>
        <v>1785</v>
      </c>
      <c r="N1252" s="9">
        <f t="shared" si="2317"/>
        <v>0</v>
      </c>
      <c r="O1252" s="9">
        <f t="shared" si="2317"/>
        <v>0</v>
      </c>
      <c r="P1252" s="9">
        <f t="shared" si="2317"/>
        <v>0</v>
      </c>
      <c r="Q1252" s="9">
        <f t="shared" si="2317"/>
        <v>0</v>
      </c>
      <c r="R1252" s="9">
        <f t="shared" si="2317"/>
        <v>0</v>
      </c>
      <c r="S1252" s="9">
        <f t="shared" si="2317"/>
        <v>1785</v>
      </c>
      <c r="T1252" s="9">
        <f t="shared" si="2317"/>
        <v>0</v>
      </c>
      <c r="U1252" s="9">
        <f t="shared" si="2317"/>
        <v>0</v>
      </c>
      <c r="V1252" s="9">
        <f t="shared" si="2317"/>
        <v>0</v>
      </c>
      <c r="W1252" s="9">
        <f t="shared" ref="U1252:AJ1254" si="2318">W1253</f>
        <v>0</v>
      </c>
      <c r="X1252" s="9">
        <f t="shared" si="2318"/>
        <v>0</v>
      </c>
      <c r="Y1252" s="9">
        <f t="shared" si="2318"/>
        <v>1785</v>
      </c>
      <c r="Z1252" s="9">
        <f t="shared" si="2318"/>
        <v>0</v>
      </c>
      <c r="AA1252" s="9">
        <f t="shared" si="2318"/>
        <v>0</v>
      </c>
      <c r="AB1252" s="9">
        <f t="shared" si="2318"/>
        <v>0</v>
      </c>
      <c r="AC1252" s="9">
        <f t="shared" si="2318"/>
        <v>0</v>
      </c>
      <c r="AD1252" s="9">
        <f t="shared" si="2318"/>
        <v>0</v>
      </c>
      <c r="AE1252" s="9">
        <f t="shared" si="2318"/>
        <v>1785</v>
      </c>
      <c r="AF1252" s="9">
        <f t="shared" si="2318"/>
        <v>0</v>
      </c>
      <c r="AG1252" s="9">
        <f t="shared" si="2318"/>
        <v>0</v>
      </c>
      <c r="AH1252" s="9">
        <f t="shared" si="2318"/>
        <v>0</v>
      </c>
      <c r="AI1252" s="9">
        <f t="shared" si="2318"/>
        <v>0</v>
      </c>
      <c r="AJ1252" s="9">
        <f t="shared" si="2318"/>
        <v>0</v>
      </c>
      <c r="AK1252" s="9">
        <f t="shared" ref="AG1252:AV1254" si="2319">AK1253</f>
        <v>1785</v>
      </c>
      <c r="AL1252" s="9">
        <f t="shared" si="2319"/>
        <v>0</v>
      </c>
      <c r="AM1252" s="9">
        <f t="shared" si="2319"/>
        <v>0</v>
      </c>
      <c r="AN1252" s="9">
        <f t="shared" si="2319"/>
        <v>0</v>
      </c>
      <c r="AO1252" s="9">
        <f t="shared" si="2319"/>
        <v>0</v>
      </c>
      <c r="AP1252" s="9">
        <f t="shared" si="2319"/>
        <v>0</v>
      </c>
      <c r="AQ1252" s="9">
        <f t="shared" si="2319"/>
        <v>1785</v>
      </c>
      <c r="AR1252" s="9">
        <f t="shared" si="2319"/>
        <v>0</v>
      </c>
      <c r="AS1252" s="9">
        <f t="shared" si="2319"/>
        <v>0</v>
      </c>
      <c r="AT1252" s="9">
        <f t="shared" si="2319"/>
        <v>0</v>
      </c>
      <c r="AU1252" s="9">
        <f t="shared" si="2319"/>
        <v>0</v>
      </c>
      <c r="AV1252" s="9">
        <f t="shared" si="2319"/>
        <v>0</v>
      </c>
      <c r="AW1252" s="9">
        <f t="shared" ref="AS1252:AZ1254" si="2320">AW1253</f>
        <v>1785</v>
      </c>
      <c r="AX1252" s="9">
        <f t="shared" si="2320"/>
        <v>0</v>
      </c>
      <c r="AY1252" s="9">
        <f t="shared" si="2320"/>
        <v>600</v>
      </c>
      <c r="AZ1252" s="9">
        <f t="shared" si="2320"/>
        <v>0</v>
      </c>
      <c r="BA1252" s="92">
        <f t="shared" si="2288"/>
        <v>33.613445378151262</v>
      </c>
      <c r="BB1252" s="92"/>
    </row>
    <row r="1253" spans="1:54" ht="33" hidden="1">
      <c r="A1253" s="27" t="s">
        <v>328</v>
      </c>
      <c r="B1253" s="25" t="s">
        <v>317</v>
      </c>
      <c r="C1253" s="25" t="s">
        <v>145</v>
      </c>
      <c r="D1253" s="25" t="s">
        <v>145</v>
      </c>
      <c r="E1253" s="25" t="s">
        <v>355</v>
      </c>
      <c r="F1253" s="44"/>
      <c r="G1253" s="9">
        <f t="shared" si="2317"/>
        <v>1785</v>
      </c>
      <c r="H1253" s="9">
        <f t="shared" si="2317"/>
        <v>0</v>
      </c>
      <c r="I1253" s="9">
        <f t="shared" si="2317"/>
        <v>0</v>
      </c>
      <c r="J1253" s="9">
        <f t="shared" si="2317"/>
        <v>0</v>
      </c>
      <c r="K1253" s="9">
        <f t="shared" si="2317"/>
        <v>0</v>
      </c>
      <c r="L1253" s="9">
        <f t="shared" si="2317"/>
        <v>0</v>
      </c>
      <c r="M1253" s="9">
        <f t="shared" si="2317"/>
        <v>1785</v>
      </c>
      <c r="N1253" s="9">
        <f t="shared" si="2317"/>
        <v>0</v>
      </c>
      <c r="O1253" s="9">
        <f t="shared" si="2317"/>
        <v>0</v>
      </c>
      <c r="P1253" s="9">
        <f t="shared" si="2317"/>
        <v>0</v>
      </c>
      <c r="Q1253" s="9">
        <f t="shared" si="2317"/>
        <v>0</v>
      </c>
      <c r="R1253" s="9">
        <f t="shared" si="2317"/>
        <v>0</v>
      </c>
      <c r="S1253" s="9">
        <f t="shared" si="2317"/>
        <v>1785</v>
      </c>
      <c r="T1253" s="9">
        <f t="shared" si="2317"/>
        <v>0</v>
      </c>
      <c r="U1253" s="9">
        <f t="shared" si="2318"/>
        <v>0</v>
      </c>
      <c r="V1253" s="9">
        <f t="shared" si="2318"/>
        <v>0</v>
      </c>
      <c r="W1253" s="9">
        <f t="shared" si="2318"/>
        <v>0</v>
      </c>
      <c r="X1253" s="9">
        <f t="shared" si="2318"/>
        <v>0</v>
      </c>
      <c r="Y1253" s="9">
        <f t="shared" si="2318"/>
        <v>1785</v>
      </c>
      <c r="Z1253" s="9">
        <f t="shared" si="2318"/>
        <v>0</v>
      </c>
      <c r="AA1253" s="9">
        <f t="shared" si="2318"/>
        <v>0</v>
      </c>
      <c r="AB1253" s="9">
        <f t="shared" si="2318"/>
        <v>0</v>
      </c>
      <c r="AC1253" s="9">
        <f t="shared" si="2318"/>
        <v>0</v>
      </c>
      <c r="AD1253" s="9">
        <f t="shared" si="2318"/>
        <v>0</v>
      </c>
      <c r="AE1253" s="9">
        <f t="shared" si="2318"/>
        <v>1785</v>
      </c>
      <c r="AF1253" s="9">
        <f t="shared" si="2318"/>
        <v>0</v>
      </c>
      <c r="AG1253" s="9">
        <f t="shared" si="2319"/>
        <v>0</v>
      </c>
      <c r="AH1253" s="9">
        <f t="shared" si="2319"/>
        <v>0</v>
      </c>
      <c r="AI1253" s="9">
        <f t="shared" si="2319"/>
        <v>0</v>
      </c>
      <c r="AJ1253" s="9">
        <f t="shared" si="2319"/>
        <v>0</v>
      </c>
      <c r="AK1253" s="9">
        <f t="shared" si="2319"/>
        <v>1785</v>
      </c>
      <c r="AL1253" s="9">
        <f t="shared" si="2319"/>
        <v>0</v>
      </c>
      <c r="AM1253" s="9">
        <f t="shared" si="2319"/>
        <v>0</v>
      </c>
      <c r="AN1253" s="9">
        <f t="shared" si="2319"/>
        <v>0</v>
      </c>
      <c r="AO1253" s="9">
        <f t="shared" si="2319"/>
        <v>0</v>
      </c>
      <c r="AP1253" s="9">
        <f t="shared" si="2319"/>
        <v>0</v>
      </c>
      <c r="AQ1253" s="9">
        <f t="shared" si="2319"/>
        <v>1785</v>
      </c>
      <c r="AR1253" s="9">
        <f t="shared" si="2319"/>
        <v>0</v>
      </c>
      <c r="AS1253" s="9">
        <f t="shared" si="2320"/>
        <v>0</v>
      </c>
      <c r="AT1253" s="9">
        <f t="shared" si="2320"/>
        <v>0</v>
      </c>
      <c r="AU1253" s="9">
        <f t="shared" si="2320"/>
        <v>0</v>
      </c>
      <c r="AV1253" s="9">
        <f t="shared" si="2320"/>
        <v>0</v>
      </c>
      <c r="AW1253" s="9">
        <f t="shared" si="2320"/>
        <v>1785</v>
      </c>
      <c r="AX1253" s="9">
        <f t="shared" si="2320"/>
        <v>0</v>
      </c>
      <c r="AY1253" s="9">
        <f t="shared" si="2320"/>
        <v>600</v>
      </c>
      <c r="AZ1253" s="9">
        <f t="shared" si="2320"/>
        <v>0</v>
      </c>
      <c r="BA1253" s="92">
        <f t="shared" si="2288"/>
        <v>33.613445378151262</v>
      </c>
      <c r="BB1253" s="92"/>
    </row>
    <row r="1254" spans="1:54" ht="33" hidden="1">
      <c r="A1254" s="24" t="s">
        <v>11</v>
      </c>
      <c r="B1254" s="25" t="s">
        <v>317</v>
      </c>
      <c r="C1254" s="25" t="s">
        <v>145</v>
      </c>
      <c r="D1254" s="25" t="s">
        <v>145</v>
      </c>
      <c r="E1254" s="25" t="s">
        <v>355</v>
      </c>
      <c r="F1254" s="25">
        <v>600</v>
      </c>
      <c r="G1254" s="9">
        <f t="shared" si="2317"/>
        <v>1785</v>
      </c>
      <c r="H1254" s="9">
        <f t="shared" si="2317"/>
        <v>0</v>
      </c>
      <c r="I1254" s="9">
        <f t="shared" si="2317"/>
        <v>0</v>
      </c>
      <c r="J1254" s="9">
        <f t="shared" si="2317"/>
        <v>0</v>
      </c>
      <c r="K1254" s="9">
        <f t="shared" si="2317"/>
        <v>0</v>
      </c>
      <c r="L1254" s="9">
        <f t="shared" si="2317"/>
        <v>0</v>
      </c>
      <c r="M1254" s="9">
        <f t="shared" si="2317"/>
        <v>1785</v>
      </c>
      <c r="N1254" s="9">
        <f t="shared" si="2317"/>
        <v>0</v>
      </c>
      <c r="O1254" s="9">
        <f t="shared" si="2317"/>
        <v>0</v>
      </c>
      <c r="P1254" s="9">
        <f t="shared" si="2317"/>
        <v>0</v>
      </c>
      <c r="Q1254" s="9">
        <f t="shared" si="2317"/>
        <v>0</v>
      </c>
      <c r="R1254" s="9">
        <f t="shared" si="2317"/>
        <v>0</v>
      </c>
      <c r="S1254" s="9">
        <f t="shared" si="2317"/>
        <v>1785</v>
      </c>
      <c r="T1254" s="9">
        <f t="shared" si="2317"/>
        <v>0</v>
      </c>
      <c r="U1254" s="9">
        <f t="shared" si="2318"/>
        <v>0</v>
      </c>
      <c r="V1254" s="9">
        <f t="shared" si="2318"/>
        <v>0</v>
      </c>
      <c r="W1254" s="9">
        <f t="shared" si="2318"/>
        <v>0</v>
      </c>
      <c r="X1254" s="9">
        <f t="shared" si="2318"/>
        <v>0</v>
      </c>
      <c r="Y1254" s="9">
        <f t="shared" si="2318"/>
        <v>1785</v>
      </c>
      <c r="Z1254" s="9">
        <f t="shared" si="2318"/>
        <v>0</v>
      </c>
      <c r="AA1254" s="9">
        <f t="shared" si="2318"/>
        <v>0</v>
      </c>
      <c r="AB1254" s="9">
        <f t="shared" si="2318"/>
        <v>0</v>
      </c>
      <c r="AC1254" s="9">
        <f t="shared" si="2318"/>
        <v>0</v>
      </c>
      <c r="AD1254" s="9">
        <f t="shared" si="2318"/>
        <v>0</v>
      </c>
      <c r="AE1254" s="9">
        <f t="shared" si="2318"/>
        <v>1785</v>
      </c>
      <c r="AF1254" s="9">
        <f t="shared" si="2318"/>
        <v>0</v>
      </c>
      <c r="AG1254" s="9">
        <f t="shared" si="2319"/>
        <v>0</v>
      </c>
      <c r="AH1254" s="9">
        <f t="shared" si="2319"/>
        <v>0</v>
      </c>
      <c r="AI1254" s="9">
        <f t="shared" si="2319"/>
        <v>0</v>
      </c>
      <c r="AJ1254" s="9">
        <f t="shared" si="2319"/>
        <v>0</v>
      </c>
      <c r="AK1254" s="9">
        <f t="shared" si="2319"/>
        <v>1785</v>
      </c>
      <c r="AL1254" s="9">
        <f t="shared" si="2319"/>
        <v>0</v>
      </c>
      <c r="AM1254" s="9">
        <f t="shared" si="2319"/>
        <v>0</v>
      </c>
      <c r="AN1254" s="9">
        <f t="shared" si="2319"/>
        <v>0</v>
      </c>
      <c r="AO1254" s="9">
        <f t="shared" si="2319"/>
        <v>0</v>
      </c>
      <c r="AP1254" s="9">
        <f t="shared" si="2319"/>
        <v>0</v>
      </c>
      <c r="AQ1254" s="9">
        <f t="shared" si="2319"/>
        <v>1785</v>
      </c>
      <c r="AR1254" s="9">
        <f t="shared" si="2319"/>
        <v>0</v>
      </c>
      <c r="AS1254" s="9">
        <f t="shared" si="2320"/>
        <v>0</v>
      </c>
      <c r="AT1254" s="9">
        <f t="shared" si="2320"/>
        <v>0</v>
      </c>
      <c r="AU1254" s="9">
        <f t="shared" si="2320"/>
        <v>0</v>
      </c>
      <c r="AV1254" s="9">
        <f t="shared" si="2320"/>
        <v>0</v>
      </c>
      <c r="AW1254" s="9">
        <f t="shared" si="2320"/>
        <v>1785</v>
      </c>
      <c r="AX1254" s="9">
        <f t="shared" si="2320"/>
        <v>0</v>
      </c>
      <c r="AY1254" s="9">
        <f t="shared" si="2320"/>
        <v>600</v>
      </c>
      <c r="AZ1254" s="9">
        <f t="shared" si="2320"/>
        <v>0</v>
      </c>
      <c r="BA1254" s="92">
        <f t="shared" si="2288"/>
        <v>33.613445378151262</v>
      </c>
      <c r="BB1254" s="92"/>
    </row>
    <row r="1255" spans="1:54" ht="20.100000000000001" hidden="1" customHeight="1">
      <c r="A1255" s="24" t="s">
        <v>13</v>
      </c>
      <c r="B1255" s="25" t="s">
        <v>317</v>
      </c>
      <c r="C1255" s="25" t="s">
        <v>145</v>
      </c>
      <c r="D1255" s="25" t="s">
        <v>145</v>
      </c>
      <c r="E1255" s="25" t="s">
        <v>355</v>
      </c>
      <c r="F1255" s="25">
        <v>610</v>
      </c>
      <c r="G1255" s="9">
        <v>1785</v>
      </c>
      <c r="H1255" s="9"/>
      <c r="I1255" s="79"/>
      <c r="J1255" s="79"/>
      <c r="K1255" s="79"/>
      <c r="L1255" s="79"/>
      <c r="M1255" s="9">
        <f>G1255+I1255+J1255+K1255+L1255</f>
        <v>1785</v>
      </c>
      <c r="N1255" s="9">
        <f>H1255+L1255</f>
        <v>0</v>
      </c>
      <c r="O1255" s="80"/>
      <c r="P1255" s="80"/>
      <c r="Q1255" s="80"/>
      <c r="R1255" s="80"/>
      <c r="S1255" s="9">
        <f>M1255+O1255+P1255+Q1255+R1255</f>
        <v>1785</v>
      </c>
      <c r="T1255" s="9">
        <f>N1255+R1255</f>
        <v>0</v>
      </c>
      <c r="U1255" s="80"/>
      <c r="V1255" s="80"/>
      <c r="W1255" s="80"/>
      <c r="X1255" s="80"/>
      <c r="Y1255" s="9">
        <f>S1255+U1255+V1255+W1255+X1255</f>
        <v>1785</v>
      </c>
      <c r="Z1255" s="9">
        <f>T1255+X1255</f>
        <v>0</v>
      </c>
      <c r="AA1255" s="80"/>
      <c r="AB1255" s="80"/>
      <c r="AC1255" s="80"/>
      <c r="AD1255" s="80"/>
      <c r="AE1255" s="9">
        <f>Y1255+AA1255+AB1255+AC1255+AD1255</f>
        <v>1785</v>
      </c>
      <c r="AF1255" s="9">
        <f>Z1255+AD1255</f>
        <v>0</v>
      </c>
      <c r="AG1255" s="80"/>
      <c r="AH1255" s="80"/>
      <c r="AI1255" s="80"/>
      <c r="AJ1255" s="80"/>
      <c r="AK1255" s="9">
        <f>AE1255+AG1255+AH1255+AI1255+AJ1255</f>
        <v>1785</v>
      </c>
      <c r="AL1255" s="9">
        <f>AF1255+AJ1255</f>
        <v>0</v>
      </c>
      <c r="AM1255" s="80"/>
      <c r="AN1255" s="80"/>
      <c r="AO1255" s="80"/>
      <c r="AP1255" s="80"/>
      <c r="AQ1255" s="9">
        <f>AK1255+AM1255+AN1255+AO1255+AP1255</f>
        <v>1785</v>
      </c>
      <c r="AR1255" s="9">
        <f>AL1255+AP1255</f>
        <v>0</v>
      </c>
      <c r="AS1255" s="80"/>
      <c r="AT1255" s="80"/>
      <c r="AU1255" s="80"/>
      <c r="AV1255" s="80"/>
      <c r="AW1255" s="9">
        <f>AQ1255+AS1255+AT1255+AU1255+AV1255</f>
        <v>1785</v>
      </c>
      <c r="AX1255" s="9">
        <f>AR1255+AV1255</f>
        <v>0</v>
      </c>
      <c r="AY1255" s="9">
        <v>600</v>
      </c>
      <c r="AZ1255" s="79"/>
      <c r="BA1255" s="92">
        <f t="shared" si="2288"/>
        <v>33.613445378151262</v>
      </c>
      <c r="BB1255" s="92"/>
    </row>
    <row r="1256" spans="1:54" ht="20.100000000000001" hidden="1" customHeight="1">
      <c r="A1256" s="24" t="s">
        <v>14</v>
      </c>
      <c r="B1256" s="25" t="s">
        <v>317</v>
      </c>
      <c r="C1256" s="25" t="s">
        <v>145</v>
      </c>
      <c r="D1256" s="25" t="s">
        <v>145</v>
      </c>
      <c r="E1256" s="25" t="s">
        <v>149</v>
      </c>
      <c r="F1256" s="25"/>
      <c r="G1256" s="9">
        <f t="shared" ref="G1256:H1258" si="2321">G1257</f>
        <v>0</v>
      </c>
      <c r="H1256" s="9">
        <f t="shared" si="2321"/>
        <v>0</v>
      </c>
      <c r="I1256" s="79"/>
      <c r="J1256" s="79"/>
      <c r="K1256" s="79"/>
      <c r="L1256" s="79"/>
      <c r="M1256" s="79"/>
      <c r="N1256" s="79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79"/>
      <c r="AZ1256" s="79"/>
      <c r="BA1256" s="92" t="e">
        <f t="shared" si="2288"/>
        <v>#DIV/0!</v>
      </c>
      <c r="BB1256" s="92"/>
    </row>
    <row r="1257" spans="1:54" ht="49.5" hidden="1">
      <c r="A1257" s="27" t="s">
        <v>329</v>
      </c>
      <c r="B1257" s="25" t="s">
        <v>317</v>
      </c>
      <c r="C1257" s="25" t="s">
        <v>145</v>
      </c>
      <c r="D1257" s="25" t="s">
        <v>145</v>
      </c>
      <c r="E1257" s="25" t="s">
        <v>698</v>
      </c>
      <c r="F1257" s="44"/>
      <c r="G1257" s="9">
        <f t="shared" ref="G1257" si="2322">G1258</f>
        <v>0</v>
      </c>
      <c r="H1257" s="9">
        <f t="shared" si="2321"/>
        <v>0</v>
      </c>
      <c r="I1257" s="79"/>
      <c r="J1257" s="79"/>
      <c r="K1257" s="79"/>
      <c r="L1257" s="79"/>
      <c r="M1257" s="79"/>
      <c r="N1257" s="79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79"/>
      <c r="AZ1257" s="79"/>
      <c r="BA1257" s="92" t="e">
        <f t="shared" si="2288"/>
        <v>#DIV/0!</v>
      </c>
      <c r="BB1257" s="92"/>
    </row>
    <row r="1258" spans="1:54" ht="33" hidden="1">
      <c r="A1258" s="24" t="s">
        <v>11</v>
      </c>
      <c r="B1258" s="25" t="s">
        <v>317</v>
      </c>
      <c r="C1258" s="25" t="s">
        <v>145</v>
      </c>
      <c r="D1258" s="25" t="s">
        <v>145</v>
      </c>
      <c r="E1258" s="25" t="s">
        <v>698</v>
      </c>
      <c r="F1258" s="25">
        <v>600</v>
      </c>
      <c r="G1258" s="9">
        <f t="shared" si="2321"/>
        <v>0</v>
      </c>
      <c r="H1258" s="9">
        <f t="shared" si="2321"/>
        <v>0</v>
      </c>
      <c r="I1258" s="79"/>
      <c r="J1258" s="79"/>
      <c r="K1258" s="79"/>
      <c r="L1258" s="79"/>
      <c r="M1258" s="79"/>
      <c r="N1258" s="79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79"/>
      <c r="AZ1258" s="79"/>
      <c r="BA1258" s="92" t="e">
        <f t="shared" si="2288"/>
        <v>#DIV/0!</v>
      </c>
      <c r="BB1258" s="92"/>
    </row>
    <row r="1259" spans="1:54" ht="20.100000000000001" hidden="1" customHeight="1">
      <c r="A1259" s="24" t="s">
        <v>13</v>
      </c>
      <c r="B1259" s="25" t="s">
        <v>317</v>
      </c>
      <c r="C1259" s="25" t="s">
        <v>145</v>
      </c>
      <c r="D1259" s="25" t="s">
        <v>145</v>
      </c>
      <c r="E1259" s="25" t="s">
        <v>698</v>
      </c>
      <c r="F1259" s="25">
        <v>610</v>
      </c>
      <c r="G1259" s="9"/>
      <c r="H1259" s="9"/>
      <c r="I1259" s="79"/>
      <c r="J1259" s="79"/>
      <c r="K1259" s="79"/>
      <c r="L1259" s="79"/>
      <c r="M1259" s="79"/>
      <c r="N1259" s="79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79"/>
      <c r="AZ1259" s="79"/>
      <c r="BA1259" s="92" t="e">
        <f t="shared" si="2288"/>
        <v>#DIV/0!</v>
      </c>
      <c r="BB1259" s="92"/>
    </row>
    <row r="1260" spans="1:54" ht="33" hidden="1">
      <c r="A1260" s="56" t="s">
        <v>489</v>
      </c>
      <c r="B1260" s="25" t="s">
        <v>317</v>
      </c>
      <c r="C1260" s="25" t="s">
        <v>145</v>
      </c>
      <c r="D1260" s="25" t="s">
        <v>145</v>
      </c>
      <c r="E1260" s="25" t="s">
        <v>356</v>
      </c>
      <c r="F1260" s="25"/>
      <c r="G1260" s="9">
        <f t="shared" ref="G1260" si="2323">G1261+G1265</f>
        <v>122886</v>
      </c>
      <c r="H1260" s="9">
        <f t="shared" ref="H1260:N1260" si="2324">H1261+H1265</f>
        <v>0</v>
      </c>
      <c r="I1260" s="9">
        <f t="shared" si="2324"/>
        <v>0</v>
      </c>
      <c r="J1260" s="9">
        <f t="shared" si="2324"/>
        <v>0</v>
      </c>
      <c r="K1260" s="9">
        <f t="shared" si="2324"/>
        <v>0</v>
      </c>
      <c r="L1260" s="9">
        <f t="shared" si="2324"/>
        <v>0</v>
      </c>
      <c r="M1260" s="9">
        <f t="shared" si="2324"/>
        <v>122886</v>
      </c>
      <c r="N1260" s="9">
        <f t="shared" si="2324"/>
        <v>0</v>
      </c>
      <c r="O1260" s="9">
        <f t="shared" ref="O1260:T1260" si="2325">O1261+O1265</f>
        <v>0</v>
      </c>
      <c r="P1260" s="9">
        <f t="shared" si="2325"/>
        <v>0</v>
      </c>
      <c r="Q1260" s="9">
        <f t="shared" si="2325"/>
        <v>0</v>
      </c>
      <c r="R1260" s="9">
        <f t="shared" si="2325"/>
        <v>0</v>
      </c>
      <c r="S1260" s="9">
        <f t="shared" si="2325"/>
        <v>122886</v>
      </c>
      <c r="T1260" s="9">
        <f t="shared" si="2325"/>
        <v>0</v>
      </c>
      <c r="U1260" s="9">
        <f t="shared" ref="U1260:Z1260" si="2326">U1261+U1265</f>
        <v>0</v>
      </c>
      <c r="V1260" s="9">
        <f t="shared" si="2326"/>
        <v>0</v>
      </c>
      <c r="W1260" s="9">
        <f t="shared" si="2326"/>
        <v>0</v>
      </c>
      <c r="X1260" s="9">
        <f t="shared" si="2326"/>
        <v>0</v>
      </c>
      <c r="Y1260" s="9">
        <f t="shared" si="2326"/>
        <v>122886</v>
      </c>
      <c r="Z1260" s="9">
        <f t="shared" si="2326"/>
        <v>0</v>
      </c>
      <c r="AA1260" s="9">
        <f t="shared" ref="AA1260:AF1260" si="2327">AA1261+AA1265</f>
        <v>0</v>
      </c>
      <c r="AB1260" s="9">
        <f t="shared" si="2327"/>
        <v>2362</v>
      </c>
      <c r="AC1260" s="9">
        <f t="shared" si="2327"/>
        <v>0</v>
      </c>
      <c r="AD1260" s="9">
        <f t="shared" si="2327"/>
        <v>0</v>
      </c>
      <c r="AE1260" s="9">
        <f t="shared" si="2327"/>
        <v>125248</v>
      </c>
      <c r="AF1260" s="9">
        <f t="shared" si="2327"/>
        <v>0</v>
      </c>
      <c r="AG1260" s="9">
        <f t="shared" ref="AG1260:AL1260" si="2328">AG1261+AG1265</f>
        <v>0</v>
      </c>
      <c r="AH1260" s="9">
        <f t="shared" si="2328"/>
        <v>0</v>
      </c>
      <c r="AI1260" s="9">
        <f t="shared" si="2328"/>
        <v>0</v>
      </c>
      <c r="AJ1260" s="9">
        <f t="shared" si="2328"/>
        <v>0</v>
      </c>
      <c r="AK1260" s="9">
        <f t="shared" si="2328"/>
        <v>125248</v>
      </c>
      <c r="AL1260" s="9">
        <f t="shared" si="2328"/>
        <v>0</v>
      </c>
      <c r="AM1260" s="9">
        <f t="shared" ref="AM1260:AR1260" si="2329">AM1261+AM1265</f>
        <v>0</v>
      </c>
      <c r="AN1260" s="9">
        <f t="shared" si="2329"/>
        <v>0</v>
      </c>
      <c r="AO1260" s="9">
        <f t="shared" si="2329"/>
        <v>0</v>
      </c>
      <c r="AP1260" s="9">
        <f t="shared" si="2329"/>
        <v>0</v>
      </c>
      <c r="AQ1260" s="9">
        <f t="shared" si="2329"/>
        <v>125248</v>
      </c>
      <c r="AR1260" s="9">
        <f t="shared" si="2329"/>
        <v>0</v>
      </c>
      <c r="AS1260" s="9">
        <f t="shared" ref="AS1260:AW1260" si="2330">AS1261+AS1265</f>
        <v>0</v>
      </c>
      <c r="AT1260" s="9">
        <f t="shared" si="2330"/>
        <v>10</v>
      </c>
      <c r="AU1260" s="9">
        <f t="shared" si="2330"/>
        <v>0</v>
      </c>
      <c r="AV1260" s="9">
        <f t="shared" si="2330"/>
        <v>0</v>
      </c>
      <c r="AW1260" s="9">
        <f t="shared" si="2330"/>
        <v>125258</v>
      </c>
      <c r="AX1260" s="9">
        <f t="shared" ref="AX1260:AZ1260" si="2331">AX1261+AX1265</f>
        <v>0</v>
      </c>
      <c r="AY1260" s="9">
        <f t="shared" si="2331"/>
        <v>58195</v>
      </c>
      <c r="AZ1260" s="9">
        <f t="shared" si="2331"/>
        <v>0</v>
      </c>
      <c r="BA1260" s="92">
        <f t="shared" si="2288"/>
        <v>46.460106340513178</v>
      </c>
      <c r="BB1260" s="92"/>
    </row>
    <row r="1261" spans="1:54" ht="33" hidden="1">
      <c r="A1261" s="27" t="s">
        <v>76</v>
      </c>
      <c r="B1261" s="25" t="s">
        <v>317</v>
      </c>
      <c r="C1261" s="25" t="s">
        <v>145</v>
      </c>
      <c r="D1261" s="25" t="s">
        <v>145</v>
      </c>
      <c r="E1261" s="25" t="s">
        <v>359</v>
      </c>
      <c r="F1261" s="25"/>
      <c r="G1261" s="9">
        <f t="shared" ref="G1261:V1263" si="2332">G1262</f>
        <v>122865</v>
      </c>
      <c r="H1261" s="9">
        <f t="shared" si="2332"/>
        <v>0</v>
      </c>
      <c r="I1261" s="9">
        <f t="shared" si="2332"/>
        <v>0</v>
      </c>
      <c r="J1261" s="9">
        <f t="shared" si="2332"/>
        <v>0</v>
      </c>
      <c r="K1261" s="9">
        <f t="shared" si="2332"/>
        <v>0</v>
      </c>
      <c r="L1261" s="9">
        <f t="shared" si="2332"/>
        <v>0</v>
      </c>
      <c r="M1261" s="9">
        <f t="shared" si="2332"/>
        <v>122865</v>
      </c>
      <c r="N1261" s="9">
        <f t="shared" si="2332"/>
        <v>0</v>
      </c>
      <c r="O1261" s="9">
        <f t="shared" si="2332"/>
        <v>0</v>
      </c>
      <c r="P1261" s="9">
        <f t="shared" si="2332"/>
        <v>0</v>
      </c>
      <c r="Q1261" s="9">
        <f t="shared" si="2332"/>
        <v>0</v>
      </c>
      <c r="R1261" s="9">
        <f t="shared" si="2332"/>
        <v>0</v>
      </c>
      <c r="S1261" s="9">
        <f t="shared" si="2332"/>
        <v>122865</v>
      </c>
      <c r="T1261" s="9">
        <f t="shared" si="2332"/>
        <v>0</v>
      </c>
      <c r="U1261" s="9">
        <f t="shared" si="2332"/>
        <v>0</v>
      </c>
      <c r="V1261" s="9">
        <f t="shared" si="2332"/>
        <v>0</v>
      </c>
      <c r="W1261" s="9">
        <f t="shared" ref="U1261:AJ1263" si="2333">W1262</f>
        <v>0</v>
      </c>
      <c r="X1261" s="9">
        <f t="shared" si="2333"/>
        <v>0</v>
      </c>
      <c r="Y1261" s="9">
        <f t="shared" si="2333"/>
        <v>122865</v>
      </c>
      <c r="Z1261" s="9">
        <f t="shared" si="2333"/>
        <v>0</v>
      </c>
      <c r="AA1261" s="9">
        <f t="shared" si="2333"/>
        <v>0</v>
      </c>
      <c r="AB1261" s="9">
        <f t="shared" si="2333"/>
        <v>0</v>
      </c>
      <c r="AC1261" s="9">
        <f t="shared" si="2333"/>
        <v>0</v>
      </c>
      <c r="AD1261" s="9">
        <f t="shared" si="2333"/>
        <v>0</v>
      </c>
      <c r="AE1261" s="9">
        <f t="shared" si="2333"/>
        <v>122865</v>
      </c>
      <c r="AF1261" s="9">
        <f t="shared" si="2333"/>
        <v>0</v>
      </c>
      <c r="AG1261" s="9">
        <f t="shared" si="2333"/>
        <v>0</v>
      </c>
      <c r="AH1261" s="9">
        <f t="shared" si="2333"/>
        <v>0</v>
      </c>
      <c r="AI1261" s="9">
        <f t="shared" si="2333"/>
        <v>0</v>
      </c>
      <c r="AJ1261" s="9">
        <f t="shared" si="2333"/>
        <v>0</v>
      </c>
      <c r="AK1261" s="9">
        <f t="shared" ref="AG1261:AV1263" si="2334">AK1262</f>
        <v>122865</v>
      </c>
      <c r="AL1261" s="9">
        <f t="shared" si="2334"/>
        <v>0</v>
      </c>
      <c r="AM1261" s="9">
        <f t="shared" si="2334"/>
        <v>0</v>
      </c>
      <c r="AN1261" s="9">
        <f t="shared" si="2334"/>
        <v>0</v>
      </c>
      <c r="AO1261" s="9">
        <f t="shared" si="2334"/>
        <v>0</v>
      </c>
      <c r="AP1261" s="9">
        <f t="shared" si="2334"/>
        <v>0</v>
      </c>
      <c r="AQ1261" s="9">
        <f t="shared" si="2334"/>
        <v>122865</v>
      </c>
      <c r="AR1261" s="9">
        <f t="shared" si="2334"/>
        <v>0</v>
      </c>
      <c r="AS1261" s="9">
        <f t="shared" si="2334"/>
        <v>0</v>
      </c>
      <c r="AT1261" s="9">
        <f t="shared" si="2334"/>
        <v>0</v>
      </c>
      <c r="AU1261" s="9">
        <f t="shared" si="2334"/>
        <v>0</v>
      </c>
      <c r="AV1261" s="9">
        <f t="shared" si="2334"/>
        <v>0</v>
      </c>
      <c r="AW1261" s="9">
        <f t="shared" ref="AS1261:AZ1263" si="2335">AW1262</f>
        <v>122865</v>
      </c>
      <c r="AX1261" s="9">
        <f t="shared" si="2335"/>
        <v>0</v>
      </c>
      <c r="AY1261" s="9">
        <f t="shared" si="2335"/>
        <v>56749</v>
      </c>
      <c r="AZ1261" s="9">
        <f t="shared" si="2335"/>
        <v>0</v>
      </c>
      <c r="BA1261" s="92">
        <f t="shared" si="2288"/>
        <v>46.188092621983479</v>
      </c>
      <c r="BB1261" s="92"/>
    </row>
    <row r="1262" spans="1:54" ht="33" hidden="1">
      <c r="A1262" s="24" t="s">
        <v>328</v>
      </c>
      <c r="B1262" s="25" t="s">
        <v>317</v>
      </c>
      <c r="C1262" s="25" t="s">
        <v>145</v>
      </c>
      <c r="D1262" s="25" t="s">
        <v>145</v>
      </c>
      <c r="E1262" s="25" t="s">
        <v>360</v>
      </c>
      <c r="F1262" s="25"/>
      <c r="G1262" s="9">
        <f t="shared" si="2332"/>
        <v>122865</v>
      </c>
      <c r="H1262" s="9">
        <f t="shared" si="2332"/>
        <v>0</v>
      </c>
      <c r="I1262" s="9">
        <f t="shared" si="2332"/>
        <v>0</v>
      </c>
      <c r="J1262" s="9">
        <f t="shared" si="2332"/>
        <v>0</v>
      </c>
      <c r="K1262" s="9">
        <f t="shared" si="2332"/>
        <v>0</v>
      </c>
      <c r="L1262" s="9">
        <f t="shared" si="2332"/>
        <v>0</v>
      </c>
      <c r="M1262" s="9">
        <f t="shared" si="2332"/>
        <v>122865</v>
      </c>
      <c r="N1262" s="9">
        <f t="shared" si="2332"/>
        <v>0</v>
      </c>
      <c r="O1262" s="9">
        <f t="shared" si="2332"/>
        <v>0</v>
      </c>
      <c r="P1262" s="9">
        <f t="shared" si="2332"/>
        <v>0</v>
      </c>
      <c r="Q1262" s="9">
        <f t="shared" si="2332"/>
        <v>0</v>
      </c>
      <c r="R1262" s="9">
        <f t="shared" si="2332"/>
        <v>0</v>
      </c>
      <c r="S1262" s="9">
        <f t="shared" si="2332"/>
        <v>122865</v>
      </c>
      <c r="T1262" s="9">
        <f t="shared" si="2332"/>
        <v>0</v>
      </c>
      <c r="U1262" s="9">
        <f t="shared" si="2333"/>
        <v>0</v>
      </c>
      <c r="V1262" s="9">
        <f t="shared" si="2333"/>
        <v>0</v>
      </c>
      <c r="W1262" s="9">
        <f t="shared" si="2333"/>
        <v>0</v>
      </c>
      <c r="X1262" s="9">
        <f t="shared" si="2333"/>
        <v>0</v>
      </c>
      <c r="Y1262" s="9">
        <f t="shared" si="2333"/>
        <v>122865</v>
      </c>
      <c r="Z1262" s="9">
        <f t="shared" si="2333"/>
        <v>0</v>
      </c>
      <c r="AA1262" s="9">
        <f t="shared" si="2333"/>
        <v>0</v>
      </c>
      <c r="AB1262" s="9">
        <f t="shared" si="2333"/>
        <v>0</v>
      </c>
      <c r="AC1262" s="9">
        <f t="shared" si="2333"/>
        <v>0</v>
      </c>
      <c r="AD1262" s="9">
        <f t="shared" si="2333"/>
        <v>0</v>
      </c>
      <c r="AE1262" s="9">
        <f t="shared" si="2333"/>
        <v>122865</v>
      </c>
      <c r="AF1262" s="9">
        <f t="shared" si="2333"/>
        <v>0</v>
      </c>
      <c r="AG1262" s="9">
        <f t="shared" si="2334"/>
        <v>0</v>
      </c>
      <c r="AH1262" s="9">
        <f t="shared" si="2334"/>
        <v>0</v>
      </c>
      <c r="AI1262" s="9">
        <f t="shared" si="2334"/>
        <v>0</v>
      </c>
      <c r="AJ1262" s="9">
        <f t="shared" si="2334"/>
        <v>0</v>
      </c>
      <c r="AK1262" s="9">
        <f t="shared" si="2334"/>
        <v>122865</v>
      </c>
      <c r="AL1262" s="9">
        <f t="shared" si="2334"/>
        <v>0</v>
      </c>
      <c r="AM1262" s="9">
        <f t="shared" si="2334"/>
        <v>0</v>
      </c>
      <c r="AN1262" s="9">
        <f t="shared" si="2334"/>
        <v>0</v>
      </c>
      <c r="AO1262" s="9">
        <f t="shared" si="2334"/>
        <v>0</v>
      </c>
      <c r="AP1262" s="9">
        <f t="shared" si="2334"/>
        <v>0</v>
      </c>
      <c r="AQ1262" s="9">
        <f t="shared" si="2334"/>
        <v>122865</v>
      </c>
      <c r="AR1262" s="9">
        <f t="shared" si="2334"/>
        <v>0</v>
      </c>
      <c r="AS1262" s="9">
        <f t="shared" si="2335"/>
        <v>0</v>
      </c>
      <c r="AT1262" s="9">
        <f t="shared" si="2335"/>
        <v>0</v>
      </c>
      <c r="AU1262" s="9">
        <f t="shared" si="2335"/>
        <v>0</v>
      </c>
      <c r="AV1262" s="9">
        <f t="shared" si="2335"/>
        <v>0</v>
      </c>
      <c r="AW1262" s="9">
        <f t="shared" si="2335"/>
        <v>122865</v>
      </c>
      <c r="AX1262" s="9">
        <f t="shared" si="2335"/>
        <v>0</v>
      </c>
      <c r="AY1262" s="9">
        <f t="shared" si="2335"/>
        <v>56749</v>
      </c>
      <c r="AZ1262" s="9">
        <f t="shared" si="2335"/>
        <v>0</v>
      </c>
      <c r="BA1262" s="92">
        <f t="shared" si="2288"/>
        <v>46.188092621983479</v>
      </c>
      <c r="BB1262" s="92"/>
    </row>
    <row r="1263" spans="1:54" ht="33" hidden="1">
      <c r="A1263" s="24" t="s">
        <v>11</v>
      </c>
      <c r="B1263" s="25" t="s">
        <v>317</v>
      </c>
      <c r="C1263" s="25" t="s">
        <v>145</v>
      </c>
      <c r="D1263" s="25" t="s">
        <v>145</v>
      </c>
      <c r="E1263" s="25" t="s">
        <v>360</v>
      </c>
      <c r="F1263" s="25" t="s">
        <v>12</v>
      </c>
      <c r="G1263" s="9">
        <f t="shared" si="2332"/>
        <v>122865</v>
      </c>
      <c r="H1263" s="9">
        <f t="shared" si="2332"/>
        <v>0</v>
      </c>
      <c r="I1263" s="9">
        <f t="shared" si="2332"/>
        <v>0</v>
      </c>
      <c r="J1263" s="9">
        <f t="shared" si="2332"/>
        <v>0</v>
      </c>
      <c r="K1263" s="9">
        <f t="shared" si="2332"/>
        <v>0</v>
      </c>
      <c r="L1263" s="9">
        <f t="shared" si="2332"/>
        <v>0</v>
      </c>
      <c r="M1263" s="9">
        <f t="shared" si="2332"/>
        <v>122865</v>
      </c>
      <c r="N1263" s="9">
        <f t="shared" si="2332"/>
        <v>0</v>
      </c>
      <c r="O1263" s="9">
        <f t="shared" si="2332"/>
        <v>0</v>
      </c>
      <c r="P1263" s="9">
        <f t="shared" si="2332"/>
        <v>0</v>
      </c>
      <c r="Q1263" s="9">
        <f t="shared" si="2332"/>
        <v>0</v>
      </c>
      <c r="R1263" s="9">
        <f t="shared" si="2332"/>
        <v>0</v>
      </c>
      <c r="S1263" s="9">
        <f t="shared" si="2332"/>
        <v>122865</v>
      </c>
      <c r="T1263" s="9">
        <f t="shared" si="2332"/>
        <v>0</v>
      </c>
      <c r="U1263" s="9">
        <f t="shared" si="2333"/>
        <v>0</v>
      </c>
      <c r="V1263" s="9">
        <f t="shared" si="2333"/>
        <v>0</v>
      </c>
      <c r="W1263" s="9">
        <f t="shared" si="2333"/>
        <v>0</v>
      </c>
      <c r="X1263" s="9">
        <f t="shared" si="2333"/>
        <v>0</v>
      </c>
      <c r="Y1263" s="9">
        <f t="shared" si="2333"/>
        <v>122865</v>
      </c>
      <c r="Z1263" s="9">
        <f t="shared" si="2333"/>
        <v>0</v>
      </c>
      <c r="AA1263" s="9">
        <f t="shared" si="2333"/>
        <v>0</v>
      </c>
      <c r="AB1263" s="9">
        <f t="shared" si="2333"/>
        <v>0</v>
      </c>
      <c r="AC1263" s="9">
        <f t="shared" si="2333"/>
        <v>0</v>
      </c>
      <c r="AD1263" s="9">
        <f t="shared" si="2333"/>
        <v>0</v>
      </c>
      <c r="AE1263" s="9">
        <f t="shared" si="2333"/>
        <v>122865</v>
      </c>
      <c r="AF1263" s="9">
        <f t="shared" si="2333"/>
        <v>0</v>
      </c>
      <c r="AG1263" s="9">
        <f t="shared" si="2334"/>
        <v>0</v>
      </c>
      <c r="AH1263" s="9">
        <f t="shared" si="2334"/>
        <v>0</v>
      </c>
      <c r="AI1263" s="9">
        <f t="shared" si="2334"/>
        <v>0</v>
      </c>
      <c r="AJ1263" s="9">
        <f t="shared" si="2334"/>
        <v>0</v>
      </c>
      <c r="AK1263" s="9">
        <f t="shared" si="2334"/>
        <v>122865</v>
      </c>
      <c r="AL1263" s="9">
        <f t="shared" si="2334"/>
        <v>0</v>
      </c>
      <c r="AM1263" s="9">
        <f t="shared" si="2334"/>
        <v>0</v>
      </c>
      <c r="AN1263" s="9">
        <f t="shared" si="2334"/>
        <v>0</v>
      </c>
      <c r="AO1263" s="9">
        <f t="shared" si="2334"/>
        <v>0</v>
      </c>
      <c r="AP1263" s="9">
        <f t="shared" si="2334"/>
        <v>0</v>
      </c>
      <c r="AQ1263" s="9">
        <f t="shared" si="2334"/>
        <v>122865</v>
      </c>
      <c r="AR1263" s="9">
        <f t="shared" si="2334"/>
        <v>0</v>
      </c>
      <c r="AS1263" s="9">
        <f t="shared" si="2335"/>
        <v>0</v>
      </c>
      <c r="AT1263" s="9">
        <f t="shared" si="2335"/>
        <v>0</v>
      </c>
      <c r="AU1263" s="9">
        <f t="shared" si="2335"/>
        <v>0</v>
      </c>
      <c r="AV1263" s="9">
        <f t="shared" si="2335"/>
        <v>0</v>
      </c>
      <c r="AW1263" s="9">
        <f t="shared" si="2335"/>
        <v>122865</v>
      </c>
      <c r="AX1263" s="9">
        <f t="shared" si="2335"/>
        <v>0</v>
      </c>
      <c r="AY1263" s="9">
        <f t="shared" si="2335"/>
        <v>56749</v>
      </c>
      <c r="AZ1263" s="9">
        <f t="shared" si="2335"/>
        <v>0</v>
      </c>
      <c r="BA1263" s="92">
        <f t="shared" si="2288"/>
        <v>46.188092621983479</v>
      </c>
      <c r="BB1263" s="92"/>
    </row>
    <row r="1264" spans="1:54" ht="20.100000000000001" hidden="1" customHeight="1">
      <c r="A1264" s="24" t="s">
        <v>13</v>
      </c>
      <c r="B1264" s="25" t="s">
        <v>317</v>
      </c>
      <c r="C1264" s="25" t="s">
        <v>145</v>
      </c>
      <c r="D1264" s="25" t="s">
        <v>145</v>
      </c>
      <c r="E1264" s="25" t="s">
        <v>360</v>
      </c>
      <c r="F1264" s="25" t="s">
        <v>34</v>
      </c>
      <c r="G1264" s="9">
        <f>113097+9768</f>
        <v>122865</v>
      </c>
      <c r="H1264" s="9"/>
      <c r="I1264" s="79"/>
      <c r="J1264" s="79"/>
      <c r="K1264" s="79"/>
      <c r="L1264" s="79"/>
      <c r="M1264" s="9">
        <f>G1264+I1264+J1264+K1264+L1264</f>
        <v>122865</v>
      </c>
      <c r="N1264" s="9">
        <f>H1264+L1264</f>
        <v>0</v>
      </c>
      <c r="O1264" s="80"/>
      <c r="P1264" s="80"/>
      <c r="Q1264" s="80"/>
      <c r="R1264" s="80"/>
      <c r="S1264" s="9">
        <f>M1264+O1264+P1264+Q1264+R1264</f>
        <v>122865</v>
      </c>
      <c r="T1264" s="9">
        <f>N1264+R1264</f>
        <v>0</v>
      </c>
      <c r="U1264" s="80"/>
      <c r="V1264" s="80"/>
      <c r="W1264" s="80"/>
      <c r="X1264" s="80"/>
      <c r="Y1264" s="9">
        <f>S1264+U1264+V1264+W1264+X1264</f>
        <v>122865</v>
      </c>
      <c r="Z1264" s="9">
        <f>T1264+X1264</f>
        <v>0</v>
      </c>
      <c r="AA1264" s="80"/>
      <c r="AB1264" s="9"/>
      <c r="AC1264" s="80"/>
      <c r="AD1264" s="80"/>
      <c r="AE1264" s="9">
        <f>Y1264+AA1264+AB1264+AC1264+AD1264</f>
        <v>122865</v>
      </c>
      <c r="AF1264" s="9">
        <f>Z1264+AD1264</f>
        <v>0</v>
      </c>
      <c r="AG1264" s="80"/>
      <c r="AH1264" s="9"/>
      <c r="AI1264" s="80"/>
      <c r="AJ1264" s="80"/>
      <c r="AK1264" s="9">
        <f>AE1264+AG1264+AH1264+AI1264+AJ1264</f>
        <v>122865</v>
      </c>
      <c r="AL1264" s="9">
        <f>AF1264+AJ1264</f>
        <v>0</v>
      </c>
      <c r="AM1264" s="80"/>
      <c r="AN1264" s="9"/>
      <c r="AO1264" s="80"/>
      <c r="AP1264" s="80"/>
      <c r="AQ1264" s="9">
        <f>AK1264+AM1264+AN1264+AO1264+AP1264</f>
        <v>122865</v>
      </c>
      <c r="AR1264" s="9">
        <f>AL1264+AP1264</f>
        <v>0</v>
      </c>
      <c r="AS1264" s="80"/>
      <c r="AT1264" s="9"/>
      <c r="AU1264" s="80"/>
      <c r="AV1264" s="80"/>
      <c r="AW1264" s="9">
        <f>AQ1264+AS1264+AT1264+AU1264+AV1264</f>
        <v>122865</v>
      </c>
      <c r="AX1264" s="9">
        <f>AR1264+AV1264</f>
        <v>0</v>
      </c>
      <c r="AY1264" s="9">
        <v>56749</v>
      </c>
      <c r="AZ1264" s="79"/>
      <c r="BA1264" s="92">
        <f t="shared" si="2288"/>
        <v>46.188092621983479</v>
      </c>
      <c r="BB1264" s="92"/>
    </row>
    <row r="1265" spans="1:54" ht="20.100000000000001" hidden="1" customHeight="1">
      <c r="A1265" s="24" t="s">
        <v>14</v>
      </c>
      <c r="B1265" s="25" t="s">
        <v>317</v>
      </c>
      <c r="C1265" s="25" t="s">
        <v>145</v>
      </c>
      <c r="D1265" s="25" t="s">
        <v>145</v>
      </c>
      <c r="E1265" s="25" t="s">
        <v>357</v>
      </c>
      <c r="F1265" s="25"/>
      <c r="G1265" s="9">
        <f t="shared" ref="G1265:V1267" si="2336">G1266</f>
        <v>21</v>
      </c>
      <c r="H1265" s="9">
        <f t="shared" si="2336"/>
        <v>0</v>
      </c>
      <c r="I1265" s="9">
        <f t="shared" si="2336"/>
        <v>0</v>
      </c>
      <c r="J1265" s="9">
        <f t="shared" si="2336"/>
        <v>0</v>
      </c>
      <c r="K1265" s="9">
        <f t="shared" si="2336"/>
        <v>0</v>
      </c>
      <c r="L1265" s="9">
        <f t="shared" si="2336"/>
        <v>0</v>
      </c>
      <c r="M1265" s="9">
        <f t="shared" si="2336"/>
        <v>21</v>
      </c>
      <c r="N1265" s="9">
        <f t="shared" si="2336"/>
        <v>0</v>
      </c>
      <c r="O1265" s="9">
        <f t="shared" si="2336"/>
        <v>0</v>
      </c>
      <c r="P1265" s="9">
        <f t="shared" si="2336"/>
        <v>0</v>
      </c>
      <c r="Q1265" s="9">
        <f t="shared" si="2336"/>
        <v>0</v>
      </c>
      <c r="R1265" s="9">
        <f t="shared" si="2336"/>
        <v>0</v>
      </c>
      <c r="S1265" s="9">
        <f t="shared" si="2336"/>
        <v>21</v>
      </c>
      <c r="T1265" s="9">
        <f t="shared" si="2336"/>
        <v>0</v>
      </c>
      <c r="U1265" s="9">
        <f t="shared" si="2336"/>
        <v>0</v>
      </c>
      <c r="V1265" s="9">
        <f t="shared" si="2336"/>
        <v>0</v>
      </c>
      <c r="W1265" s="9">
        <f t="shared" ref="U1265:AJ1267" si="2337">W1266</f>
        <v>0</v>
      </c>
      <c r="X1265" s="9">
        <f t="shared" si="2337"/>
        <v>0</v>
      </c>
      <c r="Y1265" s="9">
        <f t="shared" si="2337"/>
        <v>21</v>
      </c>
      <c r="Z1265" s="9">
        <f t="shared" si="2337"/>
        <v>0</v>
      </c>
      <c r="AA1265" s="9">
        <f t="shared" si="2337"/>
        <v>0</v>
      </c>
      <c r="AB1265" s="9">
        <f t="shared" si="2337"/>
        <v>2362</v>
      </c>
      <c r="AC1265" s="9">
        <f t="shared" si="2337"/>
        <v>0</v>
      </c>
      <c r="AD1265" s="9">
        <f t="shared" si="2337"/>
        <v>0</v>
      </c>
      <c r="AE1265" s="9">
        <f t="shared" si="2337"/>
        <v>2383</v>
      </c>
      <c r="AF1265" s="9">
        <f t="shared" si="2337"/>
        <v>0</v>
      </c>
      <c r="AG1265" s="9">
        <f t="shared" si="2337"/>
        <v>0</v>
      </c>
      <c r="AH1265" s="9">
        <f t="shared" si="2337"/>
        <v>0</v>
      </c>
      <c r="AI1265" s="9">
        <f t="shared" si="2337"/>
        <v>0</v>
      </c>
      <c r="AJ1265" s="9">
        <f t="shared" si="2337"/>
        <v>0</v>
      </c>
      <c r="AK1265" s="9">
        <f t="shared" ref="AG1265:AV1267" si="2338">AK1266</f>
        <v>2383</v>
      </c>
      <c r="AL1265" s="9">
        <f t="shared" si="2338"/>
        <v>0</v>
      </c>
      <c r="AM1265" s="9">
        <f t="shared" si="2338"/>
        <v>0</v>
      </c>
      <c r="AN1265" s="9">
        <f t="shared" si="2338"/>
        <v>0</v>
      </c>
      <c r="AO1265" s="9">
        <f t="shared" si="2338"/>
        <v>0</v>
      </c>
      <c r="AP1265" s="9">
        <f t="shared" si="2338"/>
        <v>0</v>
      </c>
      <c r="AQ1265" s="9">
        <f t="shared" si="2338"/>
        <v>2383</v>
      </c>
      <c r="AR1265" s="9">
        <f t="shared" si="2338"/>
        <v>0</v>
      </c>
      <c r="AS1265" s="9">
        <f t="shared" si="2338"/>
        <v>0</v>
      </c>
      <c r="AT1265" s="9">
        <f t="shared" si="2338"/>
        <v>10</v>
      </c>
      <c r="AU1265" s="9">
        <f t="shared" si="2338"/>
        <v>0</v>
      </c>
      <c r="AV1265" s="9">
        <f t="shared" si="2338"/>
        <v>0</v>
      </c>
      <c r="AW1265" s="9">
        <f t="shared" ref="AS1265:AZ1267" si="2339">AW1266</f>
        <v>2393</v>
      </c>
      <c r="AX1265" s="9">
        <f t="shared" si="2339"/>
        <v>0</v>
      </c>
      <c r="AY1265" s="9">
        <f t="shared" si="2339"/>
        <v>1446</v>
      </c>
      <c r="AZ1265" s="9">
        <f t="shared" si="2339"/>
        <v>0</v>
      </c>
      <c r="BA1265" s="92">
        <f t="shared" si="2288"/>
        <v>60.426243209360628</v>
      </c>
      <c r="BB1265" s="92"/>
    </row>
    <row r="1266" spans="1:54" ht="45.75" hidden="1" customHeight="1">
      <c r="A1266" s="24" t="s">
        <v>329</v>
      </c>
      <c r="B1266" s="25" t="s">
        <v>317</v>
      </c>
      <c r="C1266" s="25" t="s">
        <v>145</v>
      </c>
      <c r="D1266" s="25" t="s">
        <v>145</v>
      </c>
      <c r="E1266" s="25" t="s">
        <v>361</v>
      </c>
      <c r="F1266" s="25"/>
      <c r="G1266" s="9">
        <f t="shared" si="2336"/>
        <v>21</v>
      </c>
      <c r="H1266" s="9">
        <f t="shared" si="2336"/>
        <v>0</v>
      </c>
      <c r="I1266" s="9">
        <f t="shared" si="2336"/>
        <v>0</v>
      </c>
      <c r="J1266" s="9">
        <f t="shared" si="2336"/>
        <v>0</v>
      </c>
      <c r="K1266" s="9">
        <f t="shared" si="2336"/>
        <v>0</v>
      </c>
      <c r="L1266" s="9">
        <f t="shared" si="2336"/>
        <v>0</v>
      </c>
      <c r="M1266" s="9">
        <f t="shared" si="2336"/>
        <v>21</v>
      </c>
      <c r="N1266" s="9">
        <f t="shared" si="2336"/>
        <v>0</v>
      </c>
      <c r="O1266" s="9">
        <f t="shared" si="2336"/>
        <v>0</v>
      </c>
      <c r="P1266" s="9">
        <f t="shared" si="2336"/>
        <v>0</v>
      </c>
      <c r="Q1266" s="9">
        <f t="shared" si="2336"/>
        <v>0</v>
      </c>
      <c r="R1266" s="9">
        <f t="shared" si="2336"/>
        <v>0</v>
      </c>
      <c r="S1266" s="9">
        <f t="shared" si="2336"/>
        <v>21</v>
      </c>
      <c r="T1266" s="9">
        <f t="shared" si="2336"/>
        <v>0</v>
      </c>
      <c r="U1266" s="9">
        <f t="shared" si="2337"/>
        <v>0</v>
      </c>
      <c r="V1266" s="9">
        <f t="shared" si="2337"/>
        <v>0</v>
      </c>
      <c r="W1266" s="9">
        <f t="shared" si="2337"/>
        <v>0</v>
      </c>
      <c r="X1266" s="9">
        <f t="shared" si="2337"/>
        <v>0</v>
      </c>
      <c r="Y1266" s="9">
        <f t="shared" si="2337"/>
        <v>21</v>
      </c>
      <c r="Z1266" s="9">
        <f t="shared" si="2337"/>
        <v>0</v>
      </c>
      <c r="AA1266" s="9">
        <f t="shared" si="2337"/>
        <v>0</v>
      </c>
      <c r="AB1266" s="9">
        <f t="shared" si="2337"/>
        <v>2362</v>
      </c>
      <c r="AC1266" s="9">
        <f t="shared" si="2337"/>
        <v>0</v>
      </c>
      <c r="AD1266" s="9">
        <f t="shared" si="2337"/>
        <v>0</v>
      </c>
      <c r="AE1266" s="9">
        <f t="shared" si="2337"/>
        <v>2383</v>
      </c>
      <c r="AF1266" s="9">
        <f t="shared" si="2337"/>
        <v>0</v>
      </c>
      <c r="AG1266" s="9">
        <f t="shared" si="2338"/>
        <v>0</v>
      </c>
      <c r="AH1266" s="9">
        <f t="shared" si="2338"/>
        <v>0</v>
      </c>
      <c r="AI1266" s="9">
        <f t="shared" si="2338"/>
        <v>0</v>
      </c>
      <c r="AJ1266" s="9">
        <f t="shared" si="2338"/>
        <v>0</v>
      </c>
      <c r="AK1266" s="9">
        <f t="shared" si="2338"/>
        <v>2383</v>
      </c>
      <c r="AL1266" s="9">
        <f t="shared" si="2338"/>
        <v>0</v>
      </c>
      <c r="AM1266" s="9">
        <f t="shared" si="2338"/>
        <v>0</v>
      </c>
      <c r="AN1266" s="9">
        <f t="shared" si="2338"/>
        <v>0</v>
      </c>
      <c r="AO1266" s="9">
        <f t="shared" si="2338"/>
        <v>0</v>
      </c>
      <c r="AP1266" s="9">
        <f t="shared" si="2338"/>
        <v>0</v>
      </c>
      <c r="AQ1266" s="9">
        <f t="shared" si="2338"/>
        <v>2383</v>
      </c>
      <c r="AR1266" s="9">
        <f t="shared" si="2338"/>
        <v>0</v>
      </c>
      <c r="AS1266" s="9">
        <f t="shared" si="2339"/>
        <v>0</v>
      </c>
      <c r="AT1266" s="9">
        <f t="shared" si="2339"/>
        <v>10</v>
      </c>
      <c r="AU1266" s="9">
        <f t="shared" si="2339"/>
        <v>0</v>
      </c>
      <c r="AV1266" s="9">
        <f t="shared" si="2339"/>
        <v>0</v>
      </c>
      <c r="AW1266" s="9">
        <f t="shared" si="2339"/>
        <v>2393</v>
      </c>
      <c r="AX1266" s="9">
        <f t="shared" si="2339"/>
        <v>0</v>
      </c>
      <c r="AY1266" s="9">
        <f t="shared" si="2339"/>
        <v>1446</v>
      </c>
      <c r="AZ1266" s="9">
        <f t="shared" si="2339"/>
        <v>0</v>
      </c>
      <c r="BA1266" s="92">
        <f t="shared" si="2288"/>
        <v>60.426243209360628</v>
      </c>
      <c r="BB1266" s="92"/>
    </row>
    <row r="1267" spans="1:54" ht="33" hidden="1">
      <c r="A1267" s="24" t="s">
        <v>11</v>
      </c>
      <c r="B1267" s="25" t="s">
        <v>317</v>
      </c>
      <c r="C1267" s="25" t="s">
        <v>145</v>
      </c>
      <c r="D1267" s="25" t="s">
        <v>145</v>
      </c>
      <c r="E1267" s="25" t="s">
        <v>361</v>
      </c>
      <c r="F1267" s="25" t="s">
        <v>12</v>
      </c>
      <c r="G1267" s="9">
        <f t="shared" si="2336"/>
        <v>21</v>
      </c>
      <c r="H1267" s="9">
        <f t="shared" si="2336"/>
        <v>0</v>
      </c>
      <c r="I1267" s="9">
        <f t="shared" si="2336"/>
        <v>0</v>
      </c>
      <c r="J1267" s="9">
        <f t="shared" si="2336"/>
        <v>0</v>
      </c>
      <c r="K1267" s="9">
        <f t="shared" si="2336"/>
        <v>0</v>
      </c>
      <c r="L1267" s="9">
        <f t="shared" si="2336"/>
        <v>0</v>
      </c>
      <c r="M1267" s="9">
        <f t="shared" si="2336"/>
        <v>21</v>
      </c>
      <c r="N1267" s="9">
        <f t="shared" si="2336"/>
        <v>0</v>
      </c>
      <c r="O1267" s="9">
        <f t="shared" si="2336"/>
        <v>0</v>
      </c>
      <c r="P1267" s="9">
        <f t="shared" si="2336"/>
        <v>0</v>
      </c>
      <c r="Q1267" s="9">
        <f t="shared" si="2336"/>
        <v>0</v>
      </c>
      <c r="R1267" s="9">
        <f t="shared" si="2336"/>
        <v>0</v>
      </c>
      <c r="S1267" s="9">
        <f t="shared" si="2336"/>
        <v>21</v>
      </c>
      <c r="T1267" s="9">
        <f t="shared" si="2336"/>
        <v>0</v>
      </c>
      <c r="U1267" s="9">
        <f t="shared" si="2337"/>
        <v>0</v>
      </c>
      <c r="V1267" s="9">
        <f t="shared" si="2337"/>
        <v>0</v>
      </c>
      <c r="W1267" s="9">
        <f t="shared" si="2337"/>
        <v>0</v>
      </c>
      <c r="X1267" s="9">
        <f t="shared" si="2337"/>
        <v>0</v>
      </c>
      <c r="Y1267" s="9">
        <f t="shared" si="2337"/>
        <v>21</v>
      </c>
      <c r="Z1267" s="9">
        <f t="shared" si="2337"/>
        <v>0</v>
      </c>
      <c r="AA1267" s="9">
        <f t="shared" si="2337"/>
        <v>0</v>
      </c>
      <c r="AB1267" s="9">
        <f t="shared" si="2337"/>
        <v>2362</v>
      </c>
      <c r="AC1267" s="9">
        <f t="shared" si="2337"/>
        <v>0</v>
      </c>
      <c r="AD1267" s="9">
        <f t="shared" si="2337"/>
        <v>0</v>
      </c>
      <c r="AE1267" s="9">
        <f t="shared" si="2337"/>
        <v>2383</v>
      </c>
      <c r="AF1267" s="9">
        <f t="shared" si="2337"/>
        <v>0</v>
      </c>
      <c r="AG1267" s="9">
        <f t="shared" si="2338"/>
        <v>0</v>
      </c>
      <c r="AH1267" s="9">
        <f t="shared" si="2338"/>
        <v>0</v>
      </c>
      <c r="AI1267" s="9">
        <f t="shared" si="2338"/>
        <v>0</v>
      </c>
      <c r="AJ1267" s="9">
        <f t="shared" si="2338"/>
        <v>0</v>
      </c>
      <c r="AK1267" s="9">
        <f t="shared" si="2338"/>
        <v>2383</v>
      </c>
      <c r="AL1267" s="9">
        <f t="shared" si="2338"/>
        <v>0</v>
      </c>
      <c r="AM1267" s="9">
        <f t="shared" si="2338"/>
        <v>0</v>
      </c>
      <c r="AN1267" s="9">
        <f t="shared" si="2338"/>
        <v>0</v>
      </c>
      <c r="AO1267" s="9">
        <f t="shared" si="2338"/>
        <v>0</v>
      </c>
      <c r="AP1267" s="9">
        <f t="shared" si="2338"/>
        <v>0</v>
      </c>
      <c r="AQ1267" s="9">
        <f t="shared" si="2338"/>
        <v>2383</v>
      </c>
      <c r="AR1267" s="9">
        <f t="shared" si="2338"/>
        <v>0</v>
      </c>
      <c r="AS1267" s="9">
        <f t="shared" si="2339"/>
        <v>0</v>
      </c>
      <c r="AT1267" s="9">
        <f t="shared" si="2339"/>
        <v>10</v>
      </c>
      <c r="AU1267" s="9">
        <f t="shared" si="2339"/>
        <v>0</v>
      </c>
      <c r="AV1267" s="9">
        <f t="shared" si="2339"/>
        <v>0</v>
      </c>
      <c r="AW1267" s="9">
        <f t="shared" si="2339"/>
        <v>2393</v>
      </c>
      <c r="AX1267" s="9">
        <f t="shared" si="2339"/>
        <v>0</v>
      </c>
      <c r="AY1267" s="9">
        <f t="shared" si="2339"/>
        <v>1446</v>
      </c>
      <c r="AZ1267" s="9">
        <f t="shared" si="2339"/>
        <v>0</v>
      </c>
      <c r="BA1267" s="92">
        <f t="shared" si="2288"/>
        <v>60.426243209360628</v>
      </c>
      <c r="BB1267" s="92"/>
    </row>
    <row r="1268" spans="1:54" ht="20.100000000000001" hidden="1" customHeight="1">
      <c r="A1268" s="24" t="s">
        <v>13</v>
      </c>
      <c r="B1268" s="25" t="s">
        <v>317</v>
      </c>
      <c r="C1268" s="25" t="s">
        <v>145</v>
      </c>
      <c r="D1268" s="25" t="s">
        <v>145</v>
      </c>
      <c r="E1268" s="25" t="s">
        <v>361</v>
      </c>
      <c r="F1268" s="25" t="s">
        <v>34</v>
      </c>
      <c r="G1268" s="9">
        <v>21</v>
      </c>
      <c r="H1268" s="9"/>
      <c r="I1268" s="79"/>
      <c r="J1268" s="79"/>
      <c r="K1268" s="79"/>
      <c r="L1268" s="79"/>
      <c r="M1268" s="9">
        <f>G1268+I1268+J1268+K1268+L1268</f>
        <v>21</v>
      </c>
      <c r="N1268" s="9">
        <f>H1268+L1268</f>
        <v>0</v>
      </c>
      <c r="O1268" s="80"/>
      <c r="P1268" s="80"/>
      <c r="Q1268" s="80"/>
      <c r="R1268" s="80"/>
      <c r="S1268" s="9">
        <f>M1268+O1268+P1268+Q1268+R1268</f>
        <v>21</v>
      </c>
      <c r="T1268" s="9">
        <f>N1268+R1268</f>
        <v>0</v>
      </c>
      <c r="U1268" s="80"/>
      <c r="V1268" s="80"/>
      <c r="W1268" s="80"/>
      <c r="X1268" s="80"/>
      <c r="Y1268" s="9">
        <f>S1268+U1268+V1268+W1268+X1268</f>
        <v>21</v>
      </c>
      <c r="Z1268" s="9">
        <f>T1268+X1268</f>
        <v>0</v>
      </c>
      <c r="AA1268" s="80"/>
      <c r="AB1268" s="9">
        <v>2362</v>
      </c>
      <c r="AC1268" s="80"/>
      <c r="AD1268" s="80"/>
      <c r="AE1268" s="9">
        <f>Y1268+AA1268+AB1268+AC1268+AD1268</f>
        <v>2383</v>
      </c>
      <c r="AF1268" s="9">
        <f>Z1268+AD1268</f>
        <v>0</v>
      </c>
      <c r="AG1268" s="80"/>
      <c r="AH1268" s="9"/>
      <c r="AI1268" s="80"/>
      <c r="AJ1268" s="80"/>
      <c r="AK1268" s="9">
        <f>AE1268+AG1268+AH1268+AI1268+AJ1268</f>
        <v>2383</v>
      </c>
      <c r="AL1268" s="9">
        <f>AF1268+AJ1268</f>
        <v>0</v>
      </c>
      <c r="AM1268" s="80"/>
      <c r="AN1268" s="9"/>
      <c r="AO1268" s="80"/>
      <c r="AP1268" s="80"/>
      <c r="AQ1268" s="9">
        <f>AK1268+AM1268+AN1268+AO1268+AP1268</f>
        <v>2383</v>
      </c>
      <c r="AR1268" s="9">
        <f>AL1268+AP1268</f>
        <v>0</v>
      </c>
      <c r="AS1268" s="80"/>
      <c r="AT1268" s="9">
        <v>10</v>
      </c>
      <c r="AU1268" s="80"/>
      <c r="AV1268" s="80"/>
      <c r="AW1268" s="9">
        <f>AQ1268+AS1268+AT1268+AU1268+AV1268</f>
        <v>2393</v>
      </c>
      <c r="AX1268" s="9">
        <f>AR1268+AV1268</f>
        <v>0</v>
      </c>
      <c r="AY1268" s="9">
        <v>1446</v>
      </c>
      <c r="AZ1268" s="79"/>
      <c r="BA1268" s="92">
        <f t="shared" si="2288"/>
        <v>60.426243209360628</v>
      </c>
      <c r="BB1268" s="92"/>
    </row>
    <row r="1269" spans="1:54" ht="49.5" hidden="1">
      <c r="A1269" s="24" t="s">
        <v>708</v>
      </c>
      <c r="B1269" s="25" t="s">
        <v>317</v>
      </c>
      <c r="C1269" s="25" t="s">
        <v>145</v>
      </c>
      <c r="D1269" s="25" t="s">
        <v>145</v>
      </c>
      <c r="E1269" s="25" t="s">
        <v>375</v>
      </c>
      <c r="F1269" s="25"/>
      <c r="G1269" s="9">
        <f t="shared" ref="G1269:V1277" si="2340">G1270</f>
        <v>166</v>
      </c>
      <c r="H1269" s="9">
        <f t="shared" si="2340"/>
        <v>0</v>
      </c>
      <c r="I1269" s="9">
        <f t="shared" si="2340"/>
        <v>0</v>
      </c>
      <c r="J1269" s="9">
        <f t="shared" si="2340"/>
        <v>0</v>
      </c>
      <c r="K1269" s="9">
        <f t="shared" si="2340"/>
        <v>0</v>
      </c>
      <c r="L1269" s="9">
        <f t="shared" si="2340"/>
        <v>0</v>
      </c>
      <c r="M1269" s="9">
        <f t="shared" si="2340"/>
        <v>166</v>
      </c>
      <c r="N1269" s="9">
        <f t="shared" si="2340"/>
        <v>0</v>
      </c>
      <c r="O1269" s="9">
        <f t="shared" si="2340"/>
        <v>0</v>
      </c>
      <c r="P1269" s="9">
        <f t="shared" si="2340"/>
        <v>0</v>
      </c>
      <c r="Q1269" s="9">
        <f t="shared" si="2340"/>
        <v>0</v>
      </c>
      <c r="R1269" s="9">
        <f t="shared" si="2340"/>
        <v>0</v>
      </c>
      <c r="S1269" s="9">
        <f t="shared" si="2340"/>
        <v>166</v>
      </c>
      <c r="T1269" s="9">
        <f t="shared" si="2340"/>
        <v>0</v>
      </c>
      <c r="U1269" s="9">
        <f t="shared" si="2340"/>
        <v>0</v>
      </c>
      <c r="V1269" s="9">
        <f t="shared" si="2340"/>
        <v>0</v>
      </c>
      <c r="W1269" s="9">
        <f t="shared" ref="U1269:AJ1277" si="2341">W1270</f>
        <v>0</v>
      </c>
      <c r="X1269" s="9">
        <f t="shared" si="2341"/>
        <v>0</v>
      </c>
      <c r="Y1269" s="9">
        <f t="shared" si="2341"/>
        <v>166</v>
      </c>
      <c r="Z1269" s="9">
        <f t="shared" si="2341"/>
        <v>0</v>
      </c>
      <c r="AA1269" s="9">
        <f t="shared" si="2341"/>
        <v>0</v>
      </c>
      <c r="AB1269" s="9">
        <f t="shared" si="2341"/>
        <v>0</v>
      </c>
      <c r="AC1269" s="9">
        <f t="shared" si="2341"/>
        <v>0</v>
      </c>
      <c r="AD1269" s="9">
        <f t="shared" si="2341"/>
        <v>0</v>
      </c>
      <c r="AE1269" s="9">
        <f t="shared" si="2341"/>
        <v>166</v>
      </c>
      <c r="AF1269" s="9">
        <f t="shared" si="2341"/>
        <v>0</v>
      </c>
      <c r="AG1269" s="9">
        <f t="shared" si="2341"/>
        <v>0</v>
      </c>
      <c r="AH1269" s="9">
        <f t="shared" si="2341"/>
        <v>0</v>
      </c>
      <c r="AI1269" s="9">
        <f t="shared" si="2341"/>
        <v>0</v>
      </c>
      <c r="AJ1269" s="9">
        <f t="shared" si="2341"/>
        <v>0</v>
      </c>
      <c r="AK1269" s="9">
        <f t="shared" ref="AG1269:AV1277" si="2342">AK1270</f>
        <v>166</v>
      </c>
      <c r="AL1269" s="9">
        <f t="shared" si="2342"/>
        <v>0</v>
      </c>
      <c r="AM1269" s="9">
        <f t="shared" si="2342"/>
        <v>0</v>
      </c>
      <c r="AN1269" s="9">
        <f t="shared" si="2342"/>
        <v>0</v>
      </c>
      <c r="AO1269" s="9">
        <f t="shared" si="2342"/>
        <v>0</v>
      </c>
      <c r="AP1269" s="9">
        <f t="shared" si="2342"/>
        <v>0</v>
      </c>
      <c r="AQ1269" s="9">
        <f t="shared" si="2342"/>
        <v>166</v>
      </c>
      <c r="AR1269" s="9">
        <f t="shared" si="2342"/>
        <v>0</v>
      </c>
      <c r="AS1269" s="9">
        <f t="shared" si="2342"/>
        <v>0</v>
      </c>
      <c r="AT1269" s="9">
        <f t="shared" si="2342"/>
        <v>0</v>
      </c>
      <c r="AU1269" s="9">
        <f t="shared" si="2342"/>
        <v>0</v>
      </c>
      <c r="AV1269" s="9">
        <f t="shared" si="2342"/>
        <v>0</v>
      </c>
      <c r="AW1269" s="9">
        <f t="shared" ref="AS1269:AZ1277" si="2343">AW1270</f>
        <v>166</v>
      </c>
      <c r="AX1269" s="9">
        <f t="shared" si="2343"/>
        <v>0</v>
      </c>
      <c r="AY1269" s="9">
        <f t="shared" si="2343"/>
        <v>83</v>
      </c>
      <c r="AZ1269" s="9">
        <f t="shared" si="2343"/>
        <v>0</v>
      </c>
      <c r="BA1269" s="92">
        <f t="shared" si="2288"/>
        <v>50</v>
      </c>
      <c r="BB1269" s="92"/>
    </row>
    <row r="1270" spans="1:54" ht="33" hidden="1">
      <c r="A1270" s="24" t="s">
        <v>76</v>
      </c>
      <c r="B1270" s="25" t="s">
        <v>317</v>
      </c>
      <c r="C1270" s="25" t="s">
        <v>145</v>
      </c>
      <c r="D1270" s="25" t="s">
        <v>145</v>
      </c>
      <c r="E1270" s="25" t="s">
        <v>379</v>
      </c>
      <c r="F1270" s="25"/>
      <c r="G1270" s="9">
        <f t="shared" si="2340"/>
        <v>166</v>
      </c>
      <c r="H1270" s="9">
        <f t="shared" si="2340"/>
        <v>0</v>
      </c>
      <c r="I1270" s="9">
        <f t="shared" si="2340"/>
        <v>0</v>
      </c>
      <c r="J1270" s="9">
        <f t="shared" si="2340"/>
        <v>0</v>
      </c>
      <c r="K1270" s="9">
        <f t="shared" si="2340"/>
        <v>0</v>
      </c>
      <c r="L1270" s="9">
        <f t="shared" si="2340"/>
        <v>0</v>
      </c>
      <c r="M1270" s="9">
        <f t="shared" si="2340"/>
        <v>166</v>
      </c>
      <c r="N1270" s="9">
        <f t="shared" si="2340"/>
        <v>0</v>
      </c>
      <c r="O1270" s="9">
        <f t="shared" si="2340"/>
        <v>0</v>
      </c>
      <c r="P1270" s="9">
        <f t="shared" si="2340"/>
        <v>0</v>
      </c>
      <c r="Q1270" s="9">
        <f t="shared" si="2340"/>
        <v>0</v>
      </c>
      <c r="R1270" s="9">
        <f t="shared" si="2340"/>
        <v>0</v>
      </c>
      <c r="S1270" s="9">
        <f t="shared" si="2340"/>
        <v>166</v>
      </c>
      <c r="T1270" s="9">
        <f t="shared" si="2340"/>
        <v>0</v>
      </c>
      <c r="U1270" s="9">
        <f t="shared" si="2341"/>
        <v>0</v>
      </c>
      <c r="V1270" s="9">
        <f t="shared" si="2341"/>
        <v>0</v>
      </c>
      <c r="W1270" s="9">
        <f t="shared" si="2341"/>
        <v>0</v>
      </c>
      <c r="X1270" s="9">
        <f t="shared" si="2341"/>
        <v>0</v>
      </c>
      <c r="Y1270" s="9">
        <f t="shared" si="2341"/>
        <v>166</v>
      </c>
      <c r="Z1270" s="9">
        <f t="shared" si="2341"/>
        <v>0</v>
      </c>
      <c r="AA1270" s="9">
        <f t="shared" si="2341"/>
        <v>0</v>
      </c>
      <c r="AB1270" s="9">
        <f t="shared" si="2341"/>
        <v>0</v>
      </c>
      <c r="AC1270" s="9">
        <f t="shared" si="2341"/>
        <v>0</v>
      </c>
      <c r="AD1270" s="9">
        <f t="shared" si="2341"/>
        <v>0</v>
      </c>
      <c r="AE1270" s="9">
        <f t="shared" si="2341"/>
        <v>166</v>
      </c>
      <c r="AF1270" s="9">
        <f t="shared" si="2341"/>
        <v>0</v>
      </c>
      <c r="AG1270" s="9">
        <f t="shared" si="2342"/>
        <v>0</v>
      </c>
      <c r="AH1270" s="9">
        <f t="shared" si="2342"/>
        <v>0</v>
      </c>
      <c r="AI1270" s="9">
        <f t="shared" si="2342"/>
        <v>0</v>
      </c>
      <c r="AJ1270" s="9">
        <f t="shared" si="2342"/>
        <v>0</v>
      </c>
      <c r="AK1270" s="9">
        <f t="shared" si="2342"/>
        <v>166</v>
      </c>
      <c r="AL1270" s="9">
        <f t="shared" si="2342"/>
        <v>0</v>
      </c>
      <c r="AM1270" s="9">
        <f t="shared" si="2342"/>
        <v>0</v>
      </c>
      <c r="AN1270" s="9">
        <f t="shared" si="2342"/>
        <v>0</v>
      </c>
      <c r="AO1270" s="9">
        <f t="shared" si="2342"/>
        <v>0</v>
      </c>
      <c r="AP1270" s="9">
        <f t="shared" si="2342"/>
        <v>0</v>
      </c>
      <c r="AQ1270" s="9">
        <f t="shared" si="2342"/>
        <v>166</v>
      </c>
      <c r="AR1270" s="9">
        <f t="shared" si="2342"/>
        <v>0</v>
      </c>
      <c r="AS1270" s="9">
        <f t="shared" si="2343"/>
        <v>0</v>
      </c>
      <c r="AT1270" s="9">
        <f t="shared" si="2343"/>
        <v>0</v>
      </c>
      <c r="AU1270" s="9">
        <f t="shared" si="2343"/>
        <v>0</v>
      </c>
      <c r="AV1270" s="9">
        <f t="shared" si="2343"/>
        <v>0</v>
      </c>
      <c r="AW1270" s="9">
        <f t="shared" si="2343"/>
        <v>166</v>
      </c>
      <c r="AX1270" s="9">
        <f t="shared" si="2343"/>
        <v>0</v>
      </c>
      <c r="AY1270" s="9">
        <f t="shared" si="2343"/>
        <v>83</v>
      </c>
      <c r="AZ1270" s="9">
        <f t="shared" si="2343"/>
        <v>0</v>
      </c>
      <c r="BA1270" s="92">
        <f t="shared" si="2288"/>
        <v>50</v>
      </c>
      <c r="BB1270" s="92"/>
    </row>
    <row r="1271" spans="1:54" ht="33" hidden="1">
      <c r="A1271" s="24" t="s">
        <v>328</v>
      </c>
      <c r="B1271" s="25" t="s">
        <v>317</v>
      </c>
      <c r="C1271" s="25" t="s">
        <v>145</v>
      </c>
      <c r="D1271" s="25" t="s">
        <v>145</v>
      </c>
      <c r="E1271" s="25" t="s">
        <v>378</v>
      </c>
      <c r="F1271" s="25"/>
      <c r="G1271" s="9">
        <f t="shared" si="2340"/>
        <v>166</v>
      </c>
      <c r="H1271" s="9">
        <f t="shared" si="2340"/>
        <v>0</v>
      </c>
      <c r="I1271" s="9">
        <f t="shared" si="2340"/>
        <v>0</v>
      </c>
      <c r="J1271" s="9">
        <f t="shared" si="2340"/>
        <v>0</v>
      </c>
      <c r="K1271" s="9">
        <f t="shared" si="2340"/>
        <v>0</v>
      </c>
      <c r="L1271" s="9">
        <f t="shared" si="2340"/>
        <v>0</v>
      </c>
      <c r="M1271" s="9">
        <f t="shared" si="2340"/>
        <v>166</v>
      </c>
      <c r="N1271" s="9">
        <f t="shared" si="2340"/>
        <v>0</v>
      </c>
      <c r="O1271" s="9">
        <f t="shared" si="2340"/>
        <v>0</v>
      </c>
      <c r="P1271" s="9">
        <f t="shared" si="2340"/>
        <v>0</v>
      </c>
      <c r="Q1271" s="9">
        <f t="shared" si="2340"/>
        <v>0</v>
      </c>
      <c r="R1271" s="9">
        <f t="shared" si="2340"/>
        <v>0</v>
      </c>
      <c r="S1271" s="9">
        <f t="shared" si="2340"/>
        <v>166</v>
      </c>
      <c r="T1271" s="9">
        <f t="shared" si="2340"/>
        <v>0</v>
      </c>
      <c r="U1271" s="9">
        <f t="shared" si="2341"/>
        <v>0</v>
      </c>
      <c r="V1271" s="9">
        <f t="shared" si="2341"/>
        <v>0</v>
      </c>
      <c r="W1271" s="9">
        <f t="shared" si="2341"/>
        <v>0</v>
      </c>
      <c r="X1271" s="9">
        <f t="shared" si="2341"/>
        <v>0</v>
      </c>
      <c r="Y1271" s="9">
        <f t="shared" si="2341"/>
        <v>166</v>
      </c>
      <c r="Z1271" s="9">
        <f t="shared" si="2341"/>
        <v>0</v>
      </c>
      <c r="AA1271" s="9">
        <f t="shared" si="2341"/>
        <v>0</v>
      </c>
      <c r="AB1271" s="9">
        <f t="shared" si="2341"/>
        <v>0</v>
      </c>
      <c r="AC1271" s="9">
        <f t="shared" si="2341"/>
        <v>0</v>
      </c>
      <c r="AD1271" s="9">
        <f t="shared" si="2341"/>
        <v>0</v>
      </c>
      <c r="AE1271" s="9">
        <f t="shared" si="2341"/>
        <v>166</v>
      </c>
      <c r="AF1271" s="9">
        <f t="shared" si="2341"/>
        <v>0</v>
      </c>
      <c r="AG1271" s="9">
        <f t="shared" si="2342"/>
        <v>0</v>
      </c>
      <c r="AH1271" s="9">
        <f t="shared" si="2342"/>
        <v>0</v>
      </c>
      <c r="AI1271" s="9">
        <f t="shared" si="2342"/>
        <v>0</v>
      </c>
      <c r="AJ1271" s="9">
        <f t="shared" si="2342"/>
        <v>0</v>
      </c>
      <c r="AK1271" s="9">
        <f t="shared" si="2342"/>
        <v>166</v>
      </c>
      <c r="AL1271" s="9">
        <f t="shared" si="2342"/>
        <v>0</v>
      </c>
      <c r="AM1271" s="9">
        <f t="shared" si="2342"/>
        <v>0</v>
      </c>
      <c r="AN1271" s="9">
        <f t="shared" si="2342"/>
        <v>0</v>
      </c>
      <c r="AO1271" s="9">
        <f t="shared" si="2342"/>
        <v>0</v>
      </c>
      <c r="AP1271" s="9">
        <f t="shared" si="2342"/>
        <v>0</v>
      </c>
      <c r="AQ1271" s="9">
        <f t="shared" si="2342"/>
        <v>166</v>
      </c>
      <c r="AR1271" s="9">
        <f t="shared" si="2342"/>
        <v>0</v>
      </c>
      <c r="AS1271" s="9">
        <f t="shared" si="2343"/>
        <v>0</v>
      </c>
      <c r="AT1271" s="9">
        <f t="shared" si="2343"/>
        <v>0</v>
      </c>
      <c r="AU1271" s="9">
        <f t="shared" si="2343"/>
        <v>0</v>
      </c>
      <c r="AV1271" s="9">
        <f t="shared" si="2343"/>
        <v>0</v>
      </c>
      <c r="AW1271" s="9">
        <f t="shared" si="2343"/>
        <v>166</v>
      </c>
      <c r="AX1271" s="9">
        <f t="shared" si="2343"/>
        <v>0</v>
      </c>
      <c r="AY1271" s="9">
        <f t="shared" si="2343"/>
        <v>83</v>
      </c>
      <c r="AZ1271" s="9">
        <f t="shared" si="2343"/>
        <v>0</v>
      </c>
      <c r="BA1271" s="92">
        <f t="shared" si="2288"/>
        <v>50</v>
      </c>
      <c r="BB1271" s="92"/>
    </row>
    <row r="1272" spans="1:54" ht="33" hidden="1">
      <c r="A1272" s="24" t="s">
        <v>11</v>
      </c>
      <c r="B1272" s="25" t="s">
        <v>317</v>
      </c>
      <c r="C1272" s="25" t="s">
        <v>145</v>
      </c>
      <c r="D1272" s="25" t="s">
        <v>145</v>
      </c>
      <c r="E1272" s="25" t="s">
        <v>378</v>
      </c>
      <c r="F1272" s="25" t="s">
        <v>12</v>
      </c>
      <c r="G1272" s="9">
        <f t="shared" si="2340"/>
        <v>166</v>
      </c>
      <c r="H1272" s="9">
        <f t="shared" si="2340"/>
        <v>0</v>
      </c>
      <c r="I1272" s="9">
        <f t="shared" si="2340"/>
        <v>0</v>
      </c>
      <c r="J1272" s="9">
        <f t="shared" si="2340"/>
        <v>0</v>
      </c>
      <c r="K1272" s="9">
        <f t="shared" si="2340"/>
        <v>0</v>
      </c>
      <c r="L1272" s="9">
        <f t="shared" si="2340"/>
        <v>0</v>
      </c>
      <c r="M1272" s="9">
        <f t="shared" si="2340"/>
        <v>166</v>
      </c>
      <c r="N1272" s="9">
        <f t="shared" si="2340"/>
        <v>0</v>
      </c>
      <c r="O1272" s="9">
        <f t="shared" si="2340"/>
        <v>0</v>
      </c>
      <c r="P1272" s="9">
        <f t="shared" si="2340"/>
        <v>0</v>
      </c>
      <c r="Q1272" s="9">
        <f t="shared" si="2340"/>
        <v>0</v>
      </c>
      <c r="R1272" s="9">
        <f t="shared" si="2340"/>
        <v>0</v>
      </c>
      <c r="S1272" s="9">
        <f t="shared" si="2340"/>
        <v>166</v>
      </c>
      <c r="T1272" s="9">
        <f t="shared" si="2340"/>
        <v>0</v>
      </c>
      <c r="U1272" s="9">
        <f t="shared" si="2341"/>
        <v>0</v>
      </c>
      <c r="V1272" s="9">
        <f t="shared" si="2341"/>
        <v>0</v>
      </c>
      <c r="W1272" s="9">
        <f t="shared" si="2341"/>
        <v>0</v>
      </c>
      <c r="X1272" s="9">
        <f t="shared" si="2341"/>
        <v>0</v>
      </c>
      <c r="Y1272" s="9">
        <f t="shared" si="2341"/>
        <v>166</v>
      </c>
      <c r="Z1272" s="9">
        <f t="shared" si="2341"/>
        <v>0</v>
      </c>
      <c r="AA1272" s="9">
        <f t="shared" si="2341"/>
        <v>0</v>
      </c>
      <c r="AB1272" s="9">
        <f t="shared" si="2341"/>
        <v>0</v>
      </c>
      <c r="AC1272" s="9">
        <f t="shared" si="2341"/>
        <v>0</v>
      </c>
      <c r="AD1272" s="9">
        <f t="shared" si="2341"/>
        <v>0</v>
      </c>
      <c r="AE1272" s="9">
        <f t="shared" si="2341"/>
        <v>166</v>
      </c>
      <c r="AF1272" s="9">
        <f t="shared" si="2341"/>
        <v>0</v>
      </c>
      <c r="AG1272" s="9">
        <f t="shared" si="2342"/>
        <v>0</v>
      </c>
      <c r="AH1272" s="9">
        <f t="shared" si="2342"/>
        <v>0</v>
      </c>
      <c r="AI1272" s="9">
        <f t="shared" si="2342"/>
        <v>0</v>
      </c>
      <c r="AJ1272" s="9">
        <f t="shared" si="2342"/>
        <v>0</v>
      </c>
      <c r="AK1272" s="9">
        <f t="shared" si="2342"/>
        <v>166</v>
      </c>
      <c r="AL1272" s="9">
        <f t="shared" si="2342"/>
        <v>0</v>
      </c>
      <c r="AM1272" s="9">
        <f t="shared" si="2342"/>
        <v>0</v>
      </c>
      <c r="AN1272" s="9">
        <f t="shared" si="2342"/>
        <v>0</v>
      </c>
      <c r="AO1272" s="9">
        <f t="shared" si="2342"/>
        <v>0</v>
      </c>
      <c r="AP1272" s="9">
        <f t="shared" si="2342"/>
        <v>0</v>
      </c>
      <c r="AQ1272" s="9">
        <f t="shared" si="2342"/>
        <v>166</v>
      </c>
      <c r="AR1272" s="9">
        <f t="shared" si="2342"/>
        <v>0</v>
      </c>
      <c r="AS1272" s="9">
        <f t="shared" si="2343"/>
        <v>0</v>
      </c>
      <c r="AT1272" s="9">
        <f t="shared" si="2343"/>
        <v>0</v>
      </c>
      <c r="AU1272" s="9">
        <f t="shared" si="2343"/>
        <v>0</v>
      </c>
      <c r="AV1272" s="9">
        <f t="shared" si="2343"/>
        <v>0</v>
      </c>
      <c r="AW1272" s="9">
        <f t="shared" si="2343"/>
        <v>166</v>
      </c>
      <c r="AX1272" s="9">
        <f t="shared" si="2343"/>
        <v>0</v>
      </c>
      <c r="AY1272" s="9">
        <f t="shared" si="2343"/>
        <v>83</v>
      </c>
      <c r="AZ1272" s="9">
        <f t="shared" si="2343"/>
        <v>0</v>
      </c>
      <c r="BA1272" s="92">
        <f t="shared" si="2288"/>
        <v>50</v>
      </c>
      <c r="BB1272" s="92"/>
    </row>
    <row r="1273" spans="1:54" ht="20.100000000000001" hidden="1" customHeight="1">
      <c r="A1273" s="24" t="s">
        <v>13</v>
      </c>
      <c r="B1273" s="25" t="s">
        <v>317</v>
      </c>
      <c r="C1273" s="25" t="s">
        <v>145</v>
      </c>
      <c r="D1273" s="25" t="s">
        <v>145</v>
      </c>
      <c r="E1273" s="25" t="s">
        <v>378</v>
      </c>
      <c r="F1273" s="25" t="s">
        <v>34</v>
      </c>
      <c r="G1273" s="9">
        <v>166</v>
      </c>
      <c r="H1273" s="9"/>
      <c r="I1273" s="79"/>
      <c r="J1273" s="79"/>
      <c r="K1273" s="79"/>
      <c r="L1273" s="79"/>
      <c r="M1273" s="9">
        <f>G1273+I1273+J1273+K1273+L1273</f>
        <v>166</v>
      </c>
      <c r="N1273" s="9">
        <f>H1273+L1273</f>
        <v>0</v>
      </c>
      <c r="O1273" s="80"/>
      <c r="P1273" s="80"/>
      <c r="Q1273" s="80"/>
      <c r="R1273" s="80"/>
      <c r="S1273" s="9">
        <f>M1273+O1273+P1273+Q1273+R1273</f>
        <v>166</v>
      </c>
      <c r="T1273" s="9">
        <f>N1273+R1273</f>
        <v>0</v>
      </c>
      <c r="U1273" s="80"/>
      <c r="V1273" s="80"/>
      <c r="W1273" s="80"/>
      <c r="X1273" s="80"/>
      <c r="Y1273" s="9">
        <f>S1273+U1273+V1273+W1273+X1273</f>
        <v>166</v>
      </c>
      <c r="Z1273" s="9">
        <f>T1273+X1273</f>
        <v>0</v>
      </c>
      <c r="AA1273" s="80"/>
      <c r="AB1273" s="80"/>
      <c r="AC1273" s="80"/>
      <c r="AD1273" s="80"/>
      <c r="AE1273" s="9">
        <f>Y1273+AA1273+AB1273+AC1273+AD1273</f>
        <v>166</v>
      </c>
      <c r="AF1273" s="9">
        <f>Z1273+AD1273</f>
        <v>0</v>
      </c>
      <c r="AG1273" s="80"/>
      <c r="AH1273" s="80"/>
      <c r="AI1273" s="80"/>
      <c r="AJ1273" s="80"/>
      <c r="AK1273" s="9">
        <f>AE1273+AG1273+AH1273+AI1273+AJ1273</f>
        <v>166</v>
      </c>
      <c r="AL1273" s="9">
        <f>AF1273+AJ1273</f>
        <v>0</v>
      </c>
      <c r="AM1273" s="80"/>
      <c r="AN1273" s="80"/>
      <c r="AO1273" s="80"/>
      <c r="AP1273" s="80"/>
      <c r="AQ1273" s="9">
        <f>AK1273+AM1273+AN1273+AO1273+AP1273</f>
        <v>166</v>
      </c>
      <c r="AR1273" s="9">
        <f>AL1273+AP1273</f>
        <v>0</v>
      </c>
      <c r="AS1273" s="80"/>
      <c r="AT1273" s="80"/>
      <c r="AU1273" s="80"/>
      <c r="AV1273" s="80"/>
      <c r="AW1273" s="9">
        <f>AQ1273+AS1273+AT1273+AU1273+AV1273</f>
        <v>166</v>
      </c>
      <c r="AX1273" s="9">
        <f>AR1273+AV1273</f>
        <v>0</v>
      </c>
      <c r="AY1273" s="9">
        <v>83</v>
      </c>
      <c r="AZ1273" s="79"/>
      <c r="BA1273" s="92">
        <f t="shared" si="2288"/>
        <v>50</v>
      </c>
      <c r="BB1273" s="92"/>
    </row>
    <row r="1274" spans="1:54" ht="49.5" hidden="1">
      <c r="A1274" s="56" t="s">
        <v>499</v>
      </c>
      <c r="B1274" s="25" t="s">
        <v>317</v>
      </c>
      <c r="C1274" s="25" t="s">
        <v>145</v>
      </c>
      <c r="D1274" s="25" t="s">
        <v>145</v>
      </c>
      <c r="E1274" s="25" t="s">
        <v>390</v>
      </c>
      <c r="F1274" s="25"/>
      <c r="G1274" s="9">
        <f t="shared" si="2340"/>
        <v>1080</v>
      </c>
      <c r="H1274" s="9">
        <f t="shared" si="2340"/>
        <v>0</v>
      </c>
      <c r="I1274" s="9">
        <f t="shared" si="2340"/>
        <v>0</v>
      </c>
      <c r="J1274" s="9">
        <f t="shared" si="2340"/>
        <v>0</v>
      </c>
      <c r="K1274" s="9">
        <f t="shared" si="2340"/>
        <v>0</v>
      </c>
      <c r="L1274" s="9">
        <f t="shared" si="2340"/>
        <v>0</v>
      </c>
      <c r="M1274" s="9">
        <f t="shared" si="2340"/>
        <v>1080</v>
      </c>
      <c r="N1274" s="9">
        <f t="shared" si="2340"/>
        <v>0</v>
      </c>
      <c r="O1274" s="9">
        <f t="shared" si="2340"/>
        <v>0</v>
      </c>
      <c r="P1274" s="9">
        <f t="shared" si="2340"/>
        <v>0</v>
      </c>
      <c r="Q1274" s="9">
        <f t="shared" si="2340"/>
        <v>0</v>
      </c>
      <c r="R1274" s="9">
        <f t="shared" si="2340"/>
        <v>0</v>
      </c>
      <c r="S1274" s="9">
        <f t="shared" si="2340"/>
        <v>1080</v>
      </c>
      <c r="T1274" s="9">
        <f t="shared" si="2340"/>
        <v>0</v>
      </c>
      <c r="U1274" s="9">
        <f t="shared" si="2341"/>
        <v>0</v>
      </c>
      <c r="V1274" s="9">
        <f t="shared" si="2341"/>
        <v>0</v>
      </c>
      <c r="W1274" s="9">
        <f t="shared" si="2341"/>
        <v>0</v>
      </c>
      <c r="X1274" s="9">
        <f t="shared" si="2341"/>
        <v>0</v>
      </c>
      <c r="Y1274" s="9">
        <f t="shared" si="2341"/>
        <v>1080</v>
      </c>
      <c r="Z1274" s="9">
        <f t="shared" si="2341"/>
        <v>0</v>
      </c>
      <c r="AA1274" s="9">
        <f t="shared" si="2341"/>
        <v>0</v>
      </c>
      <c r="AB1274" s="9">
        <f t="shared" si="2341"/>
        <v>0</v>
      </c>
      <c r="AC1274" s="9">
        <f t="shared" si="2341"/>
        <v>0</v>
      </c>
      <c r="AD1274" s="9">
        <f t="shared" si="2341"/>
        <v>0</v>
      </c>
      <c r="AE1274" s="9">
        <f t="shared" si="2341"/>
        <v>1080</v>
      </c>
      <c r="AF1274" s="9">
        <f t="shared" si="2341"/>
        <v>0</v>
      </c>
      <c r="AG1274" s="9">
        <f t="shared" si="2342"/>
        <v>0</v>
      </c>
      <c r="AH1274" s="9">
        <f t="shared" si="2342"/>
        <v>0</v>
      </c>
      <c r="AI1274" s="9">
        <f t="shared" si="2342"/>
        <v>0</v>
      </c>
      <c r="AJ1274" s="9">
        <f t="shared" si="2342"/>
        <v>0</v>
      </c>
      <c r="AK1274" s="9">
        <f t="shared" si="2342"/>
        <v>1080</v>
      </c>
      <c r="AL1274" s="9">
        <f t="shared" si="2342"/>
        <v>0</v>
      </c>
      <c r="AM1274" s="9">
        <f t="shared" si="2342"/>
        <v>0</v>
      </c>
      <c r="AN1274" s="9">
        <f t="shared" si="2342"/>
        <v>0</v>
      </c>
      <c r="AO1274" s="9">
        <f t="shared" si="2342"/>
        <v>0</v>
      </c>
      <c r="AP1274" s="9">
        <f t="shared" si="2342"/>
        <v>0</v>
      </c>
      <c r="AQ1274" s="9">
        <f t="shared" si="2342"/>
        <v>1080</v>
      </c>
      <c r="AR1274" s="9">
        <f t="shared" si="2342"/>
        <v>0</v>
      </c>
      <c r="AS1274" s="9">
        <f t="shared" si="2343"/>
        <v>0</v>
      </c>
      <c r="AT1274" s="9">
        <f t="shared" si="2343"/>
        <v>0</v>
      </c>
      <c r="AU1274" s="9">
        <f t="shared" si="2343"/>
        <v>0</v>
      </c>
      <c r="AV1274" s="9">
        <f t="shared" si="2343"/>
        <v>0</v>
      </c>
      <c r="AW1274" s="9">
        <f t="shared" si="2343"/>
        <v>1080</v>
      </c>
      <c r="AX1274" s="9">
        <f t="shared" si="2343"/>
        <v>0</v>
      </c>
      <c r="AY1274" s="9">
        <f t="shared" si="2343"/>
        <v>270</v>
      </c>
      <c r="AZ1274" s="9">
        <f t="shared" si="2343"/>
        <v>0</v>
      </c>
      <c r="BA1274" s="92">
        <f t="shared" si="2288"/>
        <v>25</v>
      </c>
      <c r="BB1274" s="92"/>
    </row>
    <row r="1275" spans="1:54" ht="33" hidden="1">
      <c r="A1275" s="24" t="s">
        <v>76</v>
      </c>
      <c r="B1275" s="25" t="s">
        <v>317</v>
      </c>
      <c r="C1275" s="25" t="s">
        <v>145</v>
      </c>
      <c r="D1275" s="25" t="s">
        <v>145</v>
      </c>
      <c r="E1275" s="25" t="s">
        <v>395</v>
      </c>
      <c r="F1275" s="25"/>
      <c r="G1275" s="9">
        <f t="shared" si="2340"/>
        <v>1080</v>
      </c>
      <c r="H1275" s="9">
        <f t="shared" si="2340"/>
        <v>0</v>
      </c>
      <c r="I1275" s="9">
        <f t="shared" si="2340"/>
        <v>0</v>
      </c>
      <c r="J1275" s="9">
        <f t="shared" si="2340"/>
        <v>0</v>
      </c>
      <c r="K1275" s="9">
        <f t="shared" si="2340"/>
        <v>0</v>
      </c>
      <c r="L1275" s="9">
        <f t="shared" si="2340"/>
        <v>0</v>
      </c>
      <c r="M1275" s="9">
        <f t="shared" si="2340"/>
        <v>1080</v>
      </c>
      <c r="N1275" s="9">
        <f t="shared" si="2340"/>
        <v>0</v>
      </c>
      <c r="O1275" s="9">
        <f t="shared" si="2340"/>
        <v>0</v>
      </c>
      <c r="P1275" s="9">
        <f t="shared" si="2340"/>
        <v>0</v>
      </c>
      <c r="Q1275" s="9">
        <f t="shared" si="2340"/>
        <v>0</v>
      </c>
      <c r="R1275" s="9">
        <f t="shared" si="2340"/>
        <v>0</v>
      </c>
      <c r="S1275" s="9">
        <f t="shared" si="2340"/>
        <v>1080</v>
      </c>
      <c r="T1275" s="9">
        <f t="shared" si="2340"/>
        <v>0</v>
      </c>
      <c r="U1275" s="9">
        <f t="shared" si="2341"/>
        <v>0</v>
      </c>
      <c r="V1275" s="9">
        <f t="shared" si="2341"/>
        <v>0</v>
      </c>
      <c r="W1275" s="9">
        <f t="shared" si="2341"/>
        <v>0</v>
      </c>
      <c r="X1275" s="9">
        <f t="shared" si="2341"/>
        <v>0</v>
      </c>
      <c r="Y1275" s="9">
        <f t="shared" si="2341"/>
        <v>1080</v>
      </c>
      <c r="Z1275" s="9">
        <f t="shared" si="2341"/>
        <v>0</v>
      </c>
      <c r="AA1275" s="9">
        <f t="shared" si="2341"/>
        <v>0</v>
      </c>
      <c r="AB1275" s="9">
        <f t="shared" si="2341"/>
        <v>0</v>
      </c>
      <c r="AC1275" s="9">
        <f t="shared" si="2341"/>
        <v>0</v>
      </c>
      <c r="AD1275" s="9">
        <f t="shared" si="2341"/>
        <v>0</v>
      </c>
      <c r="AE1275" s="9">
        <f t="shared" si="2341"/>
        <v>1080</v>
      </c>
      <c r="AF1275" s="9">
        <f t="shared" si="2341"/>
        <v>0</v>
      </c>
      <c r="AG1275" s="9">
        <f t="shared" si="2342"/>
        <v>0</v>
      </c>
      <c r="AH1275" s="9">
        <f t="shared" si="2342"/>
        <v>0</v>
      </c>
      <c r="AI1275" s="9">
        <f t="shared" si="2342"/>
        <v>0</v>
      </c>
      <c r="AJ1275" s="9">
        <f t="shared" si="2342"/>
        <v>0</v>
      </c>
      <c r="AK1275" s="9">
        <f t="shared" si="2342"/>
        <v>1080</v>
      </c>
      <c r="AL1275" s="9">
        <f t="shared" si="2342"/>
        <v>0</v>
      </c>
      <c r="AM1275" s="9">
        <f t="shared" si="2342"/>
        <v>0</v>
      </c>
      <c r="AN1275" s="9">
        <f t="shared" si="2342"/>
        <v>0</v>
      </c>
      <c r="AO1275" s="9">
        <f t="shared" si="2342"/>
        <v>0</v>
      </c>
      <c r="AP1275" s="9">
        <f t="shared" si="2342"/>
        <v>0</v>
      </c>
      <c r="AQ1275" s="9">
        <f t="shared" si="2342"/>
        <v>1080</v>
      </c>
      <c r="AR1275" s="9">
        <f t="shared" si="2342"/>
        <v>0</v>
      </c>
      <c r="AS1275" s="9">
        <f t="shared" si="2343"/>
        <v>0</v>
      </c>
      <c r="AT1275" s="9">
        <f t="shared" si="2343"/>
        <v>0</v>
      </c>
      <c r="AU1275" s="9">
        <f t="shared" si="2343"/>
        <v>0</v>
      </c>
      <c r="AV1275" s="9">
        <f t="shared" si="2343"/>
        <v>0</v>
      </c>
      <c r="AW1275" s="9">
        <f t="shared" si="2343"/>
        <v>1080</v>
      </c>
      <c r="AX1275" s="9">
        <f t="shared" si="2343"/>
        <v>0</v>
      </c>
      <c r="AY1275" s="9">
        <f t="shared" si="2343"/>
        <v>270</v>
      </c>
      <c r="AZ1275" s="9">
        <f t="shared" si="2343"/>
        <v>0</v>
      </c>
      <c r="BA1275" s="92">
        <f t="shared" si="2288"/>
        <v>25</v>
      </c>
      <c r="BB1275" s="92"/>
    </row>
    <row r="1276" spans="1:54" ht="33" hidden="1">
      <c r="A1276" s="24" t="s">
        <v>328</v>
      </c>
      <c r="B1276" s="25" t="s">
        <v>317</v>
      </c>
      <c r="C1276" s="25" t="s">
        <v>145</v>
      </c>
      <c r="D1276" s="25" t="s">
        <v>145</v>
      </c>
      <c r="E1276" s="25" t="s">
        <v>396</v>
      </c>
      <c r="F1276" s="25"/>
      <c r="G1276" s="9">
        <f t="shared" si="2340"/>
        <v>1080</v>
      </c>
      <c r="H1276" s="9">
        <f t="shared" si="2340"/>
        <v>0</v>
      </c>
      <c r="I1276" s="9">
        <f t="shared" si="2340"/>
        <v>0</v>
      </c>
      <c r="J1276" s="9">
        <f t="shared" si="2340"/>
        <v>0</v>
      </c>
      <c r="K1276" s="9">
        <f t="shared" si="2340"/>
        <v>0</v>
      </c>
      <c r="L1276" s="9">
        <f t="shared" si="2340"/>
        <v>0</v>
      </c>
      <c r="M1276" s="9">
        <f t="shared" si="2340"/>
        <v>1080</v>
      </c>
      <c r="N1276" s="9">
        <f t="shared" si="2340"/>
        <v>0</v>
      </c>
      <c r="O1276" s="9">
        <f t="shared" si="2340"/>
        <v>0</v>
      </c>
      <c r="P1276" s="9">
        <f t="shared" si="2340"/>
        <v>0</v>
      </c>
      <c r="Q1276" s="9">
        <f t="shared" si="2340"/>
        <v>0</v>
      </c>
      <c r="R1276" s="9">
        <f t="shared" si="2340"/>
        <v>0</v>
      </c>
      <c r="S1276" s="9">
        <f t="shared" si="2340"/>
        <v>1080</v>
      </c>
      <c r="T1276" s="9">
        <f t="shared" si="2340"/>
        <v>0</v>
      </c>
      <c r="U1276" s="9">
        <f t="shared" si="2341"/>
        <v>0</v>
      </c>
      <c r="V1276" s="9">
        <f t="shared" si="2341"/>
        <v>0</v>
      </c>
      <c r="W1276" s="9">
        <f t="shared" si="2341"/>
        <v>0</v>
      </c>
      <c r="X1276" s="9">
        <f t="shared" si="2341"/>
        <v>0</v>
      </c>
      <c r="Y1276" s="9">
        <f t="shared" si="2341"/>
        <v>1080</v>
      </c>
      <c r="Z1276" s="9">
        <f t="shared" si="2341"/>
        <v>0</v>
      </c>
      <c r="AA1276" s="9">
        <f t="shared" si="2341"/>
        <v>0</v>
      </c>
      <c r="AB1276" s="9">
        <f t="shared" si="2341"/>
        <v>0</v>
      </c>
      <c r="AC1276" s="9">
        <f t="shared" si="2341"/>
        <v>0</v>
      </c>
      <c r="AD1276" s="9">
        <f t="shared" si="2341"/>
        <v>0</v>
      </c>
      <c r="AE1276" s="9">
        <f t="shared" si="2341"/>
        <v>1080</v>
      </c>
      <c r="AF1276" s="9">
        <f t="shared" si="2341"/>
        <v>0</v>
      </c>
      <c r="AG1276" s="9">
        <f t="shared" si="2342"/>
        <v>0</v>
      </c>
      <c r="AH1276" s="9">
        <f t="shared" si="2342"/>
        <v>0</v>
      </c>
      <c r="AI1276" s="9">
        <f t="shared" si="2342"/>
        <v>0</v>
      </c>
      <c r="AJ1276" s="9">
        <f t="shared" si="2342"/>
        <v>0</v>
      </c>
      <c r="AK1276" s="9">
        <f t="shared" si="2342"/>
        <v>1080</v>
      </c>
      <c r="AL1276" s="9">
        <f t="shared" si="2342"/>
        <v>0</v>
      </c>
      <c r="AM1276" s="9">
        <f t="shared" si="2342"/>
        <v>0</v>
      </c>
      <c r="AN1276" s="9">
        <f t="shared" si="2342"/>
        <v>0</v>
      </c>
      <c r="AO1276" s="9">
        <f t="shared" si="2342"/>
        <v>0</v>
      </c>
      <c r="AP1276" s="9">
        <f t="shared" si="2342"/>
        <v>0</v>
      </c>
      <c r="AQ1276" s="9">
        <f t="shared" si="2342"/>
        <v>1080</v>
      </c>
      <c r="AR1276" s="9">
        <f t="shared" si="2342"/>
        <v>0</v>
      </c>
      <c r="AS1276" s="9">
        <f t="shared" si="2343"/>
        <v>0</v>
      </c>
      <c r="AT1276" s="9">
        <f t="shared" si="2343"/>
        <v>0</v>
      </c>
      <c r="AU1276" s="9">
        <f t="shared" si="2343"/>
        <v>0</v>
      </c>
      <c r="AV1276" s="9">
        <f t="shared" si="2343"/>
        <v>0</v>
      </c>
      <c r="AW1276" s="9">
        <f t="shared" si="2343"/>
        <v>1080</v>
      </c>
      <c r="AX1276" s="9">
        <f t="shared" si="2343"/>
        <v>0</v>
      </c>
      <c r="AY1276" s="9">
        <f t="shared" si="2343"/>
        <v>270</v>
      </c>
      <c r="AZ1276" s="9">
        <f t="shared" si="2343"/>
        <v>0</v>
      </c>
      <c r="BA1276" s="92">
        <f t="shared" si="2288"/>
        <v>25</v>
      </c>
      <c r="BB1276" s="92"/>
    </row>
    <row r="1277" spans="1:54" ht="33" hidden="1">
      <c r="A1277" s="24" t="s">
        <v>11</v>
      </c>
      <c r="B1277" s="25" t="s">
        <v>317</v>
      </c>
      <c r="C1277" s="25" t="s">
        <v>145</v>
      </c>
      <c r="D1277" s="25" t="s">
        <v>145</v>
      </c>
      <c r="E1277" s="25" t="s">
        <v>396</v>
      </c>
      <c r="F1277" s="25" t="s">
        <v>12</v>
      </c>
      <c r="G1277" s="9">
        <f t="shared" si="2340"/>
        <v>1080</v>
      </c>
      <c r="H1277" s="9">
        <f t="shared" si="2340"/>
        <v>0</v>
      </c>
      <c r="I1277" s="9">
        <f t="shared" si="2340"/>
        <v>0</v>
      </c>
      <c r="J1277" s="9">
        <f t="shared" si="2340"/>
        <v>0</v>
      </c>
      <c r="K1277" s="9">
        <f t="shared" si="2340"/>
        <v>0</v>
      </c>
      <c r="L1277" s="9">
        <f t="shared" si="2340"/>
        <v>0</v>
      </c>
      <c r="M1277" s="9">
        <f t="shared" si="2340"/>
        <v>1080</v>
      </c>
      <c r="N1277" s="9">
        <f t="shared" si="2340"/>
        <v>0</v>
      </c>
      <c r="O1277" s="9">
        <f t="shared" si="2340"/>
        <v>0</v>
      </c>
      <c r="P1277" s="9">
        <f t="shared" si="2340"/>
        <v>0</v>
      </c>
      <c r="Q1277" s="9">
        <f t="shared" si="2340"/>
        <v>0</v>
      </c>
      <c r="R1277" s="9">
        <f t="shared" si="2340"/>
        <v>0</v>
      </c>
      <c r="S1277" s="9">
        <f t="shared" si="2340"/>
        <v>1080</v>
      </c>
      <c r="T1277" s="9">
        <f t="shared" si="2340"/>
        <v>0</v>
      </c>
      <c r="U1277" s="9">
        <f t="shared" si="2341"/>
        <v>0</v>
      </c>
      <c r="V1277" s="9">
        <f t="shared" si="2341"/>
        <v>0</v>
      </c>
      <c r="W1277" s="9">
        <f t="shared" si="2341"/>
        <v>0</v>
      </c>
      <c r="X1277" s="9">
        <f t="shared" si="2341"/>
        <v>0</v>
      </c>
      <c r="Y1277" s="9">
        <f t="shared" si="2341"/>
        <v>1080</v>
      </c>
      <c r="Z1277" s="9">
        <f t="shared" si="2341"/>
        <v>0</v>
      </c>
      <c r="AA1277" s="9">
        <f t="shared" si="2341"/>
        <v>0</v>
      </c>
      <c r="AB1277" s="9">
        <f t="shared" si="2341"/>
        <v>0</v>
      </c>
      <c r="AC1277" s="9">
        <f t="shared" si="2341"/>
        <v>0</v>
      </c>
      <c r="AD1277" s="9">
        <f t="shared" si="2341"/>
        <v>0</v>
      </c>
      <c r="AE1277" s="9">
        <f t="shared" si="2341"/>
        <v>1080</v>
      </c>
      <c r="AF1277" s="9">
        <f t="shared" si="2341"/>
        <v>0</v>
      </c>
      <c r="AG1277" s="9">
        <f t="shared" si="2342"/>
        <v>0</v>
      </c>
      <c r="AH1277" s="9">
        <f t="shared" si="2342"/>
        <v>0</v>
      </c>
      <c r="AI1277" s="9">
        <f t="shared" si="2342"/>
        <v>0</v>
      </c>
      <c r="AJ1277" s="9">
        <f t="shared" si="2342"/>
        <v>0</v>
      </c>
      <c r="AK1277" s="9">
        <f t="shared" si="2342"/>
        <v>1080</v>
      </c>
      <c r="AL1277" s="9">
        <f t="shared" si="2342"/>
        <v>0</v>
      </c>
      <c r="AM1277" s="9">
        <f t="shared" si="2342"/>
        <v>0</v>
      </c>
      <c r="AN1277" s="9">
        <f t="shared" si="2342"/>
        <v>0</v>
      </c>
      <c r="AO1277" s="9">
        <f t="shared" si="2342"/>
        <v>0</v>
      </c>
      <c r="AP1277" s="9">
        <f t="shared" si="2342"/>
        <v>0</v>
      </c>
      <c r="AQ1277" s="9">
        <f t="shared" si="2342"/>
        <v>1080</v>
      </c>
      <c r="AR1277" s="9">
        <f t="shared" si="2342"/>
        <v>0</v>
      </c>
      <c r="AS1277" s="9">
        <f t="shared" si="2343"/>
        <v>0</v>
      </c>
      <c r="AT1277" s="9">
        <f t="shared" si="2343"/>
        <v>0</v>
      </c>
      <c r="AU1277" s="9">
        <f t="shared" si="2343"/>
        <v>0</v>
      </c>
      <c r="AV1277" s="9">
        <f t="shared" si="2343"/>
        <v>0</v>
      </c>
      <c r="AW1277" s="9">
        <f t="shared" si="2343"/>
        <v>1080</v>
      </c>
      <c r="AX1277" s="9">
        <f t="shared" si="2343"/>
        <v>0</v>
      </c>
      <c r="AY1277" s="9">
        <f t="shared" si="2343"/>
        <v>270</v>
      </c>
      <c r="AZ1277" s="9">
        <f t="shared" si="2343"/>
        <v>0</v>
      </c>
      <c r="BA1277" s="92">
        <f t="shared" si="2288"/>
        <v>25</v>
      </c>
      <c r="BB1277" s="92"/>
    </row>
    <row r="1278" spans="1:54" ht="20.100000000000001" hidden="1" customHeight="1">
      <c r="A1278" s="24" t="s">
        <v>13</v>
      </c>
      <c r="B1278" s="25" t="s">
        <v>317</v>
      </c>
      <c r="C1278" s="25" t="s">
        <v>145</v>
      </c>
      <c r="D1278" s="25" t="s">
        <v>145</v>
      </c>
      <c r="E1278" s="25" t="s">
        <v>396</v>
      </c>
      <c r="F1278" s="25" t="s">
        <v>34</v>
      </c>
      <c r="G1278" s="9">
        <v>1080</v>
      </c>
      <c r="H1278" s="9"/>
      <c r="I1278" s="79"/>
      <c r="J1278" s="79"/>
      <c r="K1278" s="79"/>
      <c r="L1278" s="79"/>
      <c r="M1278" s="9">
        <f>G1278+I1278+J1278+K1278+L1278</f>
        <v>1080</v>
      </c>
      <c r="N1278" s="9">
        <f>H1278+L1278</f>
        <v>0</v>
      </c>
      <c r="O1278" s="80"/>
      <c r="P1278" s="80"/>
      <c r="Q1278" s="80"/>
      <c r="R1278" s="80"/>
      <c r="S1278" s="9">
        <f>M1278+O1278+P1278+Q1278+R1278</f>
        <v>1080</v>
      </c>
      <c r="T1278" s="9">
        <f>N1278+R1278</f>
        <v>0</v>
      </c>
      <c r="U1278" s="80"/>
      <c r="V1278" s="80"/>
      <c r="W1278" s="80"/>
      <c r="X1278" s="80"/>
      <c r="Y1278" s="9">
        <f>S1278+U1278+V1278+W1278+X1278</f>
        <v>1080</v>
      </c>
      <c r="Z1278" s="9">
        <f>T1278+X1278</f>
        <v>0</v>
      </c>
      <c r="AA1278" s="80"/>
      <c r="AB1278" s="80"/>
      <c r="AC1278" s="80"/>
      <c r="AD1278" s="80"/>
      <c r="AE1278" s="9">
        <f>Y1278+AA1278+AB1278+AC1278+AD1278</f>
        <v>1080</v>
      </c>
      <c r="AF1278" s="9">
        <f>Z1278+AD1278</f>
        <v>0</v>
      </c>
      <c r="AG1278" s="80"/>
      <c r="AH1278" s="80"/>
      <c r="AI1278" s="80"/>
      <c r="AJ1278" s="80"/>
      <c r="AK1278" s="9">
        <f>AE1278+AG1278+AH1278+AI1278+AJ1278</f>
        <v>1080</v>
      </c>
      <c r="AL1278" s="9">
        <f>AF1278+AJ1278</f>
        <v>0</v>
      </c>
      <c r="AM1278" s="80"/>
      <c r="AN1278" s="80"/>
      <c r="AO1278" s="80"/>
      <c r="AP1278" s="80"/>
      <c r="AQ1278" s="9">
        <f>AK1278+AM1278+AN1278+AO1278+AP1278</f>
        <v>1080</v>
      </c>
      <c r="AR1278" s="9">
        <f>AL1278+AP1278</f>
        <v>0</v>
      </c>
      <c r="AS1278" s="80"/>
      <c r="AT1278" s="80"/>
      <c r="AU1278" s="80"/>
      <c r="AV1278" s="80"/>
      <c r="AW1278" s="9">
        <f>AQ1278+AS1278+AT1278+AU1278+AV1278</f>
        <v>1080</v>
      </c>
      <c r="AX1278" s="9">
        <f>AR1278+AV1278</f>
        <v>0</v>
      </c>
      <c r="AY1278" s="9">
        <v>270</v>
      </c>
      <c r="AZ1278" s="79"/>
      <c r="BA1278" s="92">
        <f t="shared" si="2288"/>
        <v>25</v>
      </c>
      <c r="BB1278" s="92"/>
    </row>
    <row r="1279" spans="1:54" hidden="1">
      <c r="A1279" s="24"/>
      <c r="B1279" s="25"/>
      <c r="C1279" s="25"/>
      <c r="D1279" s="25"/>
      <c r="E1279" s="25"/>
      <c r="F1279" s="25"/>
      <c r="G1279" s="9"/>
      <c r="H1279" s="9"/>
      <c r="I1279" s="79"/>
      <c r="J1279" s="79"/>
      <c r="K1279" s="79"/>
      <c r="L1279" s="79"/>
      <c r="M1279" s="79"/>
      <c r="N1279" s="79"/>
      <c r="O1279" s="80"/>
      <c r="P1279" s="80"/>
      <c r="Q1279" s="80"/>
      <c r="R1279" s="80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79"/>
      <c r="AZ1279" s="79"/>
      <c r="BA1279" s="92"/>
      <c r="BB1279" s="92"/>
    </row>
    <row r="1280" spans="1:54" ht="18.75" hidden="1">
      <c r="A1280" s="31" t="s">
        <v>330</v>
      </c>
      <c r="B1280" s="23" t="s">
        <v>317</v>
      </c>
      <c r="C1280" s="23" t="s">
        <v>16</v>
      </c>
      <c r="D1280" s="23" t="s">
        <v>8</v>
      </c>
      <c r="E1280" s="23"/>
      <c r="F1280" s="23"/>
      <c r="G1280" s="15">
        <f t="shared" ref="G1280:V1284" si="2344">G1281</f>
        <v>50</v>
      </c>
      <c r="H1280" s="15">
        <f t="shared" si="2344"/>
        <v>0</v>
      </c>
      <c r="I1280" s="15">
        <f t="shared" si="2344"/>
        <v>0</v>
      </c>
      <c r="J1280" s="15">
        <f t="shared" si="2344"/>
        <v>0</v>
      </c>
      <c r="K1280" s="15">
        <f t="shared" si="2344"/>
        <v>0</v>
      </c>
      <c r="L1280" s="15">
        <f t="shared" si="2344"/>
        <v>0</v>
      </c>
      <c r="M1280" s="15">
        <f t="shared" si="2344"/>
        <v>50</v>
      </c>
      <c r="N1280" s="15">
        <f t="shared" si="2344"/>
        <v>0</v>
      </c>
      <c r="O1280" s="15">
        <f t="shared" si="2344"/>
        <v>0</v>
      </c>
      <c r="P1280" s="15">
        <f t="shared" si="2344"/>
        <v>0</v>
      </c>
      <c r="Q1280" s="15">
        <f t="shared" si="2344"/>
        <v>0</v>
      </c>
      <c r="R1280" s="15">
        <f t="shared" si="2344"/>
        <v>0</v>
      </c>
      <c r="S1280" s="15">
        <f t="shared" si="2344"/>
        <v>50</v>
      </c>
      <c r="T1280" s="15">
        <f t="shared" si="2344"/>
        <v>0</v>
      </c>
      <c r="U1280" s="15">
        <f t="shared" si="2344"/>
        <v>0</v>
      </c>
      <c r="V1280" s="15">
        <f t="shared" si="2344"/>
        <v>0</v>
      </c>
      <c r="W1280" s="15">
        <f t="shared" ref="U1280:AJ1284" si="2345">W1281</f>
        <v>0</v>
      </c>
      <c r="X1280" s="15">
        <f t="shared" si="2345"/>
        <v>0</v>
      </c>
      <c r="Y1280" s="15">
        <f t="shared" si="2345"/>
        <v>50</v>
      </c>
      <c r="Z1280" s="15">
        <f t="shared" si="2345"/>
        <v>0</v>
      </c>
      <c r="AA1280" s="15">
        <f t="shared" si="2345"/>
        <v>0</v>
      </c>
      <c r="AB1280" s="15">
        <f t="shared" si="2345"/>
        <v>0</v>
      </c>
      <c r="AC1280" s="15">
        <f t="shared" si="2345"/>
        <v>0</v>
      </c>
      <c r="AD1280" s="15">
        <f t="shared" si="2345"/>
        <v>0</v>
      </c>
      <c r="AE1280" s="15">
        <f t="shared" si="2345"/>
        <v>50</v>
      </c>
      <c r="AF1280" s="15">
        <f t="shared" si="2345"/>
        <v>0</v>
      </c>
      <c r="AG1280" s="15">
        <f t="shared" si="2345"/>
        <v>0</v>
      </c>
      <c r="AH1280" s="15">
        <f t="shared" si="2345"/>
        <v>0</v>
      </c>
      <c r="AI1280" s="15">
        <f t="shared" si="2345"/>
        <v>0</v>
      </c>
      <c r="AJ1280" s="15">
        <f t="shared" si="2345"/>
        <v>0</v>
      </c>
      <c r="AK1280" s="15">
        <f t="shared" ref="AG1280:AV1284" si="2346">AK1281</f>
        <v>50</v>
      </c>
      <c r="AL1280" s="15">
        <f t="shared" si="2346"/>
        <v>0</v>
      </c>
      <c r="AM1280" s="15">
        <f t="shared" si="2346"/>
        <v>0</v>
      </c>
      <c r="AN1280" s="15">
        <f t="shared" si="2346"/>
        <v>0</v>
      </c>
      <c r="AO1280" s="15">
        <f t="shared" si="2346"/>
        <v>0</v>
      </c>
      <c r="AP1280" s="15">
        <f t="shared" si="2346"/>
        <v>0</v>
      </c>
      <c r="AQ1280" s="15">
        <f t="shared" si="2346"/>
        <v>50</v>
      </c>
      <c r="AR1280" s="15">
        <f t="shared" si="2346"/>
        <v>0</v>
      </c>
      <c r="AS1280" s="15">
        <f t="shared" si="2346"/>
        <v>0</v>
      </c>
      <c r="AT1280" s="15">
        <f t="shared" si="2346"/>
        <v>0</v>
      </c>
      <c r="AU1280" s="15">
        <f t="shared" si="2346"/>
        <v>0</v>
      </c>
      <c r="AV1280" s="15">
        <f t="shared" si="2346"/>
        <v>0</v>
      </c>
      <c r="AW1280" s="15">
        <f t="shared" ref="AS1280:AZ1284" si="2347">AW1281</f>
        <v>50</v>
      </c>
      <c r="AX1280" s="15">
        <f t="shared" si="2347"/>
        <v>0</v>
      </c>
      <c r="AY1280" s="15">
        <f t="shared" si="2347"/>
        <v>0</v>
      </c>
      <c r="AZ1280" s="15">
        <f t="shared" si="2347"/>
        <v>0</v>
      </c>
      <c r="BA1280" s="93">
        <f t="shared" si="2288"/>
        <v>0</v>
      </c>
      <c r="BB1280" s="93"/>
    </row>
    <row r="1281" spans="1:54" ht="33" hidden="1">
      <c r="A1281" s="27" t="s">
        <v>426</v>
      </c>
      <c r="B1281" s="25" t="s">
        <v>317</v>
      </c>
      <c r="C1281" s="25" t="s">
        <v>16</v>
      </c>
      <c r="D1281" s="25" t="s">
        <v>8</v>
      </c>
      <c r="E1281" s="25" t="s">
        <v>351</v>
      </c>
      <c r="F1281" s="25" t="s">
        <v>322</v>
      </c>
      <c r="G1281" s="9">
        <f t="shared" si="2344"/>
        <v>50</v>
      </c>
      <c r="H1281" s="9">
        <f t="shared" si="2344"/>
        <v>0</v>
      </c>
      <c r="I1281" s="9">
        <f t="shared" si="2344"/>
        <v>0</v>
      </c>
      <c r="J1281" s="9">
        <f t="shared" si="2344"/>
        <v>0</v>
      </c>
      <c r="K1281" s="9">
        <f t="shared" si="2344"/>
        <v>0</v>
      </c>
      <c r="L1281" s="9">
        <f t="shared" si="2344"/>
        <v>0</v>
      </c>
      <c r="M1281" s="9">
        <f t="shared" si="2344"/>
        <v>50</v>
      </c>
      <c r="N1281" s="9">
        <f t="shared" si="2344"/>
        <v>0</v>
      </c>
      <c r="O1281" s="9">
        <f t="shared" si="2344"/>
        <v>0</v>
      </c>
      <c r="P1281" s="9">
        <f t="shared" si="2344"/>
        <v>0</v>
      </c>
      <c r="Q1281" s="9">
        <f t="shared" si="2344"/>
        <v>0</v>
      </c>
      <c r="R1281" s="9">
        <f t="shared" si="2344"/>
        <v>0</v>
      </c>
      <c r="S1281" s="9">
        <f t="shared" si="2344"/>
        <v>50</v>
      </c>
      <c r="T1281" s="9">
        <f t="shared" si="2344"/>
        <v>0</v>
      </c>
      <c r="U1281" s="9">
        <f t="shared" si="2345"/>
        <v>0</v>
      </c>
      <c r="V1281" s="9">
        <f t="shared" si="2345"/>
        <v>0</v>
      </c>
      <c r="W1281" s="9">
        <f t="shared" si="2345"/>
        <v>0</v>
      </c>
      <c r="X1281" s="9">
        <f t="shared" si="2345"/>
        <v>0</v>
      </c>
      <c r="Y1281" s="9">
        <f t="shared" si="2345"/>
        <v>50</v>
      </c>
      <c r="Z1281" s="9">
        <f t="shared" si="2345"/>
        <v>0</v>
      </c>
      <c r="AA1281" s="9">
        <f t="shared" si="2345"/>
        <v>0</v>
      </c>
      <c r="AB1281" s="9">
        <f t="shared" si="2345"/>
        <v>0</v>
      </c>
      <c r="AC1281" s="9">
        <f t="shared" si="2345"/>
        <v>0</v>
      </c>
      <c r="AD1281" s="9">
        <f t="shared" si="2345"/>
        <v>0</v>
      </c>
      <c r="AE1281" s="9">
        <f t="shared" si="2345"/>
        <v>50</v>
      </c>
      <c r="AF1281" s="9">
        <f t="shared" si="2345"/>
        <v>0</v>
      </c>
      <c r="AG1281" s="9">
        <f t="shared" si="2346"/>
        <v>0</v>
      </c>
      <c r="AH1281" s="9">
        <f t="shared" si="2346"/>
        <v>0</v>
      </c>
      <c r="AI1281" s="9">
        <f t="shared" si="2346"/>
        <v>0</v>
      </c>
      <c r="AJ1281" s="9">
        <f t="shared" si="2346"/>
        <v>0</v>
      </c>
      <c r="AK1281" s="9">
        <f t="shared" si="2346"/>
        <v>50</v>
      </c>
      <c r="AL1281" s="9">
        <f t="shared" si="2346"/>
        <v>0</v>
      </c>
      <c r="AM1281" s="9">
        <f t="shared" si="2346"/>
        <v>0</v>
      </c>
      <c r="AN1281" s="9">
        <f t="shared" si="2346"/>
        <v>0</v>
      </c>
      <c r="AO1281" s="9">
        <f t="shared" si="2346"/>
        <v>0</v>
      </c>
      <c r="AP1281" s="9">
        <f t="shared" si="2346"/>
        <v>0</v>
      </c>
      <c r="AQ1281" s="9">
        <f t="shared" si="2346"/>
        <v>50</v>
      </c>
      <c r="AR1281" s="9">
        <f t="shared" si="2346"/>
        <v>0</v>
      </c>
      <c r="AS1281" s="9">
        <f t="shared" si="2347"/>
        <v>0</v>
      </c>
      <c r="AT1281" s="9">
        <f t="shared" si="2347"/>
        <v>0</v>
      </c>
      <c r="AU1281" s="9">
        <f t="shared" si="2347"/>
        <v>0</v>
      </c>
      <c r="AV1281" s="9">
        <f t="shared" si="2347"/>
        <v>0</v>
      </c>
      <c r="AW1281" s="9">
        <f t="shared" si="2347"/>
        <v>50</v>
      </c>
      <c r="AX1281" s="9">
        <f t="shared" si="2347"/>
        <v>0</v>
      </c>
      <c r="AY1281" s="9">
        <f t="shared" si="2347"/>
        <v>0</v>
      </c>
      <c r="AZ1281" s="9">
        <f t="shared" si="2347"/>
        <v>0</v>
      </c>
      <c r="BA1281" s="92">
        <f t="shared" si="2288"/>
        <v>0</v>
      </c>
      <c r="BB1281" s="92"/>
    </row>
    <row r="1282" spans="1:54" ht="20.100000000000001" hidden="1" customHeight="1">
      <c r="A1282" s="24" t="s">
        <v>14</v>
      </c>
      <c r="B1282" s="25" t="s">
        <v>317</v>
      </c>
      <c r="C1282" s="25" t="s">
        <v>16</v>
      </c>
      <c r="D1282" s="25" t="s">
        <v>8</v>
      </c>
      <c r="E1282" s="25" t="s">
        <v>352</v>
      </c>
      <c r="F1282" s="25"/>
      <c r="G1282" s="9">
        <f t="shared" si="2344"/>
        <v>50</v>
      </c>
      <c r="H1282" s="9">
        <f t="shared" si="2344"/>
        <v>0</v>
      </c>
      <c r="I1282" s="9">
        <f t="shared" si="2344"/>
        <v>0</v>
      </c>
      <c r="J1282" s="9">
        <f t="shared" si="2344"/>
        <v>0</v>
      </c>
      <c r="K1282" s="9">
        <f t="shared" si="2344"/>
        <v>0</v>
      </c>
      <c r="L1282" s="9">
        <f t="shared" si="2344"/>
        <v>0</v>
      </c>
      <c r="M1282" s="9">
        <f t="shared" si="2344"/>
        <v>50</v>
      </c>
      <c r="N1282" s="9">
        <f t="shared" si="2344"/>
        <v>0</v>
      </c>
      <c r="O1282" s="9">
        <f t="shared" si="2344"/>
        <v>0</v>
      </c>
      <c r="P1282" s="9">
        <f t="shared" si="2344"/>
        <v>0</v>
      </c>
      <c r="Q1282" s="9">
        <f t="shared" si="2344"/>
        <v>0</v>
      </c>
      <c r="R1282" s="9">
        <f t="shared" si="2344"/>
        <v>0</v>
      </c>
      <c r="S1282" s="9">
        <f t="shared" si="2344"/>
        <v>50</v>
      </c>
      <c r="T1282" s="9">
        <f t="shared" si="2344"/>
        <v>0</v>
      </c>
      <c r="U1282" s="9">
        <f t="shared" si="2345"/>
        <v>0</v>
      </c>
      <c r="V1282" s="9">
        <f t="shared" si="2345"/>
        <v>0</v>
      </c>
      <c r="W1282" s="9">
        <f t="shared" si="2345"/>
        <v>0</v>
      </c>
      <c r="X1282" s="9">
        <f t="shared" si="2345"/>
        <v>0</v>
      </c>
      <c r="Y1282" s="9">
        <f t="shared" si="2345"/>
        <v>50</v>
      </c>
      <c r="Z1282" s="9">
        <f t="shared" si="2345"/>
        <v>0</v>
      </c>
      <c r="AA1282" s="9">
        <f t="shared" si="2345"/>
        <v>0</v>
      </c>
      <c r="AB1282" s="9">
        <f t="shared" si="2345"/>
        <v>0</v>
      </c>
      <c r="AC1282" s="9">
        <f t="shared" si="2345"/>
        <v>0</v>
      </c>
      <c r="AD1282" s="9">
        <f t="shared" si="2345"/>
        <v>0</v>
      </c>
      <c r="AE1282" s="9">
        <f t="shared" si="2345"/>
        <v>50</v>
      </c>
      <c r="AF1282" s="9">
        <f t="shared" si="2345"/>
        <v>0</v>
      </c>
      <c r="AG1282" s="9">
        <f t="shared" si="2346"/>
        <v>0</v>
      </c>
      <c r="AH1282" s="9">
        <f t="shared" si="2346"/>
        <v>0</v>
      </c>
      <c r="AI1282" s="9">
        <f t="shared" si="2346"/>
        <v>0</v>
      </c>
      <c r="AJ1282" s="9">
        <f t="shared" si="2346"/>
        <v>0</v>
      </c>
      <c r="AK1282" s="9">
        <f t="shared" si="2346"/>
        <v>50</v>
      </c>
      <c r="AL1282" s="9">
        <f t="shared" si="2346"/>
        <v>0</v>
      </c>
      <c r="AM1282" s="9">
        <f t="shared" si="2346"/>
        <v>0</v>
      </c>
      <c r="AN1282" s="9">
        <f t="shared" si="2346"/>
        <v>0</v>
      </c>
      <c r="AO1282" s="9">
        <f t="shared" si="2346"/>
        <v>0</v>
      </c>
      <c r="AP1282" s="9">
        <f t="shared" si="2346"/>
        <v>0</v>
      </c>
      <c r="AQ1282" s="9">
        <f t="shared" si="2346"/>
        <v>50</v>
      </c>
      <c r="AR1282" s="9">
        <f t="shared" si="2346"/>
        <v>0</v>
      </c>
      <c r="AS1282" s="9">
        <f t="shared" si="2347"/>
        <v>0</v>
      </c>
      <c r="AT1282" s="9">
        <f t="shared" si="2347"/>
        <v>0</v>
      </c>
      <c r="AU1282" s="9">
        <f t="shared" si="2347"/>
        <v>0</v>
      </c>
      <c r="AV1282" s="9">
        <f t="shared" si="2347"/>
        <v>0</v>
      </c>
      <c r="AW1282" s="9">
        <f t="shared" si="2347"/>
        <v>50</v>
      </c>
      <c r="AX1282" s="9">
        <f t="shared" si="2347"/>
        <v>0</v>
      </c>
      <c r="AY1282" s="9">
        <f t="shared" si="2347"/>
        <v>0</v>
      </c>
      <c r="AZ1282" s="9">
        <f t="shared" si="2347"/>
        <v>0</v>
      </c>
      <c r="BA1282" s="92">
        <f t="shared" si="2288"/>
        <v>0</v>
      </c>
      <c r="BB1282" s="92"/>
    </row>
    <row r="1283" spans="1:54" ht="33" hidden="1">
      <c r="A1283" s="24" t="s">
        <v>331</v>
      </c>
      <c r="B1283" s="25" t="s">
        <v>317</v>
      </c>
      <c r="C1283" s="25" t="s">
        <v>16</v>
      </c>
      <c r="D1283" s="25" t="s">
        <v>8</v>
      </c>
      <c r="E1283" s="25" t="s">
        <v>354</v>
      </c>
      <c r="F1283" s="25"/>
      <c r="G1283" s="9">
        <f t="shared" si="2344"/>
        <v>50</v>
      </c>
      <c r="H1283" s="9">
        <f t="shared" si="2344"/>
        <v>0</v>
      </c>
      <c r="I1283" s="9">
        <f t="shared" si="2344"/>
        <v>0</v>
      </c>
      <c r="J1283" s="9">
        <f t="shared" si="2344"/>
        <v>0</v>
      </c>
      <c r="K1283" s="9">
        <f t="shared" si="2344"/>
        <v>0</v>
      </c>
      <c r="L1283" s="9">
        <f t="shared" si="2344"/>
        <v>0</v>
      </c>
      <c r="M1283" s="9">
        <f t="shared" si="2344"/>
        <v>50</v>
      </c>
      <c r="N1283" s="9">
        <f t="shared" si="2344"/>
        <v>0</v>
      </c>
      <c r="O1283" s="9">
        <f t="shared" si="2344"/>
        <v>0</v>
      </c>
      <c r="P1283" s="9">
        <f t="shared" si="2344"/>
        <v>0</v>
      </c>
      <c r="Q1283" s="9">
        <f t="shared" si="2344"/>
        <v>0</v>
      </c>
      <c r="R1283" s="9">
        <f t="shared" si="2344"/>
        <v>0</v>
      </c>
      <c r="S1283" s="9">
        <f t="shared" si="2344"/>
        <v>50</v>
      </c>
      <c r="T1283" s="9">
        <f t="shared" si="2344"/>
        <v>0</v>
      </c>
      <c r="U1283" s="9">
        <f t="shared" si="2345"/>
        <v>0</v>
      </c>
      <c r="V1283" s="9">
        <f t="shared" si="2345"/>
        <v>0</v>
      </c>
      <c r="W1283" s="9">
        <f t="shared" si="2345"/>
        <v>0</v>
      </c>
      <c r="X1283" s="9">
        <f t="shared" si="2345"/>
        <v>0</v>
      </c>
      <c r="Y1283" s="9">
        <f t="shared" si="2345"/>
        <v>50</v>
      </c>
      <c r="Z1283" s="9">
        <f t="shared" si="2345"/>
        <v>0</v>
      </c>
      <c r="AA1283" s="9">
        <f t="shared" si="2345"/>
        <v>0</v>
      </c>
      <c r="AB1283" s="9">
        <f t="shared" si="2345"/>
        <v>0</v>
      </c>
      <c r="AC1283" s="9">
        <f t="shared" si="2345"/>
        <v>0</v>
      </c>
      <c r="AD1283" s="9">
        <f t="shared" si="2345"/>
        <v>0</v>
      </c>
      <c r="AE1283" s="9">
        <f t="shared" si="2345"/>
        <v>50</v>
      </c>
      <c r="AF1283" s="9">
        <f t="shared" si="2345"/>
        <v>0</v>
      </c>
      <c r="AG1283" s="9">
        <f t="shared" si="2346"/>
        <v>0</v>
      </c>
      <c r="AH1283" s="9">
        <f t="shared" si="2346"/>
        <v>0</v>
      </c>
      <c r="AI1283" s="9">
        <f t="shared" si="2346"/>
        <v>0</v>
      </c>
      <c r="AJ1283" s="9">
        <f t="shared" si="2346"/>
        <v>0</v>
      </c>
      <c r="AK1283" s="9">
        <f t="shared" si="2346"/>
        <v>50</v>
      </c>
      <c r="AL1283" s="9">
        <f t="shared" si="2346"/>
        <v>0</v>
      </c>
      <c r="AM1283" s="9">
        <f t="shared" si="2346"/>
        <v>0</v>
      </c>
      <c r="AN1283" s="9">
        <f t="shared" si="2346"/>
        <v>0</v>
      </c>
      <c r="AO1283" s="9">
        <f t="shared" si="2346"/>
        <v>0</v>
      </c>
      <c r="AP1283" s="9">
        <f t="shared" si="2346"/>
        <v>0</v>
      </c>
      <c r="AQ1283" s="9">
        <f t="shared" si="2346"/>
        <v>50</v>
      </c>
      <c r="AR1283" s="9">
        <f t="shared" si="2346"/>
        <v>0</v>
      </c>
      <c r="AS1283" s="9">
        <f t="shared" si="2347"/>
        <v>0</v>
      </c>
      <c r="AT1283" s="9">
        <f t="shared" si="2347"/>
        <v>0</v>
      </c>
      <c r="AU1283" s="9">
        <f t="shared" si="2347"/>
        <v>0</v>
      </c>
      <c r="AV1283" s="9">
        <f t="shared" si="2347"/>
        <v>0</v>
      </c>
      <c r="AW1283" s="9">
        <f t="shared" si="2347"/>
        <v>50</v>
      </c>
      <c r="AX1283" s="9">
        <f t="shared" si="2347"/>
        <v>0</v>
      </c>
      <c r="AY1283" s="9">
        <f t="shared" si="2347"/>
        <v>0</v>
      </c>
      <c r="AZ1283" s="9">
        <f t="shared" si="2347"/>
        <v>0</v>
      </c>
      <c r="BA1283" s="92">
        <f t="shared" si="2288"/>
        <v>0</v>
      </c>
      <c r="BB1283" s="92"/>
    </row>
    <row r="1284" spans="1:54" ht="33" hidden="1">
      <c r="A1284" s="24" t="s">
        <v>242</v>
      </c>
      <c r="B1284" s="25" t="s">
        <v>317</v>
      </c>
      <c r="C1284" s="25" t="s">
        <v>16</v>
      </c>
      <c r="D1284" s="25" t="s">
        <v>8</v>
      </c>
      <c r="E1284" s="25" t="s">
        <v>354</v>
      </c>
      <c r="F1284" s="25" t="s">
        <v>30</v>
      </c>
      <c r="G1284" s="9">
        <f t="shared" si="2344"/>
        <v>50</v>
      </c>
      <c r="H1284" s="9">
        <f t="shared" si="2344"/>
        <v>0</v>
      </c>
      <c r="I1284" s="9">
        <f t="shared" si="2344"/>
        <v>0</v>
      </c>
      <c r="J1284" s="9">
        <f t="shared" si="2344"/>
        <v>0</v>
      </c>
      <c r="K1284" s="9">
        <f t="shared" si="2344"/>
        <v>0</v>
      </c>
      <c r="L1284" s="9">
        <f t="shared" si="2344"/>
        <v>0</v>
      </c>
      <c r="M1284" s="9">
        <f t="shared" si="2344"/>
        <v>50</v>
      </c>
      <c r="N1284" s="9">
        <f t="shared" si="2344"/>
        <v>0</v>
      </c>
      <c r="O1284" s="9">
        <f t="shared" si="2344"/>
        <v>0</v>
      </c>
      <c r="P1284" s="9">
        <f t="shared" si="2344"/>
        <v>0</v>
      </c>
      <c r="Q1284" s="9">
        <f t="shared" si="2344"/>
        <v>0</v>
      </c>
      <c r="R1284" s="9">
        <f t="shared" si="2344"/>
        <v>0</v>
      </c>
      <c r="S1284" s="9">
        <f t="shared" si="2344"/>
        <v>50</v>
      </c>
      <c r="T1284" s="9">
        <f t="shared" si="2344"/>
        <v>0</v>
      </c>
      <c r="U1284" s="9">
        <f t="shared" si="2345"/>
        <v>0</v>
      </c>
      <c r="V1284" s="9">
        <f t="shared" si="2345"/>
        <v>0</v>
      </c>
      <c r="W1284" s="9">
        <f t="shared" si="2345"/>
        <v>0</v>
      </c>
      <c r="X1284" s="9">
        <f t="shared" si="2345"/>
        <v>0</v>
      </c>
      <c r="Y1284" s="9">
        <f t="shared" si="2345"/>
        <v>50</v>
      </c>
      <c r="Z1284" s="9">
        <f t="shared" si="2345"/>
        <v>0</v>
      </c>
      <c r="AA1284" s="9">
        <f t="shared" si="2345"/>
        <v>0</v>
      </c>
      <c r="AB1284" s="9">
        <f t="shared" si="2345"/>
        <v>0</v>
      </c>
      <c r="AC1284" s="9">
        <f t="shared" si="2345"/>
        <v>0</v>
      </c>
      <c r="AD1284" s="9">
        <f t="shared" si="2345"/>
        <v>0</v>
      </c>
      <c r="AE1284" s="9">
        <f t="shared" si="2345"/>
        <v>50</v>
      </c>
      <c r="AF1284" s="9">
        <f t="shared" si="2345"/>
        <v>0</v>
      </c>
      <c r="AG1284" s="9">
        <f t="shared" si="2346"/>
        <v>0</v>
      </c>
      <c r="AH1284" s="9">
        <f t="shared" si="2346"/>
        <v>0</v>
      </c>
      <c r="AI1284" s="9">
        <f t="shared" si="2346"/>
        <v>0</v>
      </c>
      <c r="AJ1284" s="9">
        <f t="shared" si="2346"/>
        <v>0</v>
      </c>
      <c r="AK1284" s="9">
        <f t="shared" si="2346"/>
        <v>50</v>
      </c>
      <c r="AL1284" s="9">
        <f t="shared" si="2346"/>
        <v>0</v>
      </c>
      <c r="AM1284" s="9">
        <f t="shared" si="2346"/>
        <v>0</v>
      </c>
      <c r="AN1284" s="9">
        <f t="shared" si="2346"/>
        <v>0</v>
      </c>
      <c r="AO1284" s="9">
        <f t="shared" si="2346"/>
        <v>0</v>
      </c>
      <c r="AP1284" s="9">
        <f t="shared" si="2346"/>
        <v>0</v>
      </c>
      <c r="AQ1284" s="9">
        <f t="shared" si="2346"/>
        <v>50</v>
      </c>
      <c r="AR1284" s="9">
        <f t="shared" si="2346"/>
        <v>0</v>
      </c>
      <c r="AS1284" s="9">
        <f t="shared" si="2347"/>
        <v>0</v>
      </c>
      <c r="AT1284" s="9">
        <f t="shared" si="2347"/>
        <v>0</v>
      </c>
      <c r="AU1284" s="9">
        <f t="shared" si="2347"/>
        <v>0</v>
      </c>
      <c r="AV1284" s="9">
        <f t="shared" si="2347"/>
        <v>0</v>
      </c>
      <c r="AW1284" s="9">
        <f t="shared" si="2347"/>
        <v>50</v>
      </c>
      <c r="AX1284" s="9">
        <f t="shared" si="2347"/>
        <v>0</v>
      </c>
      <c r="AY1284" s="9">
        <f t="shared" si="2347"/>
        <v>0</v>
      </c>
      <c r="AZ1284" s="9">
        <f t="shared" si="2347"/>
        <v>0</v>
      </c>
      <c r="BA1284" s="92">
        <f t="shared" si="2288"/>
        <v>0</v>
      </c>
      <c r="BB1284" s="92"/>
    </row>
    <row r="1285" spans="1:54" ht="33" hidden="1">
      <c r="A1285" s="24" t="s">
        <v>36</v>
      </c>
      <c r="B1285" s="25" t="s">
        <v>317</v>
      </c>
      <c r="C1285" s="25" t="s">
        <v>16</v>
      </c>
      <c r="D1285" s="25" t="s">
        <v>8</v>
      </c>
      <c r="E1285" s="25" t="s">
        <v>354</v>
      </c>
      <c r="F1285" s="25" t="s">
        <v>37</v>
      </c>
      <c r="G1285" s="9">
        <v>50</v>
      </c>
      <c r="H1285" s="9"/>
      <c r="I1285" s="79"/>
      <c r="J1285" s="79"/>
      <c r="K1285" s="79"/>
      <c r="L1285" s="79"/>
      <c r="M1285" s="9">
        <f>G1285+I1285+J1285+K1285+L1285</f>
        <v>50</v>
      </c>
      <c r="N1285" s="9">
        <f>H1285+L1285</f>
        <v>0</v>
      </c>
      <c r="O1285" s="80"/>
      <c r="P1285" s="80"/>
      <c r="Q1285" s="80"/>
      <c r="R1285" s="80"/>
      <c r="S1285" s="9">
        <f>M1285+O1285+P1285+Q1285+R1285</f>
        <v>50</v>
      </c>
      <c r="T1285" s="9">
        <f>N1285+R1285</f>
        <v>0</v>
      </c>
      <c r="U1285" s="80"/>
      <c r="V1285" s="80"/>
      <c r="W1285" s="80"/>
      <c r="X1285" s="80"/>
      <c r="Y1285" s="9">
        <f>S1285+U1285+V1285+W1285+X1285</f>
        <v>50</v>
      </c>
      <c r="Z1285" s="9">
        <f>T1285+X1285</f>
        <v>0</v>
      </c>
      <c r="AA1285" s="80"/>
      <c r="AB1285" s="80"/>
      <c r="AC1285" s="80"/>
      <c r="AD1285" s="80"/>
      <c r="AE1285" s="9">
        <f>Y1285+AA1285+AB1285+AC1285+AD1285</f>
        <v>50</v>
      </c>
      <c r="AF1285" s="9">
        <f>Z1285+AD1285</f>
        <v>0</v>
      </c>
      <c r="AG1285" s="80"/>
      <c r="AH1285" s="80"/>
      <c r="AI1285" s="80"/>
      <c r="AJ1285" s="80"/>
      <c r="AK1285" s="9">
        <f>AE1285+AG1285+AH1285+AI1285+AJ1285</f>
        <v>50</v>
      </c>
      <c r="AL1285" s="9">
        <f>AF1285+AJ1285</f>
        <v>0</v>
      </c>
      <c r="AM1285" s="80"/>
      <c r="AN1285" s="80"/>
      <c r="AO1285" s="80"/>
      <c r="AP1285" s="80"/>
      <c r="AQ1285" s="9">
        <f>AK1285+AM1285+AN1285+AO1285+AP1285</f>
        <v>50</v>
      </c>
      <c r="AR1285" s="9">
        <f>AL1285+AP1285</f>
        <v>0</v>
      </c>
      <c r="AS1285" s="80"/>
      <c r="AT1285" s="80"/>
      <c r="AU1285" s="80"/>
      <c r="AV1285" s="80"/>
      <c r="AW1285" s="9">
        <f>AQ1285+AS1285+AT1285+AU1285+AV1285</f>
        <v>50</v>
      </c>
      <c r="AX1285" s="9">
        <f>AR1285+AV1285</f>
        <v>0</v>
      </c>
      <c r="AY1285" s="79"/>
      <c r="AZ1285" s="79"/>
      <c r="BA1285" s="92">
        <f t="shared" si="2288"/>
        <v>0</v>
      </c>
      <c r="BB1285" s="92"/>
    </row>
    <row r="1286" spans="1:54" hidden="1">
      <c r="A1286" s="24"/>
      <c r="B1286" s="25"/>
      <c r="C1286" s="25"/>
      <c r="D1286" s="25"/>
      <c r="E1286" s="25"/>
      <c r="F1286" s="25"/>
      <c r="G1286" s="9"/>
      <c r="H1286" s="9"/>
      <c r="I1286" s="79"/>
      <c r="J1286" s="79"/>
      <c r="K1286" s="79"/>
      <c r="L1286" s="79"/>
      <c r="M1286" s="79"/>
      <c r="N1286" s="79"/>
      <c r="O1286" s="80"/>
      <c r="P1286" s="80"/>
      <c r="Q1286" s="80"/>
      <c r="R1286" s="80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79"/>
      <c r="AZ1286" s="79"/>
      <c r="BA1286" s="92"/>
      <c r="BB1286" s="92"/>
    </row>
    <row r="1287" spans="1:54" ht="40.5" hidden="1" customHeight="1">
      <c r="A1287" s="22" t="s">
        <v>332</v>
      </c>
      <c r="B1287" s="23" t="s">
        <v>317</v>
      </c>
      <c r="C1287" s="23" t="s">
        <v>16</v>
      </c>
      <c r="D1287" s="23" t="s">
        <v>145</v>
      </c>
      <c r="E1287" s="23" t="s">
        <v>322</v>
      </c>
      <c r="F1287" s="23" t="s">
        <v>322</v>
      </c>
      <c r="G1287" s="15">
        <f t="shared" ref="G1287:V1291" si="2348">G1288</f>
        <v>10995</v>
      </c>
      <c r="H1287" s="15">
        <f t="shared" si="2348"/>
        <v>0</v>
      </c>
      <c r="I1287" s="15">
        <f t="shared" si="2348"/>
        <v>0</v>
      </c>
      <c r="J1287" s="15">
        <f t="shared" si="2348"/>
        <v>0</v>
      </c>
      <c r="K1287" s="15">
        <f t="shared" si="2348"/>
        <v>0</v>
      </c>
      <c r="L1287" s="15">
        <f t="shared" si="2348"/>
        <v>0</v>
      </c>
      <c r="M1287" s="15">
        <f t="shared" si="2348"/>
        <v>10995</v>
      </c>
      <c r="N1287" s="15">
        <f t="shared" si="2348"/>
        <v>0</v>
      </c>
      <c r="O1287" s="15">
        <f t="shared" si="2348"/>
        <v>0</v>
      </c>
      <c r="P1287" s="15">
        <f t="shared" si="2348"/>
        <v>0</v>
      </c>
      <c r="Q1287" s="15">
        <f t="shared" si="2348"/>
        <v>0</v>
      </c>
      <c r="R1287" s="15">
        <f t="shared" si="2348"/>
        <v>0</v>
      </c>
      <c r="S1287" s="15">
        <f t="shared" si="2348"/>
        <v>10995</v>
      </c>
      <c r="T1287" s="15">
        <f t="shared" si="2348"/>
        <v>0</v>
      </c>
      <c r="U1287" s="15">
        <f t="shared" si="2348"/>
        <v>0</v>
      </c>
      <c r="V1287" s="15">
        <f t="shared" si="2348"/>
        <v>0</v>
      </c>
      <c r="W1287" s="15">
        <f t="shared" ref="U1287:AJ1291" si="2349">W1288</f>
        <v>0</v>
      </c>
      <c r="X1287" s="15">
        <f t="shared" si="2349"/>
        <v>0</v>
      </c>
      <c r="Y1287" s="15">
        <f t="shared" si="2349"/>
        <v>10995</v>
      </c>
      <c r="Z1287" s="15">
        <f t="shared" si="2349"/>
        <v>0</v>
      </c>
      <c r="AA1287" s="15">
        <f t="shared" si="2349"/>
        <v>0</v>
      </c>
      <c r="AB1287" s="15">
        <f t="shared" si="2349"/>
        <v>13155</v>
      </c>
      <c r="AC1287" s="15">
        <f t="shared" si="2349"/>
        <v>0</v>
      </c>
      <c r="AD1287" s="15">
        <f t="shared" si="2349"/>
        <v>0</v>
      </c>
      <c r="AE1287" s="15">
        <f t="shared" si="2349"/>
        <v>24150</v>
      </c>
      <c r="AF1287" s="15">
        <f t="shared" si="2349"/>
        <v>0</v>
      </c>
      <c r="AG1287" s="15">
        <f t="shared" si="2349"/>
        <v>-6301</v>
      </c>
      <c r="AH1287" s="15">
        <f t="shared" si="2349"/>
        <v>1909</v>
      </c>
      <c r="AI1287" s="15">
        <f t="shared" si="2349"/>
        <v>0</v>
      </c>
      <c r="AJ1287" s="15">
        <f t="shared" si="2349"/>
        <v>24270</v>
      </c>
      <c r="AK1287" s="15">
        <f t="shared" ref="AG1287:AV1291" si="2350">AK1288</f>
        <v>44028</v>
      </c>
      <c r="AL1287" s="15">
        <f t="shared" si="2350"/>
        <v>24270</v>
      </c>
      <c r="AM1287" s="15">
        <f t="shared" si="2350"/>
        <v>0</v>
      </c>
      <c r="AN1287" s="15">
        <f t="shared" si="2350"/>
        <v>0</v>
      </c>
      <c r="AO1287" s="15">
        <f t="shared" si="2350"/>
        <v>0</v>
      </c>
      <c r="AP1287" s="15">
        <f t="shared" si="2350"/>
        <v>0</v>
      </c>
      <c r="AQ1287" s="15">
        <f t="shared" si="2350"/>
        <v>44028</v>
      </c>
      <c r="AR1287" s="15">
        <f t="shared" si="2350"/>
        <v>24270</v>
      </c>
      <c r="AS1287" s="15">
        <f t="shared" si="2350"/>
        <v>-1738</v>
      </c>
      <c r="AT1287" s="15">
        <f t="shared" si="2350"/>
        <v>0</v>
      </c>
      <c r="AU1287" s="15">
        <f t="shared" si="2350"/>
        <v>0</v>
      </c>
      <c r="AV1287" s="15">
        <f t="shared" si="2350"/>
        <v>-22098</v>
      </c>
      <c r="AW1287" s="15">
        <f t="shared" ref="AS1287:AZ1291" si="2351">AW1288</f>
        <v>20192</v>
      </c>
      <c r="AX1287" s="15">
        <f t="shared" si="2351"/>
        <v>2172</v>
      </c>
      <c r="AY1287" s="15">
        <f t="shared" si="2351"/>
        <v>1625</v>
      </c>
      <c r="AZ1287" s="15">
        <f t="shared" si="2351"/>
        <v>0</v>
      </c>
      <c r="BA1287" s="93">
        <f t="shared" si="2288"/>
        <v>8.0477416798732175</v>
      </c>
      <c r="BB1287" s="93">
        <f t="shared" si="2289"/>
        <v>0</v>
      </c>
    </row>
    <row r="1288" spans="1:54" ht="33" hidden="1">
      <c r="A1288" s="27" t="s">
        <v>426</v>
      </c>
      <c r="B1288" s="25" t="s">
        <v>317</v>
      </c>
      <c r="C1288" s="25" t="s">
        <v>16</v>
      </c>
      <c r="D1288" s="25" t="s">
        <v>145</v>
      </c>
      <c r="E1288" s="25" t="s">
        <v>351</v>
      </c>
      <c r="F1288" s="25" t="s">
        <v>322</v>
      </c>
      <c r="G1288" s="9">
        <f t="shared" si="2348"/>
        <v>10995</v>
      </c>
      <c r="H1288" s="9">
        <f t="shared" si="2348"/>
        <v>0</v>
      </c>
      <c r="I1288" s="9">
        <f t="shared" si="2348"/>
        <v>0</v>
      </c>
      <c r="J1288" s="9">
        <f t="shared" si="2348"/>
        <v>0</v>
      </c>
      <c r="K1288" s="9">
        <f t="shared" si="2348"/>
        <v>0</v>
      </c>
      <c r="L1288" s="9">
        <f t="shared" si="2348"/>
        <v>0</v>
      </c>
      <c r="M1288" s="9">
        <f t="shared" si="2348"/>
        <v>10995</v>
      </c>
      <c r="N1288" s="9">
        <f t="shared" si="2348"/>
        <v>0</v>
      </c>
      <c r="O1288" s="9">
        <f t="shared" si="2348"/>
        <v>0</v>
      </c>
      <c r="P1288" s="9">
        <f t="shared" si="2348"/>
        <v>0</v>
      </c>
      <c r="Q1288" s="9">
        <f t="shared" si="2348"/>
        <v>0</v>
      </c>
      <c r="R1288" s="9">
        <f t="shared" si="2348"/>
        <v>0</v>
      </c>
      <c r="S1288" s="9">
        <f t="shared" si="2348"/>
        <v>10995</v>
      </c>
      <c r="T1288" s="9">
        <f t="shared" si="2348"/>
        <v>0</v>
      </c>
      <c r="U1288" s="9">
        <f t="shared" si="2349"/>
        <v>0</v>
      </c>
      <c r="V1288" s="9">
        <f t="shared" si="2349"/>
        <v>0</v>
      </c>
      <c r="W1288" s="9">
        <f t="shared" si="2349"/>
        <v>0</v>
      </c>
      <c r="X1288" s="9">
        <f t="shared" si="2349"/>
        <v>0</v>
      </c>
      <c r="Y1288" s="9">
        <f t="shared" si="2349"/>
        <v>10995</v>
      </c>
      <c r="Z1288" s="9">
        <f t="shared" si="2349"/>
        <v>0</v>
      </c>
      <c r="AA1288" s="9">
        <f t="shared" si="2349"/>
        <v>0</v>
      </c>
      <c r="AB1288" s="9">
        <f t="shared" si="2349"/>
        <v>13155</v>
      </c>
      <c r="AC1288" s="9">
        <f t="shared" si="2349"/>
        <v>0</v>
      </c>
      <c r="AD1288" s="9">
        <f t="shared" si="2349"/>
        <v>0</v>
      </c>
      <c r="AE1288" s="9">
        <f t="shared" si="2349"/>
        <v>24150</v>
      </c>
      <c r="AF1288" s="9">
        <f t="shared" si="2349"/>
        <v>0</v>
      </c>
      <c r="AG1288" s="9">
        <f>AG1289+AG1293</f>
        <v>-6301</v>
      </c>
      <c r="AH1288" s="9">
        <f t="shared" ref="AH1288:AL1288" si="2352">AH1289+AH1293</f>
        <v>1909</v>
      </c>
      <c r="AI1288" s="9">
        <f t="shared" si="2352"/>
        <v>0</v>
      </c>
      <c r="AJ1288" s="9">
        <f t="shared" si="2352"/>
        <v>24270</v>
      </c>
      <c r="AK1288" s="9">
        <f t="shared" si="2352"/>
        <v>44028</v>
      </c>
      <c r="AL1288" s="9">
        <f t="shared" si="2352"/>
        <v>24270</v>
      </c>
      <c r="AM1288" s="9">
        <f>AM1289+AM1293</f>
        <v>0</v>
      </c>
      <c r="AN1288" s="9">
        <f t="shared" ref="AN1288:AR1288" si="2353">AN1289+AN1293</f>
        <v>0</v>
      </c>
      <c r="AO1288" s="9">
        <f t="shared" si="2353"/>
        <v>0</v>
      </c>
      <c r="AP1288" s="9">
        <f t="shared" si="2353"/>
        <v>0</v>
      </c>
      <c r="AQ1288" s="9">
        <f t="shared" si="2353"/>
        <v>44028</v>
      </c>
      <c r="AR1288" s="9">
        <f t="shared" si="2353"/>
        <v>24270</v>
      </c>
      <c r="AS1288" s="9">
        <f>AS1289+AS1293</f>
        <v>-1738</v>
      </c>
      <c r="AT1288" s="9">
        <f t="shared" ref="AT1288:AX1288" si="2354">AT1289+AT1293</f>
        <v>0</v>
      </c>
      <c r="AU1288" s="9">
        <f t="shared" si="2354"/>
        <v>0</v>
      </c>
      <c r="AV1288" s="9">
        <f t="shared" si="2354"/>
        <v>-22098</v>
      </c>
      <c r="AW1288" s="9">
        <f t="shared" si="2354"/>
        <v>20192</v>
      </c>
      <c r="AX1288" s="9">
        <f t="shared" si="2354"/>
        <v>2172</v>
      </c>
      <c r="AY1288" s="9">
        <f t="shared" ref="AY1288:AZ1288" si="2355">AY1289+AY1293</f>
        <v>1625</v>
      </c>
      <c r="AZ1288" s="9">
        <f t="shared" si="2355"/>
        <v>0</v>
      </c>
      <c r="BA1288" s="92">
        <f t="shared" si="2288"/>
        <v>8.0477416798732175</v>
      </c>
      <c r="BB1288" s="92">
        <f t="shared" si="2289"/>
        <v>0</v>
      </c>
    </row>
    <row r="1289" spans="1:54" ht="20.100000000000001" hidden="1" customHeight="1">
      <c r="A1289" s="24" t="s">
        <v>14</v>
      </c>
      <c r="B1289" s="25" t="s">
        <v>317</v>
      </c>
      <c r="C1289" s="25" t="s">
        <v>16</v>
      </c>
      <c r="D1289" s="25" t="s">
        <v>145</v>
      </c>
      <c r="E1289" s="25" t="s">
        <v>352</v>
      </c>
      <c r="F1289" s="25"/>
      <c r="G1289" s="9">
        <f t="shared" si="2348"/>
        <v>10995</v>
      </c>
      <c r="H1289" s="9">
        <f t="shared" si="2348"/>
        <v>0</v>
      </c>
      <c r="I1289" s="9">
        <f t="shared" si="2348"/>
        <v>0</v>
      </c>
      <c r="J1289" s="9">
        <f t="shared" si="2348"/>
        <v>0</v>
      </c>
      <c r="K1289" s="9">
        <f t="shared" si="2348"/>
        <v>0</v>
      </c>
      <c r="L1289" s="9">
        <f t="shared" si="2348"/>
        <v>0</v>
      </c>
      <c r="M1289" s="9">
        <f t="shared" si="2348"/>
        <v>10995</v>
      </c>
      <c r="N1289" s="9">
        <f t="shared" si="2348"/>
        <v>0</v>
      </c>
      <c r="O1289" s="9">
        <f t="shared" si="2348"/>
        <v>0</v>
      </c>
      <c r="P1289" s="9">
        <f t="shared" si="2348"/>
        <v>0</v>
      </c>
      <c r="Q1289" s="9">
        <f t="shared" si="2348"/>
        <v>0</v>
      </c>
      <c r="R1289" s="9">
        <f t="shared" si="2348"/>
        <v>0</v>
      </c>
      <c r="S1289" s="9">
        <f t="shared" si="2348"/>
        <v>10995</v>
      </c>
      <c r="T1289" s="9">
        <f t="shared" si="2348"/>
        <v>0</v>
      </c>
      <c r="U1289" s="9">
        <f t="shared" si="2349"/>
        <v>0</v>
      </c>
      <c r="V1289" s="9">
        <f t="shared" si="2349"/>
        <v>0</v>
      </c>
      <c r="W1289" s="9">
        <f t="shared" si="2349"/>
        <v>0</v>
      </c>
      <c r="X1289" s="9">
        <f t="shared" si="2349"/>
        <v>0</v>
      </c>
      <c r="Y1289" s="9">
        <f t="shared" si="2349"/>
        <v>10995</v>
      </c>
      <c r="Z1289" s="9">
        <f t="shared" si="2349"/>
        <v>0</v>
      </c>
      <c r="AA1289" s="9">
        <f t="shared" si="2349"/>
        <v>0</v>
      </c>
      <c r="AB1289" s="9">
        <f t="shared" si="2349"/>
        <v>13155</v>
      </c>
      <c r="AC1289" s="9">
        <f t="shared" si="2349"/>
        <v>0</v>
      </c>
      <c r="AD1289" s="9">
        <f t="shared" si="2349"/>
        <v>0</v>
      </c>
      <c r="AE1289" s="9">
        <f t="shared" si="2349"/>
        <v>24150</v>
      </c>
      <c r="AF1289" s="9">
        <f t="shared" si="2349"/>
        <v>0</v>
      </c>
      <c r="AG1289" s="9">
        <f t="shared" si="2350"/>
        <v>-6301</v>
      </c>
      <c r="AH1289" s="9">
        <f t="shared" si="2350"/>
        <v>0</v>
      </c>
      <c r="AI1289" s="9">
        <f t="shared" si="2350"/>
        <v>0</v>
      </c>
      <c r="AJ1289" s="9">
        <f t="shared" si="2350"/>
        <v>0</v>
      </c>
      <c r="AK1289" s="9">
        <f t="shared" si="2350"/>
        <v>17849</v>
      </c>
      <c r="AL1289" s="9">
        <f t="shared" si="2350"/>
        <v>0</v>
      </c>
      <c r="AM1289" s="9">
        <f t="shared" si="2350"/>
        <v>0</v>
      </c>
      <c r="AN1289" s="9">
        <f t="shared" si="2350"/>
        <v>0</v>
      </c>
      <c r="AO1289" s="9">
        <f t="shared" si="2350"/>
        <v>0</v>
      </c>
      <c r="AP1289" s="9">
        <f t="shared" si="2350"/>
        <v>0</v>
      </c>
      <c r="AQ1289" s="9">
        <f t="shared" si="2350"/>
        <v>17849</v>
      </c>
      <c r="AR1289" s="9">
        <f t="shared" si="2350"/>
        <v>0</v>
      </c>
      <c r="AS1289" s="9">
        <f t="shared" si="2351"/>
        <v>0</v>
      </c>
      <c r="AT1289" s="9">
        <f t="shared" si="2351"/>
        <v>0</v>
      </c>
      <c r="AU1289" s="9">
        <f t="shared" si="2351"/>
        <v>0</v>
      </c>
      <c r="AV1289" s="9">
        <f t="shared" si="2351"/>
        <v>0</v>
      </c>
      <c r="AW1289" s="9">
        <f t="shared" si="2351"/>
        <v>17849</v>
      </c>
      <c r="AX1289" s="9">
        <f t="shared" si="2351"/>
        <v>0</v>
      </c>
      <c r="AY1289" s="9">
        <f t="shared" si="2351"/>
        <v>1625</v>
      </c>
      <c r="AZ1289" s="9">
        <f t="shared" si="2351"/>
        <v>0</v>
      </c>
      <c r="BA1289" s="92">
        <f t="shared" si="2288"/>
        <v>9.1041514930808454</v>
      </c>
      <c r="BB1289" s="92"/>
    </row>
    <row r="1290" spans="1:54" ht="33" hidden="1">
      <c r="A1290" s="24" t="s">
        <v>333</v>
      </c>
      <c r="B1290" s="25" t="s">
        <v>317</v>
      </c>
      <c r="C1290" s="25" t="s">
        <v>16</v>
      </c>
      <c r="D1290" s="25" t="s">
        <v>145</v>
      </c>
      <c r="E1290" s="25" t="s">
        <v>504</v>
      </c>
      <c r="F1290" s="25"/>
      <c r="G1290" s="9">
        <f t="shared" si="2348"/>
        <v>10995</v>
      </c>
      <c r="H1290" s="9">
        <f t="shared" si="2348"/>
        <v>0</v>
      </c>
      <c r="I1290" s="9">
        <f t="shared" si="2348"/>
        <v>0</v>
      </c>
      <c r="J1290" s="9">
        <f t="shared" si="2348"/>
        <v>0</v>
      </c>
      <c r="K1290" s="9">
        <f t="shared" si="2348"/>
        <v>0</v>
      </c>
      <c r="L1290" s="9">
        <f t="shared" si="2348"/>
        <v>0</v>
      </c>
      <c r="M1290" s="9">
        <f t="shared" si="2348"/>
        <v>10995</v>
      </c>
      <c r="N1290" s="9">
        <f t="shared" si="2348"/>
        <v>0</v>
      </c>
      <c r="O1290" s="9">
        <f t="shared" si="2348"/>
        <v>0</v>
      </c>
      <c r="P1290" s="9">
        <f t="shared" si="2348"/>
        <v>0</v>
      </c>
      <c r="Q1290" s="9">
        <f t="shared" si="2348"/>
        <v>0</v>
      </c>
      <c r="R1290" s="9">
        <f t="shared" si="2348"/>
        <v>0</v>
      </c>
      <c r="S1290" s="9">
        <f t="shared" si="2348"/>
        <v>10995</v>
      </c>
      <c r="T1290" s="9">
        <f t="shared" si="2348"/>
        <v>0</v>
      </c>
      <c r="U1290" s="9">
        <f t="shared" si="2349"/>
        <v>0</v>
      </c>
      <c r="V1290" s="9">
        <f t="shared" si="2349"/>
        <v>0</v>
      </c>
      <c r="W1290" s="9">
        <f t="shared" si="2349"/>
        <v>0</v>
      </c>
      <c r="X1290" s="9">
        <f t="shared" si="2349"/>
        <v>0</v>
      </c>
      <c r="Y1290" s="9">
        <f t="shared" si="2349"/>
        <v>10995</v>
      </c>
      <c r="Z1290" s="9">
        <f t="shared" si="2349"/>
        <v>0</v>
      </c>
      <c r="AA1290" s="9">
        <f t="shared" si="2349"/>
        <v>0</v>
      </c>
      <c r="AB1290" s="9">
        <f t="shared" si="2349"/>
        <v>13155</v>
      </c>
      <c r="AC1290" s="9">
        <f t="shared" si="2349"/>
        <v>0</v>
      </c>
      <c r="AD1290" s="9">
        <f t="shared" si="2349"/>
        <v>0</v>
      </c>
      <c r="AE1290" s="9">
        <f t="shared" si="2349"/>
        <v>24150</v>
      </c>
      <c r="AF1290" s="9">
        <f t="shared" si="2349"/>
        <v>0</v>
      </c>
      <c r="AG1290" s="9">
        <f t="shared" si="2350"/>
        <v>-6301</v>
      </c>
      <c r="AH1290" s="9">
        <f t="shared" si="2350"/>
        <v>0</v>
      </c>
      <c r="AI1290" s="9">
        <f t="shared" si="2350"/>
        <v>0</v>
      </c>
      <c r="AJ1290" s="9">
        <f t="shared" si="2350"/>
        <v>0</v>
      </c>
      <c r="AK1290" s="9">
        <f t="shared" si="2350"/>
        <v>17849</v>
      </c>
      <c r="AL1290" s="9">
        <f t="shared" si="2350"/>
        <v>0</v>
      </c>
      <c r="AM1290" s="9">
        <f t="shared" si="2350"/>
        <v>0</v>
      </c>
      <c r="AN1290" s="9">
        <f t="shared" si="2350"/>
        <v>0</v>
      </c>
      <c r="AO1290" s="9">
        <f t="shared" si="2350"/>
        <v>0</v>
      </c>
      <c r="AP1290" s="9">
        <f t="shared" si="2350"/>
        <v>0</v>
      </c>
      <c r="AQ1290" s="9">
        <f t="shared" si="2350"/>
        <v>17849</v>
      </c>
      <c r="AR1290" s="9">
        <f t="shared" si="2350"/>
        <v>0</v>
      </c>
      <c r="AS1290" s="9">
        <f t="shared" si="2351"/>
        <v>0</v>
      </c>
      <c r="AT1290" s="9">
        <f t="shared" si="2351"/>
        <v>0</v>
      </c>
      <c r="AU1290" s="9">
        <f t="shared" si="2351"/>
        <v>0</v>
      </c>
      <c r="AV1290" s="9">
        <f t="shared" si="2351"/>
        <v>0</v>
      </c>
      <c r="AW1290" s="9">
        <f t="shared" si="2351"/>
        <v>17849</v>
      </c>
      <c r="AX1290" s="9">
        <f t="shared" si="2351"/>
        <v>0</v>
      </c>
      <c r="AY1290" s="9">
        <f t="shared" si="2351"/>
        <v>1625</v>
      </c>
      <c r="AZ1290" s="9">
        <f t="shared" si="2351"/>
        <v>0</v>
      </c>
      <c r="BA1290" s="92">
        <f t="shared" si="2288"/>
        <v>9.1041514930808454</v>
      </c>
      <c r="BB1290" s="92"/>
    </row>
    <row r="1291" spans="1:54" ht="33" hidden="1">
      <c r="A1291" s="24" t="s">
        <v>242</v>
      </c>
      <c r="B1291" s="25" t="s">
        <v>317</v>
      </c>
      <c r="C1291" s="25" t="s">
        <v>16</v>
      </c>
      <c r="D1291" s="25" t="s">
        <v>145</v>
      </c>
      <c r="E1291" s="25" t="s">
        <v>504</v>
      </c>
      <c r="F1291" s="25" t="s">
        <v>30</v>
      </c>
      <c r="G1291" s="9">
        <f t="shared" si="2348"/>
        <v>10995</v>
      </c>
      <c r="H1291" s="9">
        <f t="shared" si="2348"/>
        <v>0</v>
      </c>
      <c r="I1291" s="9">
        <f t="shared" si="2348"/>
        <v>0</v>
      </c>
      <c r="J1291" s="9">
        <f t="shared" si="2348"/>
        <v>0</v>
      </c>
      <c r="K1291" s="9">
        <f t="shared" si="2348"/>
        <v>0</v>
      </c>
      <c r="L1291" s="9">
        <f t="shared" si="2348"/>
        <v>0</v>
      </c>
      <c r="M1291" s="9">
        <f t="shared" si="2348"/>
        <v>10995</v>
      </c>
      <c r="N1291" s="9">
        <f t="shared" si="2348"/>
        <v>0</v>
      </c>
      <c r="O1291" s="9">
        <f t="shared" si="2348"/>
        <v>0</v>
      </c>
      <c r="P1291" s="9">
        <f t="shared" si="2348"/>
        <v>0</v>
      </c>
      <c r="Q1291" s="9">
        <f t="shared" si="2348"/>
        <v>0</v>
      </c>
      <c r="R1291" s="9">
        <f t="shared" si="2348"/>
        <v>0</v>
      </c>
      <c r="S1291" s="9">
        <f t="shared" si="2348"/>
        <v>10995</v>
      </c>
      <c r="T1291" s="9">
        <f t="shared" si="2348"/>
        <v>0</v>
      </c>
      <c r="U1291" s="9">
        <f t="shared" si="2349"/>
        <v>0</v>
      </c>
      <c r="V1291" s="9">
        <f t="shared" si="2349"/>
        <v>0</v>
      </c>
      <c r="W1291" s="9">
        <f t="shared" si="2349"/>
        <v>0</v>
      </c>
      <c r="X1291" s="9">
        <f t="shared" si="2349"/>
        <v>0</v>
      </c>
      <c r="Y1291" s="9">
        <f t="shared" si="2349"/>
        <v>10995</v>
      </c>
      <c r="Z1291" s="9">
        <f t="shared" si="2349"/>
        <v>0</v>
      </c>
      <c r="AA1291" s="9">
        <f t="shared" si="2349"/>
        <v>0</v>
      </c>
      <c r="AB1291" s="9">
        <f t="shared" si="2349"/>
        <v>13155</v>
      </c>
      <c r="AC1291" s="9">
        <f t="shared" si="2349"/>
        <v>0</v>
      </c>
      <c r="AD1291" s="9">
        <f t="shared" si="2349"/>
        <v>0</v>
      </c>
      <c r="AE1291" s="9">
        <f t="shared" si="2349"/>
        <v>24150</v>
      </c>
      <c r="AF1291" s="9">
        <f t="shared" si="2349"/>
        <v>0</v>
      </c>
      <c r="AG1291" s="9">
        <f t="shared" si="2350"/>
        <v>-6301</v>
      </c>
      <c r="AH1291" s="9">
        <f t="shared" si="2350"/>
        <v>0</v>
      </c>
      <c r="AI1291" s="9">
        <f t="shared" si="2350"/>
        <v>0</v>
      </c>
      <c r="AJ1291" s="9">
        <f t="shared" si="2350"/>
        <v>0</v>
      </c>
      <c r="AK1291" s="9">
        <f t="shared" si="2350"/>
        <v>17849</v>
      </c>
      <c r="AL1291" s="9">
        <f t="shared" si="2350"/>
        <v>0</v>
      </c>
      <c r="AM1291" s="9">
        <f t="shared" si="2350"/>
        <v>0</v>
      </c>
      <c r="AN1291" s="9">
        <f t="shared" si="2350"/>
        <v>0</v>
      </c>
      <c r="AO1291" s="9">
        <f t="shared" si="2350"/>
        <v>0</v>
      </c>
      <c r="AP1291" s="9">
        <f t="shared" si="2350"/>
        <v>0</v>
      </c>
      <c r="AQ1291" s="9">
        <f t="shared" si="2350"/>
        <v>17849</v>
      </c>
      <c r="AR1291" s="9">
        <f t="shared" si="2350"/>
        <v>0</v>
      </c>
      <c r="AS1291" s="9">
        <f t="shared" si="2351"/>
        <v>0</v>
      </c>
      <c r="AT1291" s="9">
        <f t="shared" si="2351"/>
        <v>0</v>
      </c>
      <c r="AU1291" s="9">
        <f t="shared" si="2351"/>
        <v>0</v>
      </c>
      <c r="AV1291" s="9">
        <f t="shared" si="2351"/>
        <v>0</v>
      </c>
      <c r="AW1291" s="9">
        <f t="shared" si="2351"/>
        <v>17849</v>
      </c>
      <c r="AX1291" s="9">
        <f t="shared" si="2351"/>
        <v>0</v>
      </c>
      <c r="AY1291" s="9">
        <f t="shared" si="2351"/>
        <v>1625</v>
      </c>
      <c r="AZ1291" s="9">
        <f t="shared" si="2351"/>
        <v>0</v>
      </c>
      <c r="BA1291" s="92">
        <f t="shared" si="2288"/>
        <v>9.1041514930808454</v>
      </c>
      <c r="BB1291" s="92"/>
    </row>
    <row r="1292" spans="1:54" ht="33" hidden="1">
      <c r="A1292" s="24" t="s">
        <v>36</v>
      </c>
      <c r="B1292" s="25" t="s">
        <v>317</v>
      </c>
      <c r="C1292" s="25" t="s">
        <v>16</v>
      </c>
      <c r="D1292" s="25" t="s">
        <v>145</v>
      </c>
      <c r="E1292" s="25" t="s">
        <v>504</v>
      </c>
      <c r="F1292" s="25" t="s">
        <v>37</v>
      </c>
      <c r="G1292" s="9">
        <f>4294+6701</f>
        <v>10995</v>
      </c>
      <c r="H1292" s="9"/>
      <c r="I1292" s="79"/>
      <c r="J1292" s="79"/>
      <c r="K1292" s="79"/>
      <c r="L1292" s="79"/>
      <c r="M1292" s="9">
        <f>G1292+I1292+J1292+K1292+L1292</f>
        <v>10995</v>
      </c>
      <c r="N1292" s="9">
        <f>H1292+L1292</f>
        <v>0</v>
      </c>
      <c r="O1292" s="80"/>
      <c r="P1292" s="80"/>
      <c r="Q1292" s="80"/>
      <c r="R1292" s="80"/>
      <c r="S1292" s="9">
        <f>M1292+O1292+P1292+Q1292+R1292</f>
        <v>10995</v>
      </c>
      <c r="T1292" s="9">
        <f>N1292+R1292</f>
        <v>0</v>
      </c>
      <c r="U1292" s="80"/>
      <c r="V1292" s="80"/>
      <c r="W1292" s="80"/>
      <c r="X1292" s="80"/>
      <c r="Y1292" s="9">
        <f>S1292+U1292+V1292+W1292+X1292</f>
        <v>10995</v>
      </c>
      <c r="Z1292" s="9">
        <f>T1292+X1292</f>
        <v>0</v>
      </c>
      <c r="AA1292" s="80"/>
      <c r="AB1292" s="9">
        <v>13155</v>
      </c>
      <c r="AC1292" s="80"/>
      <c r="AD1292" s="80"/>
      <c r="AE1292" s="9">
        <f>Y1292+AA1292+AB1292+AC1292+AD1292</f>
        <v>24150</v>
      </c>
      <c r="AF1292" s="9">
        <f>Z1292+AD1292</f>
        <v>0</v>
      </c>
      <c r="AG1292" s="9">
        <v>-6301</v>
      </c>
      <c r="AH1292" s="9"/>
      <c r="AI1292" s="80"/>
      <c r="AJ1292" s="9"/>
      <c r="AK1292" s="9">
        <f>AE1292+AG1292+AH1292+AI1292+AJ1292</f>
        <v>17849</v>
      </c>
      <c r="AL1292" s="9">
        <f>AF1292+AJ1292</f>
        <v>0</v>
      </c>
      <c r="AM1292" s="9"/>
      <c r="AN1292" s="9"/>
      <c r="AO1292" s="80"/>
      <c r="AP1292" s="9"/>
      <c r="AQ1292" s="9">
        <f>AK1292+AM1292+AN1292+AO1292+AP1292</f>
        <v>17849</v>
      </c>
      <c r="AR1292" s="9">
        <f>AL1292+AP1292</f>
        <v>0</v>
      </c>
      <c r="AS1292" s="9"/>
      <c r="AT1292" s="9"/>
      <c r="AU1292" s="80"/>
      <c r="AV1292" s="9"/>
      <c r="AW1292" s="9">
        <f>AQ1292+AS1292+AT1292+AU1292+AV1292</f>
        <v>17849</v>
      </c>
      <c r="AX1292" s="9">
        <f>AR1292+AV1292</f>
        <v>0</v>
      </c>
      <c r="AY1292" s="9">
        <v>1625</v>
      </c>
      <c r="AZ1292" s="79"/>
      <c r="BA1292" s="92">
        <f t="shared" si="2288"/>
        <v>9.1041514930808454</v>
      </c>
      <c r="BB1292" s="92"/>
    </row>
    <row r="1293" spans="1:54" ht="99" hidden="1">
      <c r="A1293" s="24" t="s">
        <v>783</v>
      </c>
      <c r="B1293" s="25" t="s">
        <v>317</v>
      </c>
      <c r="C1293" s="25" t="s">
        <v>16</v>
      </c>
      <c r="D1293" s="25" t="s">
        <v>145</v>
      </c>
      <c r="E1293" s="25" t="s">
        <v>782</v>
      </c>
      <c r="F1293" s="25"/>
      <c r="G1293" s="9"/>
      <c r="H1293" s="9"/>
      <c r="I1293" s="79"/>
      <c r="J1293" s="79"/>
      <c r="K1293" s="79"/>
      <c r="L1293" s="79"/>
      <c r="M1293" s="9"/>
      <c r="N1293" s="9"/>
      <c r="O1293" s="80"/>
      <c r="P1293" s="80"/>
      <c r="Q1293" s="80"/>
      <c r="R1293" s="80"/>
      <c r="S1293" s="9"/>
      <c r="T1293" s="9"/>
      <c r="U1293" s="80"/>
      <c r="V1293" s="80"/>
      <c r="W1293" s="80"/>
      <c r="X1293" s="80"/>
      <c r="Y1293" s="9"/>
      <c r="Z1293" s="9"/>
      <c r="AA1293" s="80"/>
      <c r="AB1293" s="9"/>
      <c r="AC1293" s="80"/>
      <c r="AD1293" s="80"/>
      <c r="AE1293" s="9"/>
      <c r="AF1293" s="9"/>
      <c r="AG1293" s="9">
        <f>AG1294</f>
        <v>0</v>
      </c>
      <c r="AH1293" s="9">
        <f t="shared" ref="AH1293:AW1294" si="2356">AH1294</f>
        <v>1909</v>
      </c>
      <c r="AI1293" s="9">
        <f t="shared" si="2356"/>
        <v>0</v>
      </c>
      <c r="AJ1293" s="9">
        <f t="shared" si="2356"/>
        <v>24270</v>
      </c>
      <c r="AK1293" s="9">
        <f t="shared" si="2356"/>
        <v>26179</v>
      </c>
      <c r="AL1293" s="9">
        <f t="shared" si="2356"/>
        <v>24270</v>
      </c>
      <c r="AM1293" s="9">
        <f>AM1294</f>
        <v>0</v>
      </c>
      <c r="AN1293" s="9">
        <f t="shared" si="2356"/>
        <v>0</v>
      </c>
      <c r="AO1293" s="9">
        <f t="shared" si="2356"/>
        <v>0</v>
      </c>
      <c r="AP1293" s="9">
        <f t="shared" si="2356"/>
        <v>0</v>
      </c>
      <c r="AQ1293" s="9">
        <f t="shared" si="2356"/>
        <v>26179</v>
      </c>
      <c r="AR1293" s="9">
        <f t="shared" si="2356"/>
        <v>24270</v>
      </c>
      <c r="AS1293" s="9">
        <f>AS1294</f>
        <v>-1738</v>
      </c>
      <c r="AT1293" s="9">
        <f t="shared" si="2356"/>
        <v>0</v>
      </c>
      <c r="AU1293" s="9">
        <f t="shared" si="2356"/>
        <v>0</v>
      </c>
      <c r="AV1293" s="9">
        <f t="shared" si="2356"/>
        <v>-22098</v>
      </c>
      <c r="AW1293" s="9">
        <f t="shared" si="2356"/>
        <v>2343</v>
      </c>
      <c r="AX1293" s="9">
        <f t="shared" ref="AT1293:AZ1294" si="2357">AX1294</f>
        <v>2172</v>
      </c>
      <c r="AY1293" s="9">
        <f t="shared" si="2357"/>
        <v>0</v>
      </c>
      <c r="AZ1293" s="9">
        <f t="shared" si="2357"/>
        <v>0</v>
      </c>
      <c r="BA1293" s="92">
        <f t="shared" si="2288"/>
        <v>0</v>
      </c>
      <c r="BB1293" s="92">
        <f t="shared" si="2289"/>
        <v>0</v>
      </c>
    </row>
    <row r="1294" spans="1:54" ht="33" hidden="1">
      <c r="A1294" s="24" t="s">
        <v>242</v>
      </c>
      <c r="B1294" s="25" t="s">
        <v>317</v>
      </c>
      <c r="C1294" s="25" t="s">
        <v>16</v>
      </c>
      <c r="D1294" s="25" t="s">
        <v>145</v>
      </c>
      <c r="E1294" s="25" t="s">
        <v>782</v>
      </c>
      <c r="F1294" s="25" t="s">
        <v>30</v>
      </c>
      <c r="G1294" s="9"/>
      <c r="H1294" s="9"/>
      <c r="I1294" s="79"/>
      <c r="J1294" s="79"/>
      <c r="K1294" s="79"/>
      <c r="L1294" s="79"/>
      <c r="M1294" s="9"/>
      <c r="N1294" s="9"/>
      <c r="O1294" s="80"/>
      <c r="P1294" s="80"/>
      <c r="Q1294" s="80"/>
      <c r="R1294" s="80"/>
      <c r="S1294" s="9"/>
      <c r="T1294" s="9"/>
      <c r="U1294" s="80"/>
      <c r="V1294" s="80"/>
      <c r="W1294" s="80"/>
      <c r="X1294" s="80"/>
      <c r="Y1294" s="9"/>
      <c r="Z1294" s="9"/>
      <c r="AA1294" s="80"/>
      <c r="AB1294" s="9"/>
      <c r="AC1294" s="80"/>
      <c r="AD1294" s="80"/>
      <c r="AE1294" s="9"/>
      <c r="AF1294" s="9"/>
      <c r="AG1294" s="9">
        <f>AG1295</f>
        <v>0</v>
      </c>
      <c r="AH1294" s="9">
        <f t="shared" si="2356"/>
        <v>1909</v>
      </c>
      <c r="AI1294" s="9">
        <f t="shared" si="2356"/>
        <v>0</v>
      </c>
      <c r="AJ1294" s="9">
        <f t="shared" si="2356"/>
        <v>24270</v>
      </c>
      <c r="AK1294" s="9">
        <f t="shared" si="2356"/>
        <v>26179</v>
      </c>
      <c r="AL1294" s="9">
        <f t="shared" si="2356"/>
        <v>24270</v>
      </c>
      <c r="AM1294" s="9">
        <f>AM1295</f>
        <v>0</v>
      </c>
      <c r="AN1294" s="9">
        <f t="shared" si="2356"/>
        <v>0</v>
      </c>
      <c r="AO1294" s="9">
        <f t="shared" si="2356"/>
        <v>0</v>
      </c>
      <c r="AP1294" s="9">
        <f t="shared" si="2356"/>
        <v>0</v>
      </c>
      <c r="AQ1294" s="9">
        <f t="shared" si="2356"/>
        <v>26179</v>
      </c>
      <c r="AR1294" s="9">
        <f t="shared" si="2356"/>
        <v>24270</v>
      </c>
      <c r="AS1294" s="9">
        <f>AS1295</f>
        <v>-1738</v>
      </c>
      <c r="AT1294" s="9">
        <f t="shared" si="2357"/>
        <v>0</v>
      </c>
      <c r="AU1294" s="9">
        <f t="shared" si="2357"/>
        <v>0</v>
      </c>
      <c r="AV1294" s="9">
        <f t="shared" si="2357"/>
        <v>-22098</v>
      </c>
      <c r="AW1294" s="9">
        <f t="shared" si="2357"/>
        <v>2343</v>
      </c>
      <c r="AX1294" s="9">
        <f t="shared" si="2357"/>
        <v>2172</v>
      </c>
      <c r="AY1294" s="9">
        <f t="shared" si="2357"/>
        <v>0</v>
      </c>
      <c r="AZ1294" s="9">
        <f t="shared" si="2357"/>
        <v>0</v>
      </c>
      <c r="BA1294" s="92">
        <f t="shared" si="2288"/>
        <v>0</v>
      </c>
      <c r="BB1294" s="92">
        <f t="shared" si="2289"/>
        <v>0</v>
      </c>
    </row>
    <row r="1295" spans="1:54" ht="33" hidden="1">
      <c r="A1295" s="24" t="s">
        <v>36</v>
      </c>
      <c r="B1295" s="25" t="s">
        <v>317</v>
      </c>
      <c r="C1295" s="25" t="s">
        <v>16</v>
      </c>
      <c r="D1295" s="25" t="s">
        <v>145</v>
      </c>
      <c r="E1295" s="25" t="s">
        <v>782</v>
      </c>
      <c r="F1295" s="25" t="s">
        <v>37</v>
      </c>
      <c r="G1295" s="9"/>
      <c r="H1295" s="9"/>
      <c r="I1295" s="79"/>
      <c r="J1295" s="79"/>
      <c r="K1295" s="79"/>
      <c r="L1295" s="79"/>
      <c r="M1295" s="9"/>
      <c r="N1295" s="9"/>
      <c r="O1295" s="80"/>
      <c r="P1295" s="80"/>
      <c r="Q1295" s="80"/>
      <c r="R1295" s="80"/>
      <c r="S1295" s="9"/>
      <c r="T1295" s="9"/>
      <c r="U1295" s="80"/>
      <c r="V1295" s="80"/>
      <c r="W1295" s="80"/>
      <c r="X1295" s="80"/>
      <c r="Y1295" s="9"/>
      <c r="Z1295" s="9"/>
      <c r="AA1295" s="80"/>
      <c r="AB1295" s="9"/>
      <c r="AC1295" s="80"/>
      <c r="AD1295" s="80"/>
      <c r="AE1295" s="9"/>
      <c r="AF1295" s="9"/>
      <c r="AG1295" s="9"/>
      <c r="AH1295" s="9">
        <v>1909</v>
      </c>
      <c r="AI1295" s="80"/>
      <c r="AJ1295" s="9">
        <v>24270</v>
      </c>
      <c r="AK1295" s="9">
        <f>AE1295+AG1295+AH1295+AI1295+AJ1295</f>
        <v>26179</v>
      </c>
      <c r="AL1295" s="9">
        <f>AF1295+AJ1295</f>
        <v>24270</v>
      </c>
      <c r="AM1295" s="9"/>
      <c r="AN1295" s="9"/>
      <c r="AO1295" s="80"/>
      <c r="AP1295" s="9"/>
      <c r="AQ1295" s="9">
        <f>AK1295+AM1295+AN1295+AO1295+AP1295</f>
        <v>26179</v>
      </c>
      <c r="AR1295" s="9">
        <f>AL1295+AP1295</f>
        <v>24270</v>
      </c>
      <c r="AS1295" s="9">
        <v>-1738</v>
      </c>
      <c r="AT1295" s="9"/>
      <c r="AU1295" s="80"/>
      <c r="AV1295" s="9">
        <v>-22098</v>
      </c>
      <c r="AW1295" s="9">
        <f>AQ1295+AS1295+AT1295+AU1295+AV1295</f>
        <v>2343</v>
      </c>
      <c r="AX1295" s="9">
        <f>AR1295+AV1295</f>
        <v>2172</v>
      </c>
      <c r="AY1295" s="79"/>
      <c r="AZ1295" s="79"/>
      <c r="BA1295" s="92">
        <f t="shared" si="2288"/>
        <v>0</v>
      </c>
      <c r="BB1295" s="92">
        <f t="shared" si="2289"/>
        <v>0</v>
      </c>
    </row>
    <row r="1296" spans="1:54" hidden="1">
      <c r="A1296" s="24"/>
      <c r="B1296" s="25"/>
      <c r="C1296" s="25"/>
      <c r="D1296" s="25"/>
      <c r="E1296" s="25"/>
      <c r="F1296" s="25"/>
      <c r="G1296" s="9"/>
      <c r="H1296" s="9"/>
      <c r="I1296" s="79"/>
      <c r="J1296" s="79"/>
      <c r="K1296" s="79"/>
      <c r="L1296" s="79"/>
      <c r="M1296" s="79"/>
      <c r="N1296" s="79"/>
      <c r="O1296" s="80"/>
      <c r="P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79"/>
      <c r="AZ1296" s="79"/>
      <c r="BA1296" s="92"/>
      <c r="BB1296" s="92"/>
    </row>
    <row r="1297" spans="1:54" s="100" customFormat="1" ht="60.75" hidden="1">
      <c r="A1297" s="121" t="s">
        <v>483</v>
      </c>
      <c r="B1297" s="101" t="s">
        <v>254</v>
      </c>
      <c r="C1297" s="101"/>
      <c r="D1297" s="101"/>
      <c r="E1297" s="101"/>
      <c r="F1297" s="101"/>
      <c r="G1297" s="102">
        <f t="shared" ref="G1297:AX1297" si="2358">G1299+G1337+G1356+G1365+G1450</f>
        <v>294299</v>
      </c>
      <c r="H1297" s="102">
        <f t="shared" si="2358"/>
        <v>233</v>
      </c>
      <c r="I1297" s="102">
        <f t="shared" si="2358"/>
        <v>0</v>
      </c>
      <c r="J1297" s="102">
        <f t="shared" si="2358"/>
        <v>0</v>
      </c>
      <c r="K1297" s="102">
        <f t="shared" si="2358"/>
        <v>0</v>
      </c>
      <c r="L1297" s="102">
        <f t="shared" si="2358"/>
        <v>0</v>
      </c>
      <c r="M1297" s="102">
        <f t="shared" si="2358"/>
        <v>294299</v>
      </c>
      <c r="N1297" s="102">
        <f t="shared" si="2358"/>
        <v>233</v>
      </c>
      <c r="O1297" s="102">
        <f t="shared" si="2358"/>
        <v>0</v>
      </c>
      <c r="P1297" s="102">
        <f t="shared" si="2358"/>
        <v>0</v>
      </c>
      <c r="Q1297" s="102">
        <f t="shared" si="2358"/>
        <v>0</v>
      </c>
      <c r="R1297" s="102">
        <f t="shared" si="2358"/>
        <v>0</v>
      </c>
      <c r="S1297" s="102">
        <f t="shared" si="2358"/>
        <v>294299</v>
      </c>
      <c r="T1297" s="102">
        <f t="shared" si="2358"/>
        <v>233</v>
      </c>
      <c r="U1297" s="102">
        <f t="shared" si="2358"/>
        <v>0</v>
      </c>
      <c r="V1297" s="102">
        <f t="shared" si="2358"/>
        <v>0</v>
      </c>
      <c r="W1297" s="102">
        <f t="shared" si="2358"/>
        <v>0</v>
      </c>
      <c r="X1297" s="102">
        <f t="shared" si="2358"/>
        <v>0</v>
      </c>
      <c r="Y1297" s="102">
        <f t="shared" si="2358"/>
        <v>294299</v>
      </c>
      <c r="Z1297" s="102">
        <f t="shared" si="2358"/>
        <v>233</v>
      </c>
      <c r="AA1297" s="102">
        <f t="shared" si="2358"/>
        <v>-105</v>
      </c>
      <c r="AB1297" s="102">
        <f t="shared" si="2358"/>
        <v>0</v>
      </c>
      <c r="AC1297" s="102">
        <f t="shared" si="2358"/>
        <v>0</v>
      </c>
      <c r="AD1297" s="102">
        <f t="shared" si="2358"/>
        <v>0</v>
      </c>
      <c r="AE1297" s="102">
        <f t="shared" si="2358"/>
        <v>294194</v>
      </c>
      <c r="AF1297" s="102">
        <f t="shared" si="2358"/>
        <v>233</v>
      </c>
      <c r="AG1297" s="102">
        <f t="shared" si="2358"/>
        <v>-476</v>
      </c>
      <c r="AH1297" s="102">
        <f t="shared" si="2358"/>
        <v>476</v>
      </c>
      <c r="AI1297" s="102">
        <f t="shared" si="2358"/>
        <v>0</v>
      </c>
      <c r="AJ1297" s="102">
        <f t="shared" si="2358"/>
        <v>9281</v>
      </c>
      <c r="AK1297" s="102">
        <f t="shared" si="2358"/>
        <v>303475</v>
      </c>
      <c r="AL1297" s="102">
        <f t="shared" si="2358"/>
        <v>9514</v>
      </c>
      <c r="AM1297" s="102">
        <f t="shared" si="2358"/>
        <v>0</v>
      </c>
      <c r="AN1297" s="102">
        <f t="shared" si="2358"/>
        <v>0</v>
      </c>
      <c r="AO1297" s="102">
        <f t="shared" si="2358"/>
        <v>0</v>
      </c>
      <c r="AP1297" s="102">
        <f t="shared" si="2358"/>
        <v>0</v>
      </c>
      <c r="AQ1297" s="102">
        <f t="shared" si="2358"/>
        <v>303475</v>
      </c>
      <c r="AR1297" s="102">
        <f t="shared" si="2358"/>
        <v>9514</v>
      </c>
      <c r="AS1297" s="102">
        <f t="shared" si="2358"/>
        <v>-2087</v>
      </c>
      <c r="AT1297" s="102">
        <f t="shared" si="2358"/>
        <v>0</v>
      </c>
      <c r="AU1297" s="102">
        <f t="shared" si="2358"/>
        <v>-2257</v>
      </c>
      <c r="AV1297" s="102">
        <f t="shared" si="2358"/>
        <v>9917</v>
      </c>
      <c r="AW1297" s="102">
        <f t="shared" si="2358"/>
        <v>309048</v>
      </c>
      <c r="AX1297" s="102">
        <f t="shared" si="2358"/>
        <v>19431</v>
      </c>
      <c r="AY1297" s="102">
        <f t="shared" ref="AY1297:AZ1297" si="2359">AY1299+AY1337+AY1356+AY1365+AY1450</f>
        <v>143571</v>
      </c>
      <c r="AZ1297" s="102">
        <f t="shared" si="2359"/>
        <v>6212</v>
      </c>
      <c r="BA1297" s="99">
        <f t="shared" si="2288"/>
        <v>46.455890347130541</v>
      </c>
      <c r="BB1297" s="99">
        <f t="shared" si="2289"/>
        <v>31.96953322011219</v>
      </c>
    </row>
    <row r="1298" spans="1:54" s="67" customFormat="1" hidden="1">
      <c r="A1298" s="75"/>
      <c r="B1298" s="69"/>
      <c r="C1298" s="69"/>
      <c r="D1298" s="69"/>
      <c r="E1298" s="69"/>
      <c r="F1298" s="69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92"/>
      <c r="BB1298" s="92"/>
    </row>
    <row r="1299" spans="1:54" ht="18.75" hidden="1">
      <c r="A1299" s="58" t="s">
        <v>58</v>
      </c>
      <c r="B1299" s="33" t="s">
        <v>254</v>
      </c>
      <c r="C1299" s="33" t="s">
        <v>21</v>
      </c>
      <c r="D1299" s="33" t="s">
        <v>59</v>
      </c>
      <c r="E1299" s="33"/>
      <c r="F1299" s="33"/>
      <c r="G1299" s="13">
        <f t="shared" ref="G1299:T1299" si="2360">G1300+G1327</f>
        <v>190683</v>
      </c>
      <c r="H1299" s="13">
        <f t="shared" si="2360"/>
        <v>233</v>
      </c>
      <c r="I1299" s="13">
        <f t="shared" si="2360"/>
        <v>0</v>
      </c>
      <c r="J1299" s="13">
        <f t="shared" si="2360"/>
        <v>0</v>
      </c>
      <c r="K1299" s="13">
        <f t="shared" si="2360"/>
        <v>0</v>
      </c>
      <c r="L1299" s="13">
        <f t="shared" si="2360"/>
        <v>0</v>
      </c>
      <c r="M1299" s="13">
        <f t="shared" si="2360"/>
        <v>190683</v>
      </c>
      <c r="N1299" s="13">
        <f t="shared" si="2360"/>
        <v>233</v>
      </c>
      <c r="O1299" s="13">
        <f t="shared" si="2360"/>
        <v>0</v>
      </c>
      <c r="P1299" s="13">
        <f t="shared" si="2360"/>
        <v>0</v>
      </c>
      <c r="Q1299" s="13">
        <f t="shared" si="2360"/>
        <v>0</v>
      </c>
      <c r="R1299" s="13">
        <f t="shared" si="2360"/>
        <v>0</v>
      </c>
      <c r="S1299" s="13">
        <f t="shared" si="2360"/>
        <v>190683</v>
      </c>
      <c r="T1299" s="13">
        <f t="shared" si="2360"/>
        <v>233</v>
      </c>
      <c r="U1299" s="13">
        <f t="shared" ref="U1299:Z1299" si="2361">U1300+U1327</f>
        <v>0</v>
      </c>
      <c r="V1299" s="13">
        <f t="shared" si="2361"/>
        <v>0</v>
      </c>
      <c r="W1299" s="13">
        <f t="shared" si="2361"/>
        <v>0</v>
      </c>
      <c r="X1299" s="13">
        <f t="shared" si="2361"/>
        <v>0</v>
      </c>
      <c r="Y1299" s="13">
        <f t="shared" si="2361"/>
        <v>190683</v>
      </c>
      <c r="Z1299" s="13">
        <f t="shared" si="2361"/>
        <v>233</v>
      </c>
      <c r="AA1299" s="13">
        <f t="shared" ref="AA1299:AF1299" si="2362">AA1300+AA1327</f>
        <v>0</v>
      </c>
      <c r="AB1299" s="13">
        <f t="shared" si="2362"/>
        <v>0</v>
      </c>
      <c r="AC1299" s="13">
        <f t="shared" si="2362"/>
        <v>0</v>
      </c>
      <c r="AD1299" s="13">
        <f t="shared" si="2362"/>
        <v>0</v>
      </c>
      <c r="AE1299" s="13">
        <f t="shared" si="2362"/>
        <v>190683</v>
      </c>
      <c r="AF1299" s="13">
        <f t="shared" si="2362"/>
        <v>233</v>
      </c>
      <c r="AG1299" s="13">
        <f t="shared" ref="AG1299:AL1299" si="2363">AG1300+AG1327</f>
        <v>0</v>
      </c>
      <c r="AH1299" s="13">
        <f t="shared" si="2363"/>
        <v>0</v>
      </c>
      <c r="AI1299" s="13">
        <f t="shared" si="2363"/>
        <v>0</v>
      </c>
      <c r="AJ1299" s="13">
        <f t="shared" si="2363"/>
        <v>0</v>
      </c>
      <c r="AK1299" s="13">
        <f t="shared" si="2363"/>
        <v>190683</v>
      </c>
      <c r="AL1299" s="13">
        <f t="shared" si="2363"/>
        <v>233</v>
      </c>
      <c r="AM1299" s="13">
        <f t="shared" ref="AM1299:AR1299" si="2364">AM1300+AM1327</f>
        <v>0</v>
      </c>
      <c r="AN1299" s="13">
        <f t="shared" si="2364"/>
        <v>0</v>
      </c>
      <c r="AO1299" s="13">
        <f t="shared" si="2364"/>
        <v>0</v>
      </c>
      <c r="AP1299" s="13">
        <f t="shared" si="2364"/>
        <v>0</v>
      </c>
      <c r="AQ1299" s="13">
        <f t="shared" si="2364"/>
        <v>190683</v>
      </c>
      <c r="AR1299" s="13">
        <f t="shared" si="2364"/>
        <v>233</v>
      </c>
      <c r="AS1299" s="13">
        <f t="shared" ref="AS1299:AX1299" si="2365">AS1300+AS1327</f>
        <v>-2230</v>
      </c>
      <c r="AT1299" s="13">
        <f t="shared" si="2365"/>
        <v>0</v>
      </c>
      <c r="AU1299" s="13">
        <f t="shared" si="2365"/>
        <v>-2257</v>
      </c>
      <c r="AV1299" s="13">
        <f t="shared" si="2365"/>
        <v>566</v>
      </c>
      <c r="AW1299" s="13">
        <f t="shared" si="2365"/>
        <v>186762</v>
      </c>
      <c r="AX1299" s="13">
        <f t="shared" si="2365"/>
        <v>799</v>
      </c>
      <c r="AY1299" s="13">
        <f t="shared" ref="AY1299:AZ1299" si="2366">AY1300+AY1327</f>
        <v>85827</v>
      </c>
      <c r="AZ1299" s="13">
        <f t="shared" si="2366"/>
        <v>61</v>
      </c>
      <c r="BA1299" s="93">
        <f t="shared" si="2288"/>
        <v>45.955279982009188</v>
      </c>
      <c r="BB1299" s="93">
        <f t="shared" si="2289"/>
        <v>7.6345431789737166</v>
      </c>
    </row>
    <row r="1300" spans="1:54" ht="49.5" hidden="1">
      <c r="A1300" s="27" t="s">
        <v>563</v>
      </c>
      <c r="B1300" s="29" t="s">
        <v>254</v>
      </c>
      <c r="C1300" s="29" t="s">
        <v>21</v>
      </c>
      <c r="D1300" s="29" t="s">
        <v>59</v>
      </c>
      <c r="E1300" s="29" t="s">
        <v>69</v>
      </c>
      <c r="F1300" s="29"/>
      <c r="G1300" s="9">
        <f t="shared" ref="G1300:T1300" si="2367">G1301+G1305+G1314+G1332</f>
        <v>190668</v>
      </c>
      <c r="H1300" s="9">
        <f t="shared" si="2367"/>
        <v>218</v>
      </c>
      <c r="I1300" s="9">
        <f t="shared" si="2367"/>
        <v>0</v>
      </c>
      <c r="J1300" s="9">
        <f t="shared" si="2367"/>
        <v>0</v>
      </c>
      <c r="K1300" s="9">
        <f t="shared" si="2367"/>
        <v>0</v>
      </c>
      <c r="L1300" s="9">
        <f t="shared" si="2367"/>
        <v>0</v>
      </c>
      <c r="M1300" s="9">
        <f t="shared" si="2367"/>
        <v>190668</v>
      </c>
      <c r="N1300" s="9">
        <f t="shared" si="2367"/>
        <v>218</v>
      </c>
      <c r="O1300" s="9">
        <f t="shared" si="2367"/>
        <v>0</v>
      </c>
      <c r="P1300" s="9">
        <f t="shared" si="2367"/>
        <v>0</v>
      </c>
      <c r="Q1300" s="9">
        <f t="shared" si="2367"/>
        <v>0</v>
      </c>
      <c r="R1300" s="9">
        <f t="shared" si="2367"/>
        <v>15</v>
      </c>
      <c r="S1300" s="9">
        <f t="shared" si="2367"/>
        <v>190683</v>
      </c>
      <c r="T1300" s="9">
        <f t="shared" si="2367"/>
        <v>233</v>
      </c>
      <c r="U1300" s="9">
        <f t="shared" ref="U1300:Z1300" si="2368">U1301+U1305+U1314+U1332</f>
        <v>0</v>
      </c>
      <c r="V1300" s="9">
        <f t="shared" si="2368"/>
        <v>0</v>
      </c>
      <c r="W1300" s="9">
        <f t="shared" si="2368"/>
        <v>0</v>
      </c>
      <c r="X1300" s="9">
        <f t="shared" si="2368"/>
        <v>0</v>
      </c>
      <c r="Y1300" s="9">
        <f t="shared" si="2368"/>
        <v>190683</v>
      </c>
      <c r="Z1300" s="9">
        <f t="shared" si="2368"/>
        <v>233</v>
      </c>
      <c r="AA1300" s="9">
        <f t="shared" ref="AA1300:AF1300" si="2369">AA1301+AA1305+AA1314+AA1332</f>
        <v>0</v>
      </c>
      <c r="AB1300" s="9">
        <f t="shared" si="2369"/>
        <v>0</v>
      </c>
      <c r="AC1300" s="9">
        <f t="shared" si="2369"/>
        <v>0</v>
      </c>
      <c r="AD1300" s="9">
        <f t="shared" si="2369"/>
        <v>0</v>
      </c>
      <c r="AE1300" s="9">
        <f t="shared" si="2369"/>
        <v>190683</v>
      </c>
      <c r="AF1300" s="9">
        <f t="shared" si="2369"/>
        <v>233</v>
      </c>
      <c r="AG1300" s="9">
        <f t="shared" ref="AG1300:AL1300" si="2370">AG1301+AG1305+AG1314+AG1332</f>
        <v>0</v>
      </c>
      <c r="AH1300" s="9">
        <f t="shared" si="2370"/>
        <v>0</v>
      </c>
      <c r="AI1300" s="9">
        <f t="shared" si="2370"/>
        <v>0</v>
      </c>
      <c r="AJ1300" s="9">
        <f t="shared" si="2370"/>
        <v>0</v>
      </c>
      <c r="AK1300" s="9">
        <f t="shared" si="2370"/>
        <v>190683</v>
      </c>
      <c r="AL1300" s="9">
        <f t="shared" si="2370"/>
        <v>233</v>
      </c>
      <c r="AM1300" s="9">
        <f t="shared" ref="AM1300:AR1300" si="2371">AM1301+AM1305+AM1314+AM1332</f>
        <v>0</v>
      </c>
      <c r="AN1300" s="9">
        <f t="shared" si="2371"/>
        <v>0</v>
      </c>
      <c r="AO1300" s="9">
        <f t="shared" si="2371"/>
        <v>0</v>
      </c>
      <c r="AP1300" s="9">
        <f t="shared" si="2371"/>
        <v>0</v>
      </c>
      <c r="AQ1300" s="9">
        <f t="shared" si="2371"/>
        <v>190683</v>
      </c>
      <c r="AR1300" s="9">
        <f t="shared" si="2371"/>
        <v>233</v>
      </c>
      <c r="AS1300" s="9">
        <f t="shared" ref="AS1300:AX1300" si="2372">AS1301+AS1305+AS1314+AS1332</f>
        <v>-2230</v>
      </c>
      <c r="AT1300" s="9">
        <f t="shared" si="2372"/>
        <v>0</v>
      </c>
      <c r="AU1300" s="9">
        <f t="shared" si="2372"/>
        <v>-2257</v>
      </c>
      <c r="AV1300" s="9">
        <f t="shared" si="2372"/>
        <v>566</v>
      </c>
      <c r="AW1300" s="9">
        <f t="shared" si="2372"/>
        <v>186762</v>
      </c>
      <c r="AX1300" s="9">
        <f t="shared" si="2372"/>
        <v>799</v>
      </c>
      <c r="AY1300" s="9">
        <f t="shared" ref="AY1300:AZ1300" si="2373">AY1301+AY1305+AY1314+AY1332</f>
        <v>85827</v>
      </c>
      <c r="AZ1300" s="9">
        <f t="shared" si="2373"/>
        <v>61</v>
      </c>
      <c r="BA1300" s="92">
        <f t="shared" ref="BA1300:BA1363" si="2374">AY1300/AW1300*100</f>
        <v>45.955279982009188</v>
      </c>
      <c r="BB1300" s="92">
        <f t="shared" ref="BB1300:BB1354" si="2375">AZ1300/AX1300*100</f>
        <v>7.6345431789737166</v>
      </c>
    </row>
    <row r="1301" spans="1:54" ht="33" hidden="1">
      <c r="A1301" s="27" t="s">
        <v>76</v>
      </c>
      <c r="B1301" s="29" t="s">
        <v>254</v>
      </c>
      <c r="C1301" s="29" t="s">
        <v>21</v>
      </c>
      <c r="D1301" s="29" t="s">
        <v>59</v>
      </c>
      <c r="E1301" s="29" t="s">
        <v>255</v>
      </c>
      <c r="F1301" s="29"/>
      <c r="G1301" s="11">
        <f t="shared" ref="G1301:V1303" si="2376">G1302</f>
        <v>154604</v>
      </c>
      <c r="H1301" s="11">
        <f t="shared" si="2376"/>
        <v>0</v>
      </c>
      <c r="I1301" s="11">
        <f t="shared" si="2376"/>
        <v>0</v>
      </c>
      <c r="J1301" s="11">
        <f t="shared" si="2376"/>
        <v>0</v>
      </c>
      <c r="K1301" s="11">
        <f t="shared" si="2376"/>
        <v>0</v>
      </c>
      <c r="L1301" s="11">
        <f t="shared" si="2376"/>
        <v>0</v>
      </c>
      <c r="M1301" s="11">
        <f t="shared" si="2376"/>
        <v>154604</v>
      </c>
      <c r="N1301" s="11">
        <f t="shared" si="2376"/>
        <v>0</v>
      </c>
      <c r="O1301" s="11">
        <f t="shared" si="2376"/>
        <v>0</v>
      </c>
      <c r="P1301" s="11">
        <f t="shared" si="2376"/>
        <v>0</v>
      </c>
      <c r="Q1301" s="11">
        <f t="shared" si="2376"/>
        <v>0</v>
      </c>
      <c r="R1301" s="11">
        <f t="shared" si="2376"/>
        <v>0</v>
      </c>
      <c r="S1301" s="11">
        <f t="shared" si="2376"/>
        <v>154604</v>
      </c>
      <c r="T1301" s="11">
        <f t="shared" si="2376"/>
        <v>0</v>
      </c>
      <c r="U1301" s="11">
        <f t="shared" si="2376"/>
        <v>0</v>
      </c>
      <c r="V1301" s="11">
        <f t="shared" si="2376"/>
        <v>0</v>
      </c>
      <c r="W1301" s="11">
        <f t="shared" ref="U1301:AJ1303" si="2377">W1302</f>
        <v>0</v>
      </c>
      <c r="X1301" s="11">
        <f t="shared" si="2377"/>
        <v>0</v>
      </c>
      <c r="Y1301" s="11">
        <f t="shared" si="2377"/>
        <v>154604</v>
      </c>
      <c r="Z1301" s="11">
        <f t="shared" si="2377"/>
        <v>0</v>
      </c>
      <c r="AA1301" s="11">
        <f t="shared" si="2377"/>
        <v>0</v>
      </c>
      <c r="AB1301" s="11">
        <f t="shared" si="2377"/>
        <v>0</v>
      </c>
      <c r="AC1301" s="11">
        <f t="shared" si="2377"/>
        <v>0</v>
      </c>
      <c r="AD1301" s="11">
        <f t="shared" si="2377"/>
        <v>0</v>
      </c>
      <c r="AE1301" s="11">
        <f t="shared" si="2377"/>
        <v>154604</v>
      </c>
      <c r="AF1301" s="11">
        <f t="shared" si="2377"/>
        <v>0</v>
      </c>
      <c r="AG1301" s="11">
        <f t="shared" si="2377"/>
        <v>0</v>
      </c>
      <c r="AH1301" s="11">
        <f t="shared" si="2377"/>
        <v>0</v>
      </c>
      <c r="AI1301" s="11">
        <f t="shared" si="2377"/>
        <v>0</v>
      </c>
      <c r="AJ1301" s="11">
        <f t="shared" si="2377"/>
        <v>0</v>
      </c>
      <c r="AK1301" s="11">
        <f t="shared" ref="AG1301:AV1303" si="2378">AK1302</f>
        <v>154604</v>
      </c>
      <c r="AL1301" s="11">
        <f t="shared" si="2378"/>
        <v>0</v>
      </c>
      <c r="AM1301" s="11">
        <f t="shared" si="2378"/>
        <v>0</v>
      </c>
      <c r="AN1301" s="11">
        <f t="shared" si="2378"/>
        <v>0</v>
      </c>
      <c r="AO1301" s="11">
        <f t="shared" si="2378"/>
        <v>0</v>
      </c>
      <c r="AP1301" s="11">
        <f t="shared" si="2378"/>
        <v>0</v>
      </c>
      <c r="AQ1301" s="11">
        <f t="shared" si="2378"/>
        <v>154604</v>
      </c>
      <c r="AR1301" s="11">
        <f t="shared" si="2378"/>
        <v>0</v>
      </c>
      <c r="AS1301" s="11">
        <f t="shared" si="2378"/>
        <v>0</v>
      </c>
      <c r="AT1301" s="11">
        <f t="shared" si="2378"/>
        <v>0</v>
      </c>
      <c r="AU1301" s="11">
        <f t="shared" si="2378"/>
        <v>0</v>
      </c>
      <c r="AV1301" s="11">
        <f t="shared" si="2378"/>
        <v>0</v>
      </c>
      <c r="AW1301" s="11">
        <f t="shared" ref="AS1301:AZ1303" si="2379">AW1302</f>
        <v>154604</v>
      </c>
      <c r="AX1301" s="11">
        <f t="shared" si="2379"/>
        <v>0</v>
      </c>
      <c r="AY1301" s="11">
        <f t="shared" si="2379"/>
        <v>70086</v>
      </c>
      <c r="AZ1301" s="11">
        <f t="shared" si="2379"/>
        <v>0</v>
      </c>
      <c r="BA1301" s="92">
        <f t="shared" si="2374"/>
        <v>45.33259165351479</v>
      </c>
      <c r="BB1301" s="92"/>
    </row>
    <row r="1302" spans="1:54" ht="33" hidden="1">
      <c r="A1302" s="45" t="s">
        <v>256</v>
      </c>
      <c r="B1302" s="29" t="s">
        <v>254</v>
      </c>
      <c r="C1302" s="29" t="s">
        <v>21</v>
      </c>
      <c r="D1302" s="29" t="s">
        <v>59</v>
      </c>
      <c r="E1302" s="29" t="s">
        <v>257</v>
      </c>
      <c r="F1302" s="29"/>
      <c r="G1302" s="11">
        <f t="shared" si="2376"/>
        <v>154604</v>
      </c>
      <c r="H1302" s="11">
        <f t="shared" si="2376"/>
        <v>0</v>
      </c>
      <c r="I1302" s="11">
        <f t="shared" si="2376"/>
        <v>0</v>
      </c>
      <c r="J1302" s="11">
        <f t="shared" si="2376"/>
        <v>0</v>
      </c>
      <c r="K1302" s="11">
        <f t="shared" si="2376"/>
        <v>0</v>
      </c>
      <c r="L1302" s="11">
        <f t="shared" si="2376"/>
        <v>0</v>
      </c>
      <c r="M1302" s="11">
        <f t="shared" si="2376"/>
        <v>154604</v>
      </c>
      <c r="N1302" s="11">
        <f t="shared" si="2376"/>
        <v>0</v>
      </c>
      <c r="O1302" s="11">
        <f t="shared" si="2376"/>
        <v>0</v>
      </c>
      <c r="P1302" s="11">
        <f t="shared" si="2376"/>
        <v>0</v>
      </c>
      <c r="Q1302" s="11">
        <f t="shared" si="2376"/>
        <v>0</v>
      </c>
      <c r="R1302" s="11">
        <f t="shared" si="2376"/>
        <v>0</v>
      </c>
      <c r="S1302" s="11">
        <f t="shared" si="2376"/>
        <v>154604</v>
      </c>
      <c r="T1302" s="11">
        <f t="shared" si="2376"/>
        <v>0</v>
      </c>
      <c r="U1302" s="11">
        <f t="shared" si="2377"/>
        <v>0</v>
      </c>
      <c r="V1302" s="11">
        <f t="shared" si="2377"/>
        <v>0</v>
      </c>
      <c r="W1302" s="11">
        <f t="shared" si="2377"/>
        <v>0</v>
      </c>
      <c r="X1302" s="11">
        <f t="shared" si="2377"/>
        <v>0</v>
      </c>
      <c r="Y1302" s="11">
        <f t="shared" si="2377"/>
        <v>154604</v>
      </c>
      <c r="Z1302" s="11">
        <f t="shared" si="2377"/>
        <v>0</v>
      </c>
      <c r="AA1302" s="11">
        <f t="shared" si="2377"/>
        <v>0</v>
      </c>
      <c r="AB1302" s="11">
        <f t="shared" si="2377"/>
        <v>0</v>
      </c>
      <c r="AC1302" s="11">
        <f t="shared" si="2377"/>
        <v>0</v>
      </c>
      <c r="AD1302" s="11">
        <f t="shared" si="2377"/>
        <v>0</v>
      </c>
      <c r="AE1302" s="11">
        <f t="shared" si="2377"/>
        <v>154604</v>
      </c>
      <c r="AF1302" s="11">
        <f t="shared" si="2377"/>
        <v>0</v>
      </c>
      <c r="AG1302" s="11">
        <f t="shared" si="2378"/>
        <v>0</v>
      </c>
      <c r="AH1302" s="11">
        <f t="shared" si="2378"/>
        <v>0</v>
      </c>
      <c r="AI1302" s="11">
        <f t="shared" si="2378"/>
        <v>0</v>
      </c>
      <c r="AJ1302" s="11">
        <f t="shared" si="2378"/>
        <v>0</v>
      </c>
      <c r="AK1302" s="11">
        <f t="shared" si="2378"/>
        <v>154604</v>
      </c>
      <c r="AL1302" s="11">
        <f t="shared" si="2378"/>
        <v>0</v>
      </c>
      <c r="AM1302" s="11">
        <f t="shared" si="2378"/>
        <v>0</v>
      </c>
      <c r="AN1302" s="11">
        <f t="shared" si="2378"/>
        <v>0</v>
      </c>
      <c r="AO1302" s="11">
        <f t="shared" si="2378"/>
        <v>0</v>
      </c>
      <c r="AP1302" s="11">
        <f t="shared" si="2378"/>
        <v>0</v>
      </c>
      <c r="AQ1302" s="11">
        <f t="shared" si="2378"/>
        <v>154604</v>
      </c>
      <c r="AR1302" s="11">
        <f t="shared" si="2378"/>
        <v>0</v>
      </c>
      <c r="AS1302" s="11">
        <f t="shared" si="2379"/>
        <v>0</v>
      </c>
      <c r="AT1302" s="11">
        <f t="shared" si="2379"/>
        <v>0</v>
      </c>
      <c r="AU1302" s="11">
        <f t="shared" si="2379"/>
        <v>0</v>
      </c>
      <c r="AV1302" s="11">
        <f t="shared" si="2379"/>
        <v>0</v>
      </c>
      <c r="AW1302" s="11">
        <f t="shared" si="2379"/>
        <v>154604</v>
      </c>
      <c r="AX1302" s="11">
        <f t="shared" si="2379"/>
        <v>0</v>
      </c>
      <c r="AY1302" s="11">
        <f t="shared" si="2379"/>
        <v>70086</v>
      </c>
      <c r="AZ1302" s="11">
        <f t="shared" si="2379"/>
        <v>0</v>
      </c>
      <c r="BA1302" s="92">
        <f t="shared" si="2374"/>
        <v>45.33259165351479</v>
      </c>
      <c r="BB1302" s="92"/>
    </row>
    <row r="1303" spans="1:54" ht="33" hidden="1">
      <c r="A1303" s="45" t="s">
        <v>11</v>
      </c>
      <c r="B1303" s="29" t="s">
        <v>254</v>
      </c>
      <c r="C1303" s="29" t="s">
        <v>21</v>
      </c>
      <c r="D1303" s="29" t="s">
        <v>59</v>
      </c>
      <c r="E1303" s="29" t="s">
        <v>257</v>
      </c>
      <c r="F1303" s="29" t="s">
        <v>12</v>
      </c>
      <c r="G1303" s="11">
        <f t="shared" si="2376"/>
        <v>154604</v>
      </c>
      <c r="H1303" s="11">
        <f t="shared" si="2376"/>
        <v>0</v>
      </c>
      <c r="I1303" s="11">
        <f t="shared" si="2376"/>
        <v>0</v>
      </c>
      <c r="J1303" s="11">
        <f t="shared" si="2376"/>
        <v>0</v>
      </c>
      <c r="K1303" s="11">
        <f t="shared" si="2376"/>
        <v>0</v>
      </c>
      <c r="L1303" s="11">
        <f t="shared" si="2376"/>
        <v>0</v>
      </c>
      <c r="M1303" s="11">
        <f t="shared" si="2376"/>
        <v>154604</v>
      </c>
      <c r="N1303" s="11">
        <f t="shared" si="2376"/>
        <v>0</v>
      </c>
      <c r="O1303" s="11">
        <f t="shared" si="2376"/>
        <v>0</v>
      </c>
      <c r="P1303" s="11">
        <f t="shared" si="2376"/>
        <v>0</v>
      </c>
      <c r="Q1303" s="11">
        <f t="shared" si="2376"/>
        <v>0</v>
      </c>
      <c r="R1303" s="11">
        <f t="shared" si="2376"/>
        <v>0</v>
      </c>
      <c r="S1303" s="11">
        <f t="shared" si="2376"/>
        <v>154604</v>
      </c>
      <c r="T1303" s="11">
        <f t="shared" si="2376"/>
        <v>0</v>
      </c>
      <c r="U1303" s="11">
        <f t="shared" si="2377"/>
        <v>0</v>
      </c>
      <c r="V1303" s="11">
        <f t="shared" si="2377"/>
        <v>0</v>
      </c>
      <c r="W1303" s="11">
        <f t="shared" si="2377"/>
        <v>0</v>
      </c>
      <c r="X1303" s="11">
        <f t="shared" si="2377"/>
        <v>0</v>
      </c>
      <c r="Y1303" s="11">
        <f t="shared" si="2377"/>
        <v>154604</v>
      </c>
      <c r="Z1303" s="11">
        <f t="shared" si="2377"/>
        <v>0</v>
      </c>
      <c r="AA1303" s="11">
        <f t="shared" si="2377"/>
        <v>0</v>
      </c>
      <c r="AB1303" s="11">
        <f t="shared" si="2377"/>
        <v>0</v>
      </c>
      <c r="AC1303" s="11">
        <f t="shared" si="2377"/>
        <v>0</v>
      </c>
      <c r="AD1303" s="11">
        <f t="shared" si="2377"/>
        <v>0</v>
      </c>
      <c r="AE1303" s="11">
        <f t="shared" si="2377"/>
        <v>154604</v>
      </c>
      <c r="AF1303" s="11">
        <f t="shared" si="2377"/>
        <v>0</v>
      </c>
      <c r="AG1303" s="11">
        <f t="shared" si="2378"/>
        <v>0</v>
      </c>
      <c r="AH1303" s="11">
        <f t="shared" si="2378"/>
        <v>0</v>
      </c>
      <c r="AI1303" s="11">
        <f t="shared" si="2378"/>
        <v>0</v>
      </c>
      <c r="AJ1303" s="11">
        <f t="shared" si="2378"/>
        <v>0</v>
      </c>
      <c r="AK1303" s="11">
        <f t="shared" si="2378"/>
        <v>154604</v>
      </c>
      <c r="AL1303" s="11">
        <f t="shared" si="2378"/>
        <v>0</v>
      </c>
      <c r="AM1303" s="11">
        <f t="shared" si="2378"/>
        <v>0</v>
      </c>
      <c r="AN1303" s="11">
        <f t="shared" si="2378"/>
        <v>0</v>
      </c>
      <c r="AO1303" s="11">
        <f t="shared" si="2378"/>
        <v>0</v>
      </c>
      <c r="AP1303" s="11">
        <f t="shared" si="2378"/>
        <v>0</v>
      </c>
      <c r="AQ1303" s="11">
        <f t="shared" si="2378"/>
        <v>154604</v>
      </c>
      <c r="AR1303" s="11">
        <f t="shared" si="2378"/>
        <v>0</v>
      </c>
      <c r="AS1303" s="11">
        <f t="shared" si="2379"/>
        <v>0</v>
      </c>
      <c r="AT1303" s="11">
        <f t="shared" si="2379"/>
        <v>0</v>
      </c>
      <c r="AU1303" s="11">
        <f t="shared" si="2379"/>
        <v>0</v>
      </c>
      <c r="AV1303" s="11">
        <f t="shared" si="2379"/>
        <v>0</v>
      </c>
      <c r="AW1303" s="11">
        <f t="shared" si="2379"/>
        <v>154604</v>
      </c>
      <c r="AX1303" s="11">
        <f t="shared" si="2379"/>
        <v>0</v>
      </c>
      <c r="AY1303" s="11">
        <f t="shared" si="2379"/>
        <v>70086</v>
      </c>
      <c r="AZ1303" s="11">
        <f t="shared" si="2379"/>
        <v>0</v>
      </c>
      <c r="BA1303" s="92">
        <f t="shared" si="2374"/>
        <v>45.33259165351479</v>
      </c>
      <c r="BB1303" s="92"/>
    </row>
    <row r="1304" spans="1:54" hidden="1">
      <c r="A1304" s="45" t="s">
        <v>23</v>
      </c>
      <c r="B1304" s="29" t="s">
        <v>254</v>
      </c>
      <c r="C1304" s="29" t="s">
        <v>21</v>
      </c>
      <c r="D1304" s="29" t="s">
        <v>59</v>
      </c>
      <c r="E1304" s="29" t="s">
        <v>257</v>
      </c>
      <c r="F1304" s="25" t="s">
        <v>35</v>
      </c>
      <c r="G1304" s="9">
        <f>149427+5177</f>
        <v>154604</v>
      </c>
      <c r="H1304" s="9"/>
      <c r="I1304" s="79"/>
      <c r="J1304" s="79"/>
      <c r="K1304" s="79"/>
      <c r="L1304" s="79"/>
      <c r="M1304" s="9">
        <f>G1304+I1304+J1304+K1304+L1304</f>
        <v>154604</v>
      </c>
      <c r="N1304" s="9">
        <f>H1304+L1304</f>
        <v>0</v>
      </c>
      <c r="O1304" s="80"/>
      <c r="P1304" s="80"/>
      <c r="Q1304" s="80"/>
      <c r="R1304" s="80"/>
      <c r="S1304" s="9">
        <f>M1304+O1304+P1304+Q1304+R1304</f>
        <v>154604</v>
      </c>
      <c r="T1304" s="9">
        <f>N1304+R1304</f>
        <v>0</v>
      </c>
      <c r="U1304" s="80"/>
      <c r="V1304" s="80"/>
      <c r="W1304" s="80"/>
      <c r="X1304" s="80"/>
      <c r="Y1304" s="9">
        <f>S1304+U1304+V1304+W1304+X1304</f>
        <v>154604</v>
      </c>
      <c r="Z1304" s="9">
        <f>T1304+X1304</f>
        <v>0</v>
      </c>
      <c r="AA1304" s="80"/>
      <c r="AB1304" s="80"/>
      <c r="AC1304" s="80"/>
      <c r="AD1304" s="80"/>
      <c r="AE1304" s="9">
        <f>Y1304+AA1304+AB1304+AC1304+AD1304</f>
        <v>154604</v>
      </c>
      <c r="AF1304" s="9">
        <f>Z1304+AD1304</f>
        <v>0</v>
      </c>
      <c r="AG1304" s="80"/>
      <c r="AH1304" s="80"/>
      <c r="AI1304" s="80"/>
      <c r="AJ1304" s="80"/>
      <c r="AK1304" s="9">
        <f>AE1304+AG1304+AH1304+AI1304+AJ1304</f>
        <v>154604</v>
      </c>
      <c r="AL1304" s="9">
        <f>AF1304+AJ1304</f>
        <v>0</v>
      </c>
      <c r="AM1304" s="80"/>
      <c r="AN1304" s="80"/>
      <c r="AO1304" s="80"/>
      <c r="AP1304" s="80"/>
      <c r="AQ1304" s="9">
        <f>AK1304+AM1304+AN1304+AO1304+AP1304</f>
        <v>154604</v>
      </c>
      <c r="AR1304" s="9">
        <f>AL1304+AP1304</f>
        <v>0</v>
      </c>
      <c r="AS1304" s="80"/>
      <c r="AT1304" s="80"/>
      <c r="AU1304" s="80"/>
      <c r="AV1304" s="80"/>
      <c r="AW1304" s="9">
        <f>AQ1304+AS1304+AT1304+AU1304+AV1304</f>
        <v>154604</v>
      </c>
      <c r="AX1304" s="9">
        <f>AR1304+AV1304</f>
        <v>0</v>
      </c>
      <c r="AY1304" s="11">
        <v>70086</v>
      </c>
      <c r="AZ1304" s="79"/>
      <c r="BA1304" s="92">
        <f t="shared" si="2374"/>
        <v>45.33259165351479</v>
      </c>
      <c r="BB1304" s="92"/>
    </row>
    <row r="1305" spans="1:54" hidden="1">
      <c r="A1305" s="45" t="s">
        <v>14</v>
      </c>
      <c r="B1305" s="29" t="s">
        <v>254</v>
      </c>
      <c r="C1305" s="29" t="s">
        <v>21</v>
      </c>
      <c r="D1305" s="29" t="s">
        <v>59</v>
      </c>
      <c r="E1305" s="29" t="s">
        <v>70</v>
      </c>
      <c r="F1305" s="29"/>
      <c r="G1305" s="11">
        <f t="shared" ref="G1305" si="2380">G1306+G1311</f>
        <v>35846</v>
      </c>
      <c r="H1305" s="11">
        <f t="shared" ref="H1305:N1305" si="2381">H1306+H1311</f>
        <v>0</v>
      </c>
      <c r="I1305" s="11">
        <f t="shared" si="2381"/>
        <v>0</v>
      </c>
      <c r="J1305" s="11">
        <f t="shared" si="2381"/>
        <v>0</v>
      </c>
      <c r="K1305" s="11">
        <f t="shared" si="2381"/>
        <v>0</v>
      </c>
      <c r="L1305" s="11">
        <f t="shared" si="2381"/>
        <v>0</v>
      </c>
      <c r="M1305" s="11">
        <f t="shared" si="2381"/>
        <v>35846</v>
      </c>
      <c r="N1305" s="11">
        <f t="shared" si="2381"/>
        <v>0</v>
      </c>
      <c r="O1305" s="11">
        <f t="shared" ref="O1305:T1305" si="2382">O1306+O1311</f>
        <v>0</v>
      </c>
      <c r="P1305" s="11">
        <f t="shared" si="2382"/>
        <v>0</v>
      </c>
      <c r="Q1305" s="11">
        <f t="shared" si="2382"/>
        <v>0</v>
      </c>
      <c r="R1305" s="11">
        <f t="shared" si="2382"/>
        <v>0</v>
      </c>
      <c r="S1305" s="11">
        <f t="shared" si="2382"/>
        <v>35846</v>
      </c>
      <c r="T1305" s="11">
        <f t="shared" si="2382"/>
        <v>0</v>
      </c>
      <c r="U1305" s="11">
        <f t="shared" ref="U1305:Z1305" si="2383">U1306+U1311</f>
        <v>0</v>
      </c>
      <c r="V1305" s="11">
        <f t="shared" si="2383"/>
        <v>0</v>
      </c>
      <c r="W1305" s="11">
        <f t="shared" si="2383"/>
        <v>0</v>
      </c>
      <c r="X1305" s="11">
        <f t="shared" si="2383"/>
        <v>0</v>
      </c>
      <c r="Y1305" s="11">
        <f t="shared" si="2383"/>
        <v>35846</v>
      </c>
      <c r="Z1305" s="11">
        <f t="shared" si="2383"/>
        <v>0</v>
      </c>
      <c r="AA1305" s="11">
        <f t="shared" ref="AA1305:AF1305" si="2384">AA1306+AA1311</f>
        <v>0</v>
      </c>
      <c r="AB1305" s="11">
        <f t="shared" si="2384"/>
        <v>0</v>
      </c>
      <c r="AC1305" s="11">
        <f t="shared" si="2384"/>
        <v>0</v>
      </c>
      <c r="AD1305" s="11">
        <f t="shared" si="2384"/>
        <v>0</v>
      </c>
      <c r="AE1305" s="11">
        <f t="shared" si="2384"/>
        <v>35846</v>
      </c>
      <c r="AF1305" s="11">
        <f t="shared" si="2384"/>
        <v>0</v>
      </c>
      <c r="AG1305" s="11">
        <f t="shared" ref="AG1305:AL1305" si="2385">AG1306+AG1311</f>
        <v>0</v>
      </c>
      <c r="AH1305" s="11">
        <f t="shared" si="2385"/>
        <v>0</v>
      </c>
      <c r="AI1305" s="11">
        <f t="shared" si="2385"/>
        <v>0</v>
      </c>
      <c r="AJ1305" s="11">
        <f t="shared" si="2385"/>
        <v>0</v>
      </c>
      <c r="AK1305" s="11">
        <f t="shared" si="2385"/>
        <v>35846</v>
      </c>
      <c r="AL1305" s="11">
        <f t="shared" si="2385"/>
        <v>0</v>
      </c>
      <c r="AM1305" s="11">
        <f t="shared" ref="AM1305:AR1305" si="2386">AM1306+AM1311</f>
        <v>0</v>
      </c>
      <c r="AN1305" s="11">
        <f t="shared" si="2386"/>
        <v>0</v>
      </c>
      <c r="AO1305" s="11">
        <f t="shared" si="2386"/>
        <v>0</v>
      </c>
      <c r="AP1305" s="11">
        <f t="shared" si="2386"/>
        <v>0</v>
      </c>
      <c r="AQ1305" s="11">
        <f t="shared" si="2386"/>
        <v>35846</v>
      </c>
      <c r="AR1305" s="11">
        <f t="shared" si="2386"/>
        <v>0</v>
      </c>
      <c r="AS1305" s="11">
        <f t="shared" ref="AS1305:AW1305" si="2387">AS1306+AS1311</f>
        <v>-2230</v>
      </c>
      <c r="AT1305" s="11">
        <f t="shared" si="2387"/>
        <v>0</v>
      </c>
      <c r="AU1305" s="11">
        <f t="shared" si="2387"/>
        <v>-2257</v>
      </c>
      <c r="AV1305" s="11">
        <f t="shared" si="2387"/>
        <v>0</v>
      </c>
      <c r="AW1305" s="11">
        <f t="shared" si="2387"/>
        <v>31359</v>
      </c>
      <c r="AX1305" s="11">
        <f t="shared" ref="AX1305:AZ1305" si="2388">AX1306+AX1311</f>
        <v>0</v>
      </c>
      <c r="AY1305" s="11">
        <f t="shared" si="2388"/>
        <v>15680</v>
      </c>
      <c r="AZ1305" s="11">
        <f t="shared" si="2388"/>
        <v>0</v>
      </c>
      <c r="BA1305" s="92">
        <f t="shared" si="2374"/>
        <v>50.001594438598175</v>
      </c>
      <c r="BB1305" s="92"/>
    </row>
    <row r="1306" spans="1:54" ht="33" hidden="1">
      <c r="A1306" s="45" t="s">
        <v>71</v>
      </c>
      <c r="B1306" s="29" t="s">
        <v>254</v>
      </c>
      <c r="C1306" s="29" t="s">
        <v>21</v>
      </c>
      <c r="D1306" s="29" t="s">
        <v>59</v>
      </c>
      <c r="E1306" s="29" t="s">
        <v>72</v>
      </c>
      <c r="F1306" s="29"/>
      <c r="G1306" s="11">
        <f t="shared" ref="G1306" si="2389">G1307+G1309</f>
        <v>35501</v>
      </c>
      <c r="H1306" s="11">
        <f t="shared" ref="H1306:N1306" si="2390">H1307+H1309</f>
        <v>0</v>
      </c>
      <c r="I1306" s="11">
        <f t="shared" si="2390"/>
        <v>0</v>
      </c>
      <c r="J1306" s="11">
        <f t="shared" si="2390"/>
        <v>0</v>
      </c>
      <c r="K1306" s="11">
        <f t="shared" si="2390"/>
        <v>0</v>
      </c>
      <c r="L1306" s="11">
        <f t="shared" si="2390"/>
        <v>0</v>
      </c>
      <c r="M1306" s="11">
        <f t="shared" si="2390"/>
        <v>35501</v>
      </c>
      <c r="N1306" s="11">
        <f t="shared" si="2390"/>
        <v>0</v>
      </c>
      <c r="O1306" s="11">
        <f t="shared" ref="O1306:T1306" si="2391">O1307+O1309</f>
        <v>0</v>
      </c>
      <c r="P1306" s="11">
        <f t="shared" si="2391"/>
        <v>0</v>
      </c>
      <c r="Q1306" s="11">
        <f t="shared" si="2391"/>
        <v>0</v>
      </c>
      <c r="R1306" s="11">
        <f t="shared" si="2391"/>
        <v>0</v>
      </c>
      <c r="S1306" s="11">
        <f t="shared" si="2391"/>
        <v>35501</v>
      </c>
      <c r="T1306" s="11">
        <f t="shared" si="2391"/>
        <v>0</v>
      </c>
      <c r="U1306" s="11">
        <f t="shared" ref="U1306:Z1306" si="2392">U1307+U1309</f>
        <v>0</v>
      </c>
      <c r="V1306" s="11">
        <f t="shared" si="2392"/>
        <v>0</v>
      </c>
      <c r="W1306" s="11">
        <f t="shared" si="2392"/>
        <v>0</v>
      </c>
      <c r="X1306" s="11">
        <f t="shared" si="2392"/>
        <v>0</v>
      </c>
      <c r="Y1306" s="11">
        <f t="shared" si="2392"/>
        <v>35501</v>
      </c>
      <c r="Z1306" s="11">
        <f t="shared" si="2392"/>
        <v>0</v>
      </c>
      <c r="AA1306" s="11">
        <f t="shared" ref="AA1306:AF1306" si="2393">AA1307+AA1309</f>
        <v>0</v>
      </c>
      <c r="AB1306" s="11">
        <f t="shared" si="2393"/>
        <v>0</v>
      </c>
      <c r="AC1306" s="11">
        <f t="shared" si="2393"/>
        <v>0</v>
      </c>
      <c r="AD1306" s="11">
        <f t="shared" si="2393"/>
        <v>0</v>
      </c>
      <c r="AE1306" s="11">
        <f t="shared" si="2393"/>
        <v>35501</v>
      </c>
      <c r="AF1306" s="11">
        <f t="shared" si="2393"/>
        <v>0</v>
      </c>
      <c r="AG1306" s="11">
        <f t="shared" ref="AG1306:AL1306" si="2394">AG1307+AG1309</f>
        <v>0</v>
      </c>
      <c r="AH1306" s="11">
        <f t="shared" si="2394"/>
        <v>0</v>
      </c>
      <c r="AI1306" s="11">
        <f t="shared" si="2394"/>
        <v>0</v>
      </c>
      <c r="AJ1306" s="11">
        <f t="shared" si="2394"/>
        <v>0</v>
      </c>
      <c r="AK1306" s="11">
        <f t="shared" si="2394"/>
        <v>35501</v>
      </c>
      <c r="AL1306" s="11">
        <f t="shared" si="2394"/>
        <v>0</v>
      </c>
      <c r="AM1306" s="11">
        <f t="shared" ref="AM1306:AR1306" si="2395">AM1307+AM1309</f>
        <v>0</v>
      </c>
      <c r="AN1306" s="11">
        <f t="shared" si="2395"/>
        <v>0</v>
      </c>
      <c r="AO1306" s="11">
        <f t="shared" si="2395"/>
        <v>0</v>
      </c>
      <c r="AP1306" s="11">
        <f t="shared" si="2395"/>
        <v>0</v>
      </c>
      <c r="AQ1306" s="11">
        <f t="shared" si="2395"/>
        <v>35501</v>
      </c>
      <c r="AR1306" s="11">
        <f t="shared" si="2395"/>
        <v>0</v>
      </c>
      <c r="AS1306" s="11">
        <f t="shared" ref="AS1306:AW1306" si="2396">AS1307+AS1309</f>
        <v>-2230</v>
      </c>
      <c r="AT1306" s="11">
        <f t="shared" si="2396"/>
        <v>0</v>
      </c>
      <c r="AU1306" s="11">
        <f t="shared" si="2396"/>
        <v>-2257</v>
      </c>
      <c r="AV1306" s="11">
        <f t="shared" si="2396"/>
        <v>0</v>
      </c>
      <c r="AW1306" s="11">
        <f t="shared" si="2396"/>
        <v>31014</v>
      </c>
      <c r="AX1306" s="11">
        <f t="shared" ref="AX1306:AZ1306" si="2397">AX1307+AX1309</f>
        <v>0</v>
      </c>
      <c r="AY1306" s="11">
        <f t="shared" si="2397"/>
        <v>15580</v>
      </c>
      <c r="AZ1306" s="11">
        <f t="shared" si="2397"/>
        <v>0</v>
      </c>
      <c r="BA1306" s="92">
        <f t="shared" si="2374"/>
        <v>50.235377571419363</v>
      </c>
      <c r="BB1306" s="92"/>
    </row>
    <row r="1307" spans="1:54" ht="33" hidden="1">
      <c r="A1307" s="24" t="s">
        <v>242</v>
      </c>
      <c r="B1307" s="29" t="s">
        <v>254</v>
      </c>
      <c r="C1307" s="29" t="s">
        <v>21</v>
      </c>
      <c r="D1307" s="29" t="s">
        <v>59</v>
      </c>
      <c r="E1307" s="29" t="s">
        <v>72</v>
      </c>
      <c r="F1307" s="29" t="s">
        <v>30</v>
      </c>
      <c r="G1307" s="11">
        <f t="shared" ref="G1307:AZ1307" si="2398">G1308</f>
        <v>35501</v>
      </c>
      <c r="H1307" s="11">
        <f t="shared" si="2398"/>
        <v>0</v>
      </c>
      <c r="I1307" s="11">
        <f t="shared" si="2398"/>
        <v>0</v>
      </c>
      <c r="J1307" s="11">
        <f t="shared" si="2398"/>
        <v>0</v>
      </c>
      <c r="K1307" s="11">
        <f t="shared" si="2398"/>
        <v>0</v>
      </c>
      <c r="L1307" s="11">
        <f t="shared" si="2398"/>
        <v>0</v>
      </c>
      <c r="M1307" s="11">
        <f t="shared" si="2398"/>
        <v>35501</v>
      </c>
      <c r="N1307" s="11">
        <f t="shared" si="2398"/>
        <v>0</v>
      </c>
      <c r="O1307" s="11">
        <f t="shared" si="2398"/>
        <v>0</v>
      </c>
      <c r="P1307" s="11">
        <f t="shared" si="2398"/>
        <v>0</v>
      </c>
      <c r="Q1307" s="11">
        <f t="shared" si="2398"/>
        <v>0</v>
      </c>
      <c r="R1307" s="11">
        <f t="shared" si="2398"/>
        <v>0</v>
      </c>
      <c r="S1307" s="11">
        <f t="shared" si="2398"/>
        <v>35501</v>
      </c>
      <c r="T1307" s="11">
        <f t="shared" si="2398"/>
        <v>0</v>
      </c>
      <c r="U1307" s="11">
        <f t="shared" si="2398"/>
        <v>0</v>
      </c>
      <c r="V1307" s="11">
        <f t="shared" si="2398"/>
        <v>0</v>
      </c>
      <c r="W1307" s="11">
        <f t="shared" si="2398"/>
        <v>0</v>
      </c>
      <c r="X1307" s="11">
        <f t="shared" si="2398"/>
        <v>0</v>
      </c>
      <c r="Y1307" s="11">
        <f t="shared" si="2398"/>
        <v>35501</v>
      </c>
      <c r="Z1307" s="11">
        <f t="shared" si="2398"/>
        <v>0</v>
      </c>
      <c r="AA1307" s="11">
        <f t="shared" si="2398"/>
        <v>0</v>
      </c>
      <c r="AB1307" s="11">
        <f t="shared" si="2398"/>
        <v>0</v>
      </c>
      <c r="AC1307" s="11">
        <f t="shared" si="2398"/>
        <v>0</v>
      </c>
      <c r="AD1307" s="11">
        <f t="shared" si="2398"/>
        <v>0</v>
      </c>
      <c r="AE1307" s="11">
        <f t="shared" si="2398"/>
        <v>35501</v>
      </c>
      <c r="AF1307" s="11">
        <f t="shared" si="2398"/>
        <v>0</v>
      </c>
      <c r="AG1307" s="11">
        <f t="shared" si="2398"/>
        <v>-25</v>
      </c>
      <c r="AH1307" s="11">
        <f t="shared" si="2398"/>
        <v>0</v>
      </c>
      <c r="AI1307" s="11">
        <f t="shared" si="2398"/>
        <v>0</v>
      </c>
      <c r="AJ1307" s="11">
        <f t="shared" si="2398"/>
        <v>0</v>
      </c>
      <c r="AK1307" s="11">
        <f t="shared" si="2398"/>
        <v>35476</v>
      </c>
      <c r="AL1307" s="11">
        <f t="shared" si="2398"/>
        <v>0</v>
      </c>
      <c r="AM1307" s="11">
        <f t="shared" si="2398"/>
        <v>0</v>
      </c>
      <c r="AN1307" s="11">
        <f t="shared" si="2398"/>
        <v>0</v>
      </c>
      <c r="AO1307" s="11">
        <f t="shared" si="2398"/>
        <v>0</v>
      </c>
      <c r="AP1307" s="11">
        <f t="shared" si="2398"/>
        <v>0</v>
      </c>
      <c r="AQ1307" s="11">
        <f t="shared" si="2398"/>
        <v>35476</v>
      </c>
      <c r="AR1307" s="11">
        <f t="shared" si="2398"/>
        <v>0</v>
      </c>
      <c r="AS1307" s="11">
        <f t="shared" si="2398"/>
        <v>-2230</v>
      </c>
      <c r="AT1307" s="11">
        <f t="shared" si="2398"/>
        <v>0</v>
      </c>
      <c r="AU1307" s="11">
        <f t="shared" si="2398"/>
        <v>-2257</v>
      </c>
      <c r="AV1307" s="11">
        <f t="shared" si="2398"/>
        <v>0</v>
      </c>
      <c r="AW1307" s="11">
        <f t="shared" si="2398"/>
        <v>30989</v>
      </c>
      <c r="AX1307" s="11">
        <f t="shared" si="2398"/>
        <v>0</v>
      </c>
      <c r="AY1307" s="11">
        <f t="shared" si="2398"/>
        <v>15557</v>
      </c>
      <c r="AZ1307" s="11">
        <f t="shared" si="2398"/>
        <v>0</v>
      </c>
      <c r="BA1307" s="92">
        <f t="shared" si="2374"/>
        <v>50.201684468682437</v>
      </c>
      <c r="BB1307" s="92"/>
    </row>
    <row r="1308" spans="1:54" ht="33" hidden="1">
      <c r="A1308" s="42" t="s">
        <v>36</v>
      </c>
      <c r="B1308" s="29" t="s">
        <v>254</v>
      </c>
      <c r="C1308" s="29" t="s">
        <v>21</v>
      </c>
      <c r="D1308" s="29" t="s">
        <v>59</v>
      </c>
      <c r="E1308" s="29" t="s">
        <v>72</v>
      </c>
      <c r="F1308" s="25" t="s">
        <v>37</v>
      </c>
      <c r="G1308" s="9">
        <v>35501</v>
      </c>
      <c r="H1308" s="9"/>
      <c r="I1308" s="79"/>
      <c r="J1308" s="79"/>
      <c r="K1308" s="79"/>
      <c r="L1308" s="79"/>
      <c r="M1308" s="9">
        <f>G1308+I1308+J1308+K1308+L1308</f>
        <v>35501</v>
      </c>
      <c r="N1308" s="9">
        <f>H1308+L1308</f>
        <v>0</v>
      </c>
      <c r="O1308" s="80"/>
      <c r="P1308" s="80"/>
      <c r="Q1308" s="80"/>
      <c r="R1308" s="80"/>
      <c r="S1308" s="9">
        <f>M1308+O1308+P1308+Q1308+R1308</f>
        <v>35501</v>
      </c>
      <c r="T1308" s="9">
        <f>N1308+R1308</f>
        <v>0</v>
      </c>
      <c r="U1308" s="80"/>
      <c r="V1308" s="80"/>
      <c r="W1308" s="80"/>
      <c r="X1308" s="80"/>
      <c r="Y1308" s="9">
        <f>S1308+U1308+V1308+W1308+X1308</f>
        <v>35501</v>
      </c>
      <c r="Z1308" s="9">
        <f>T1308+X1308</f>
        <v>0</v>
      </c>
      <c r="AA1308" s="80"/>
      <c r="AB1308" s="80"/>
      <c r="AC1308" s="80"/>
      <c r="AD1308" s="80"/>
      <c r="AE1308" s="9">
        <f>Y1308+AA1308+AB1308+AC1308+AD1308</f>
        <v>35501</v>
      </c>
      <c r="AF1308" s="9">
        <f>Z1308+AD1308</f>
        <v>0</v>
      </c>
      <c r="AG1308" s="11">
        <v>-25</v>
      </c>
      <c r="AH1308" s="80"/>
      <c r="AI1308" s="80"/>
      <c r="AJ1308" s="80"/>
      <c r="AK1308" s="9">
        <f>AE1308+AG1308+AH1308+AI1308+AJ1308</f>
        <v>35476</v>
      </c>
      <c r="AL1308" s="9">
        <f>AF1308+AJ1308</f>
        <v>0</v>
      </c>
      <c r="AM1308" s="11"/>
      <c r="AN1308" s="80"/>
      <c r="AO1308" s="80"/>
      <c r="AP1308" s="80"/>
      <c r="AQ1308" s="9">
        <f>AK1308+AM1308+AN1308+AO1308+AP1308</f>
        <v>35476</v>
      </c>
      <c r="AR1308" s="9">
        <f>AL1308+AP1308</f>
        <v>0</v>
      </c>
      <c r="AS1308" s="11">
        <f>-143-2087</f>
        <v>-2230</v>
      </c>
      <c r="AT1308" s="80"/>
      <c r="AU1308" s="11">
        <v>-2257</v>
      </c>
      <c r="AV1308" s="80"/>
      <c r="AW1308" s="9">
        <f>AQ1308+AS1308+AT1308+AU1308+AV1308</f>
        <v>30989</v>
      </c>
      <c r="AX1308" s="9">
        <f>AR1308+AV1308</f>
        <v>0</v>
      </c>
      <c r="AY1308" s="11">
        <v>15557</v>
      </c>
      <c r="AZ1308" s="79"/>
      <c r="BA1308" s="92">
        <f t="shared" si="2374"/>
        <v>50.201684468682437</v>
      </c>
      <c r="BB1308" s="92"/>
    </row>
    <row r="1309" spans="1:54" hidden="1">
      <c r="A1309" s="45" t="s">
        <v>65</v>
      </c>
      <c r="B1309" s="29" t="s">
        <v>254</v>
      </c>
      <c r="C1309" s="29" t="s">
        <v>21</v>
      </c>
      <c r="D1309" s="29" t="s">
        <v>59</v>
      </c>
      <c r="E1309" s="29" t="s">
        <v>72</v>
      </c>
      <c r="F1309" s="29" t="s">
        <v>66</v>
      </c>
      <c r="G1309" s="11">
        <f t="shared" ref="G1309:H1309" si="2399">G1310</f>
        <v>0</v>
      </c>
      <c r="H1309" s="11">
        <f t="shared" si="2399"/>
        <v>0</v>
      </c>
      <c r="I1309" s="79"/>
      <c r="J1309" s="79"/>
      <c r="K1309" s="79"/>
      <c r="L1309" s="79"/>
      <c r="M1309" s="79"/>
      <c r="N1309" s="79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11">
        <f>AG1310</f>
        <v>25</v>
      </c>
      <c r="AH1309" s="11">
        <f t="shared" ref="AH1309:AZ1309" si="2400">AH1310</f>
        <v>0</v>
      </c>
      <c r="AI1309" s="11">
        <f t="shared" si="2400"/>
        <v>0</v>
      </c>
      <c r="AJ1309" s="11">
        <f t="shared" si="2400"/>
        <v>0</v>
      </c>
      <c r="AK1309" s="11">
        <f t="shared" si="2400"/>
        <v>25</v>
      </c>
      <c r="AL1309" s="11">
        <f t="shared" si="2400"/>
        <v>0</v>
      </c>
      <c r="AM1309" s="11">
        <f>AM1310</f>
        <v>0</v>
      </c>
      <c r="AN1309" s="11">
        <f t="shared" si="2400"/>
        <v>0</v>
      </c>
      <c r="AO1309" s="11">
        <f t="shared" si="2400"/>
        <v>0</v>
      </c>
      <c r="AP1309" s="11">
        <f t="shared" si="2400"/>
        <v>0</v>
      </c>
      <c r="AQ1309" s="11">
        <f t="shared" si="2400"/>
        <v>25</v>
      </c>
      <c r="AR1309" s="11">
        <f t="shared" si="2400"/>
        <v>0</v>
      </c>
      <c r="AS1309" s="11">
        <f>AS1310</f>
        <v>0</v>
      </c>
      <c r="AT1309" s="11">
        <f t="shared" si="2400"/>
        <v>0</v>
      </c>
      <c r="AU1309" s="11">
        <f t="shared" si="2400"/>
        <v>0</v>
      </c>
      <c r="AV1309" s="11">
        <f t="shared" si="2400"/>
        <v>0</v>
      </c>
      <c r="AW1309" s="11">
        <f t="shared" si="2400"/>
        <v>25</v>
      </c>
      <c r="AX1309" s="11">
        <f t="shared" si="2400"/>
        <v>0</v>
      </c>
      <c r="AY1309" s="11">
        <f t="shared" si="2400"/>
        <v>23</v>
      </c>
      <c r="AZ1309" s="11">
        <f t="shared" si="2400"/>
        <v>0</v>
      </c>
      <c r="BA1309" s="92">
        <f t="shared" si="2374"/>
        <v>92</v>
      </c>
      <c r="BB1309" s="92"/>
    </row>
    <row r="1310" spans="1:54" hidden="1">
      <c r="A1310" s="45" t="s">
        <v>67</v>
      </c>
      <c r="B1310" s="29" t="s">
        <v>254</v>
      </c>
      <c r="C1310" s="29" t="s">
        <v>21</v>
      </c>
      <c r="D1310" s="29" t="s">
        <v>59</v>
      </c>
      <c r="E1310" s="29" t="s">
        <v>72</v>
      </c>
      <c r="F1310" s="25" t="s">
        <v>68</v>
      </c>
      <c r="G1310" s="9"/>
      <c r="H1310" s="9"/>
      <c r="I1310" s="79"/>
      <c r="J1310" s="79"/>
      <c r="K1310" s="79"/>
      <c r="L1310" s="79"/>
      <c r="M1310" s="79"/>
      <c r="N1310" s="79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11">
        <v>25</v>
      </c>
      <c r="AH1310" s="11"/>
      <c r="AI1310" s="11"/>
      <c r="AJ1310" s="11"/>
      <c r="AK1310" s="11">
        <f>AE1310+AG1310+AH1310+AI1310+AJ1310</f>
        <v>25</v>
      </c>
      <c r="AL1310" s="11">
        <f>AF1310+AJ1310</f>
        <v>0</v>
      </c>
      <c r="AM1310" s="11"/>
      <c r="AN1310" s="11"/>
      <c r="AO1310" s="11"/>
      <c r="AP1310" s="11"/>
      <c r="AQ1310" s="11">
        <f>AK1310+AM1310+AN1310+AO1310+AP1310</f>
        <v>25</v>
      </c>
      <c r="AR1310" s="11">
        <f>AL1310+AP1310</f>
        <v>0</v>
      </c>
      <c r="AS1310" s="11"/>
      <c r="AT1310" s="11"/>
      <c r="AU1310" s="11"/>
      <c r="AV1310" s="11"/>
      <c r="AW1310" s="11">
        <f>AQ1310+AS1310+AT1310+AU1310+AV1310</f>
        <v>25</v>
      </c>
      <c r="AX1310" s="11">
        <f>AR1310+AV1310</f>
        <v>0</v>
      </c>
      <c r="AY1310" s="11">
        <v>23</v>
      </c>
      <c r="AZ1310" s="79"/>
      <c r="BA1310" s="92">
        <f t="shared" si="2374"/>
        <v>92</v>
      </c>
      <c r="BB1310" s="92"/>
    </row>
    <row r="1311" spans="1:54" ht="33" hidden="1">
      <c r="A1311" s="45" t="s">
        <v>258</v>
      </c>
      <c r="B1311" s="29" t="s">
        <v>254</v>
      </c>
      <c r="C1311" s="29" t="s">
        <v>21</v>
      </c>
      <c r="D1311" s="29" t="s">
        <v>59</v>
      </c>
      <c r="E1311" s="29" t="s">
        <v>259</v>
      </c>
      <c r="F1311" s="29"/>
      <c r="G1311" s="11">
        <f t="shared" ref="G1311:V1312" si="2401">G1312</f>
        <v>345</v>
      </c>
      <c r="H1311" s="11">
        <f t="shared" si="2401"/>
        <v>0</v>
      </c>
      <c r="I1311" s="11">
        <f t="shared" si="2401"/>
        <v>0</v>
      </c>
      <c r="J1311" s="11">
        <f t="shared" si="2401"/>
        <v>0</v>
      </c>
      <c r="K1311" s="11">
        <f t="shared" si="2401"/>
        <v>0</v>
      </c>
      <c r="L1311" s="11">
        <f t="shared" si="2401"/>
        <v>0</v>
      </c>
      <c r="M1311" s="11">
        <f t="shared" si="2401"/>
        <v>345</v>
      </c>
      <c r="N1311" s="11">
        <f t="shared" si="2401"/>
        <v>0</v>
      </c>
      <c r="O1311" s="11">
        <f t="shared" si="2401"/>
        <v>0</v>
      </c>
      <c r="P1311" s="11">
        <f t="shared" si="2401"/>
        <v>0</v>
      </c>
      <c r="Q1311" s="11">
        <f t="shared" si="2401"/>
        <v>0</v>
      </c>
      <c r="R1311" s="11">
        <f t="shared" si="2401"/>
        <v>0</v>
      </c>
      <c r="S1311" s="11">
        <f t="shared" si="2401"/>
        <v>345</v>
      </c>
      <c r="T1311" s="11">
        <f t="shared" si="2401"/>
        <v>0</v>
      </c>
      <c r="U1311" s="11">
        <f t="shared" si="2401"/>
        <v>0</v>
      </c>
      <c r="V1311" s="11">
        <f t="shared" si="2401"/>
        <v>0</v>
      </c>
      <c r="W1311" s="11">
        <f t="shared" ref="U1311:AJ1312" si="2402">W1312</f>
        <v>0</v>
      </c>
      <c r="X1311" s="11">
        <f t="shared" si="2402"/>
        <v>0</v>
      </c>
      <c r="Y1311" s="11">
        <f t="shared" si="2402"/>
        <v>345</v>
      </c>
      <c r="Z1311" s="11">
        <f t="shared" si="2402"/>
        <v>0</v>
      </c>
      <c r="AA1311" s="11">
        <f t="shared" si="2402"/>
        <v>0</v>
      </c>
      <c r="AB1311" s="11">
        <f t="shared" si="2402"/>
        <v>0</v>
      </c>
      <c r="AC1311" s="11">
        <f t="shared" si="2402"/>
        <v>0</v>
      </c>
      <c r="AD1311" s="11">
        <f t="shared" si="2402"/>
        <v>0</v>
      </c>
      <c r="AE1311" s="11">
        <f t="shared" si="2402"/>
        <v>345</v>
      </c>
      <c r="AF1311" s="11">
        <f t="shared" si="2402"/>
        <v>0</v>
      </c>
      <c r="AG1311" s="11">
        <f t="shared" si="2402"/>
        <v>0</v>
      </c>
      <c r="AH1311" s="11">
        <f t="shared" si="2402"/>
        <v>0</v>
      </c>
      <c r="AI1311" s="11">
        <f t="shared" si="2402"/>
        <v>0</v>
      </c>
      <c r="AJ1311" s="11">
        <f t="shared" si="2402"/>
        <v>0</v>
      </c>
      <c r="AK1311" s="11">
        <f t="shared" ref="AG1311:AV1312" si="2403">AK1312</f>
        <v>345</v>
      </c>
      <c r="AL1311" s="11">
        <f t="shared" si="2403"/>
        <v>0</v>
      </c>
      <c r="AM1311" s="11">
        <f t="shared" si="2403"/>
        <v>0</v>
      </c>
      <c r="AN1311" s="11">
        <f t="shared" si="2403"/>
        <v>0</v>
      </c>
      <c r="AO1311" s="11">
        <f t="shared" si="2403"/>
        <v>0</v>
      </c>
      <c r="AP1311" s="11">
        <f t="shared" si="2403"/>
        <v>0</v>
      </c>
      <c r="AQ1311" s="11">
        <f t="shared" si="2403"/>
        <v>345</v>
      </c>
      <c r="AR1311" s="11">
        <f t="shared" si="2403"/>
        <v>0</v>
      </c>
      <c r="AS1311" s="11">
        <f t="shared" si="2403"/>
        <v>0</v>
      </c>
      <c r="AT1311" s="11">
        <f t="shared" si="2403"/>
        <v>0</v>
      </c>
      <c r="AU1311" s="11">
        <f t="shared" si="2403"/>
        <v>0</v>
      </c>
      <c r="AV1311" s="11">
        <f t="shared" si="2403"/>
        <v>0</v>
      </c>
      <c r="AW1311" s="11">
        <f t="shared" ref="AS1311:AZ1312" si="2404">AW1312</f>
        <v>345</v>
      </c>
      <c r="AX1311" s="11">
        <f t="shared" si="2404"/>
        <v>0</v>
      </c>
      <c r="AY1311" s="11">
        <f t="shared" si="2404"/>
        <v>100</v>
      </c>
      <c r="AZ1311" s="11">
        <f t="shared" si="2404"/>
        <v>0</v>
      </c>
      <c r="BA1311" s="92">
        <f t="shared" si="2374"/>
        <v>28.985507246376812</v>
      </c>
      <c r="BB1311" s="92"/>
    </row>
    <row r="1312" spans="1:54" ht="33" hidden="1">
      <c r="A1312" s="45" t="s">
        <v>11</v>
      </c>
      <c r="B1312" s="29" t="s">
        <v>254</v>
      </c>
      <c r="C1312" s="29" t="s">
        <v>21</v>
      </c>
      <c r="D1312" s="29" t="s">
        <v>59</v>
      </c>
      <c r="E1312" s="29" t="s">
        <v>259</v>
      </c>
      <c r="F1312" s="29" t="s">
        <v>12</v>
      </c>
      <c r="G1312" s="11">
        <f t="shared" si="2401"/>
        <v>345</v>
      </c>
      <c r="H1312" s="11">
        <f t="shared" si="2401"/>
        <v>0</v>
      </c>
      <c r="I1312" s="11">
        <f t="shared" si="2401"/>
        <v>0</v>
      </c>
      <c r="J1312" s="11">
        <f t="shared" si="2401"/>
        <v>0</v>
      </c>
      <c r="K1312" s="11">
        <f t="shared" si="2401"/>
        <v>0</v>
      </c>
      <c r="L1312" s="11">
        <f t="shared" si="2401"/>
        <v>0</v>
      </c>
      <c r="M1312" s="11">
        <f t="shared" si="2401"/>
        <v>345</v>
      </c>
      <c r="N1312" s="11">
        <f t="shared" si="2401"/>
        <v>0</v>
      </c>
      <c r="O1312" s="11">
        <f t="shared" si="2401"/>
        <v>0</v>
      </c>
      <c r="P1312" s="11">
        <f t="shared" si="2401"/>
        <v>0</v>
      </c>
      <c r="Q1312" s="11">
        <f t="shared" si="2401"/>
        <v>0</v>
      </c>
      <c r="R1312" s="11">
        <f t="shared" si="2401"/>
        <v>0</v>
      </c>
      <c r="S1312" s="11">
        <f t="shared" si="2401"/>
        <v>345</v>
      </c>
      <c r="T1312" s="11">
        <f t="shared" si="2401"/>
        <v>0</v>
      </c>
      <c r="U1312" s="11">
        <f t="shared" si="2402"/>
        <v>0</v>
      </c>
      <c r="V1312" s="11">
        <f t="shared" si="2402"/>
        <v>0</v>
      </c>
      <c r="W1312" s="11">
        <f t="shared" si="2402"/>
        <v>0</v>
      </c>
      <c r="X1312" s="11">
        <f t="shared" si="2402"/>
        <v>0</v>
      </c>
      <c r="Y1312" s="11">
        <f t="shared" si="2402"/>
        <v>345</v>
      </c>
      <c r="Z1312" s="11">
        <f t="shared" si="2402"/>
        <v>0</v>
      </c>
      <c r="AA1312" s="11">
        <f t="shared" si="2402"/>
        <v>0</v>
      </c>
      <c r="AB1312" s="11">
        <f t="shared" si="2402"/>
        <v>0</v>
      </c>
      <c r="AC1312" s="11">
        <f t="shared" si="2402"/>
        <v>0</v>
      </c>
      <c r="AD1312" s="11">
        <f t="shared" si="2402"/>
        <v>0</v>
      </c>
      <c r="AE1312" s="11">
        <f t="shared" si="2402"/>
        <v>345</v>
      </c>
      <c r="AF1312" s="11">
        <f t="shared" si="2402"/>
        <v>0</v>
      </c>
      <c r="AG1312" s="11">
        <f t="shared" si="2403"/>
        <v>0</v>
      </c>
      <c r="AH1312" s="11">
        <f t="shared" si="2403"/>
        <v>0</v>
      </c>
      <c r="AI1312" s="11">
        <f t="shared" si="2403"/>
        <v>0</v>
      </c>
      <c r="AJ1312" s="11">
        <f t="shared" si="2403"/>
        <v>0</v>
      </c>
      <c r="AK1312" s="11">
        <f t="shared" si="2403"/>
        <v>345</v>
      </c>
      <c r="AL1312" s="11">
        <f t="shared" si="2403"/>
        <v>0</v>
      </c>
      <c r="AM1312" s="11">
        <f t="shared" si="2403"/>
        <v>0</v>
      </c>
      <c r="AN1312" s="11">
        <f t="shared" si="2403"/>
        <v>0</v>
      </c>
      <c r="AO1312" s="11">
        <f t="shared" si="2403"/>
        <v>0</v>
      </c>
      <c r="AP1312" s="11">
        <f t="shared" si="2403"/>
        <v>0</v>
      </c>
      <c r="AQ1312" s="11">
        <f t="shared" si="2403"/>
        <v>345</v>
      </c>
      <c r="AR1312" s="11">
        <f t="shared" si="2403"/>
        <v>0</v>
      </c>
      <c r="AS1312" s="11">
        <f t="shared" si="2404"/>
        <v>0</v>
      </c>
      <c r="AT1312" s="11">
        <f t="shared" si="2404"/>
        <v>0</v>
      </c>
      <c r="AU1312" s="11">
        <f t="shared" si="2404"/>
        <v>0</v>
      </c>
      <c r="AV1312" s="11">
        <f t="shared" si="2404"/>
        <v>0</v>
      </c>
      <c r="AW1312" s="11">
        <f t="shared" si="2404"/>
        <v>345</v>
      </c>
      <c r="AX1312" s="11">
        <f t="shared" si="2404"/>
        <v>0</v>
      </c>
      <c r="AY1312" s="11">
        <f t="shared" si="2404"/>
        <v>100</v>
      </c>
      <c r="AZ1312" s="11">
        <f t="shared" si="2404"/>
        <v>0</v>
      </c>
      <c r="BA1312" s="92">
        <f t="shared" si="2374"/>
        <v>28.985507246376812</v>
      </c>
      <c r="BB1312" s="92"/>
    </row>
    <row r="1313" spans="1:54" hidden="1">
      <c r="A1313" s="45" t="s">
        <v>23</v>
      </c>
      <c r="B1313" s="29" t="s">
        <v>254</v>
      </c>
      <c r="C1313" s="29" t="s">
        <v>21</v>
      </c>
      <c r="D1313" s="29" t="s">
        <v>59</v>
      </c>
      <c r="E1313" s="29" t="s">
        <v>259</v>
      </c>
      <c r="F1313" s="25" t="s">
        <v>35</v>
      </c>
      <c r="G1313" s="9">
        <v>345</v>
      </c>
      <c r="H1313" s="9"/>
      <c r="I1313" s="79"/>
      <c r="J1313" s="79"/>
      <c r="K1313" s="79"/>
      <c r="L1313" s="79"/>
      <c r="M1313" s="9">
        <f>G1313+I1313+J1313+K1313+L1313</f>
        <v>345</v>
      </c>
      <c r="N1313" s="9">
        <f>H1313+L1313</f>
        <v>0</v>
      </c>
      <c r="O1313" s="80"/>
      <c r="P1313" s="80"/>
      <c r="Q1313" s="80"/>
      <c r="R1313" s="80"/>
      <c r="S1313" s="9">
        <f>M1313+O1313+P1313+Q1313+R1313</f>
        <v>345</v>
      </c>
      <c r="T1313" s="9">
        <f>N1313+R1313</f>
        <v>0</v>
      </c>
      <c r="U1313" s="80"/>
      <c r="V1313" s="80"/>
      <c r="W1313" s="80"/>
      <c r="X1313" s="80"/>
      <c r="Y1313" s="9">
        <f>S1313+U1313+V1313+W1313+X1313</f>
        <v>345</v>
      </c>
      <c r="Z1313" s="9">
        <f>T1313+X1313</f>
        <v>0</v>
      </c>
      <c r="AA1313" s="80"/>
      <c r="AB1313" s="80"/>
      <c r="AC1313" s="80"/>
      <c r="AD1313" s="80"/>
      <c r="AE1313" s="9">
        <f>Y1313+AA1313+AB1313+AC1313+AD1313</f>
        <v>345</v>
      </c>
      <c r="AF1313" s="9">
        <f>Z1313+AD1313</f>
        <v>0</v>
      </c>
      <c r="AG1313" s="80"/>
      <c r="AH1313" s="80"/>
      <c r="AI1313" s="80"/>
      <c r="AJ1313" s="80"/>
      <c r="AK1313" s="9">
        <f>AE1313+AG1313+AH1313+AI1313+AJ1313</f>
        <v>345</v>
      </c>
      <c r="AL1313" s="9">
        <f>AF1313+AJ1313</f>
        <v>0</v>
      </c>
      <c r="AM1313" s="80"/>
      <c r="AN1313" s="80"/>
      <c r="AO1313" s="80"/>
      <c r="AP1313" s="80"/>
      <c r="AQ1313" s="9">
        <f>AK1313+AM1313+AN1313+AO1313+AP1313</f>
        <v>345</v>
      </c>
      <c r="AR1313" s="9">
        <f>AL1313+AP1313</f>
        <v>0</v>
      </c>
      <c r="AS1313" s="80"/>
      <c r="AT1313" s="80"/>
      <c r="AU1313" s="80"/>
      <c r="AV1313" s="80"/>
      <c r="AW1313" s="9">
        <f>AQ1313+AS1313+AT1313+AU1313+AV1313</f>
        <v>345</v>
      </c>
      <c r="AX1313" s="9">
        <f>AR1313+AV1313</f>
        <v>0</v>
      </c>
      <c r="AY1313" s="11">
        <v>100</v>
      </c>
      <c r="AZ1313" s="79"/>
      <c r="BA1313" s="92">
        <f t="shared" si="2374"/>
        <v>28.985507246376812</v>
      </c>
      <c r="BB1313" s="92"/>
    </row>
    <row r="1314" spans="1:54" hidden="1">
      <c r="A1314" s="45" t="s">
        <v>569</v>
      </c>
      <c r="B1314" s="29" t="s">
        <v>254</v>
      </c>
      <c r="C1314" s="29" t="s">
        <v>21</v>
      </c>
      <c r="D1314" s="29" t="s">
        <v>59</v>
      </c>
      <c r="E1314" s="29" t="s">
        <v>593</v>
      </c>
      <c r="F1314" s="25"/>
      <c r="G1314" s="9">
        <f>G1315+G1318+G1321</f>
        <v>218</v>
      </c>
      <c r="H1314" s="9">
        <f t="shared" ref="H1314:N1314" si="2405">H1315+H1318+H1321</f>
        <v>218</v>
      </c>
      <c r="I1314" s="9">
        <f t="shared" si="2405"/>
        <v>0</v>
      </c>
      <c r="J1314" s="9">
        <f t="shared" si="2405"/>
        <v>0</v>
      </c>
      <c r="K1314" s="9">
        <f t="shared" si="2405"/>
        <v>0</v>
      </c>
      <c r="L1314" s="9">
        <f t="shared" si="2405"/>
        <v>0</v>
      </c>
      <c r="M1314" s="9">
        <f t="shared" si="2405"/>
        <v>218</v>
      </c>
      <c r="N1314" s="9">
        <f t="shared" si="2405"/>
        <v>218</v>
      </c>
      <c r="O1314" s="9">
        <f>O1315+O1318+O1321+O1324</f>
        <v>0</v>
      </c>
      <c r="P1314" s="9">
        <f t="shared" ref="P1314:T1314" si="2406">P1315+P1318+P1321+P1324</f>
        <v>0</v>
      </c>
      <c r="Q1314" s="9">
        <f t="shared" si="2406"/>
        <v>0</v>
      </c>
      <c r="R1314" s="9">
        <f t="shared" si="2406"/>
        <v>15</v>
      </c>
      <c r="S1314" s="9">
        <f t="shared" si="2406"/>
        <v>233</v>
      </c>
      <c r="T1314" s="9">
        <f t="shared" si="2406"/>
        <v>233</v>
      </c>
      <c r="U1314" s="9">
        <f>U1315+U1318+U1321+U1324</f>
        <v>0</v>
      </c>
      <c r="V1314" s="9">
        <f t="shared" ref="V1314:Z1314" si="2407">V1315+V1318+V1321+V1324</f>
        <v>0</v>
      </c>
      <c r="W1314" s="9">
        <f t="shared" si="2407"/>
        <v>0</v>
      </c>
      <c r="X1314" s="9">
        <f t="shared" si="2407"/>
        <v>0</v>
      </c>
      <c r="Y1314" s="9">
        <f t="shared" si="2407"/>
        <v>233</v>
      </c>
      <c r="Z1314" s="9">
        <f t="shared" si="2407"/>
        <v>233</v>
      </c>
      <c r="AA1314" s="9">
        <f>AA1315+AA1318+AA1321+AA1324</f>
        <v>0</v>
      </c>
      <c r="AB1314" s="9">
        <f t="shared" ref="AB1314:AF1314" si="2408">AB1315+AB1318+AB1321+AB1324</f>
        <v>0</v>
      </c>
      <c r="AC1314" s="9">
        <f t="shared" si="2408"/>
        <v>0</v>
      </c>
      <c r="AD1314" s="9">
        <f t="shared" si="2408"/>
        <v>0</v>
      </c>
      <c r="AE1314" s="9">
        <f t="shared" si="2408"/>
        <v>233</v>
      </c>
      <c r="AF1314" s="9">
        <f t="shared" si="2408"/>
        <v>233</v>
      </c>
      <c r="AG1314" s="9">
        <f>AG1315+AG1318+AG1321+AG1324</f>
        <v>0</v>
      </c>
      <c r="AH1314" s="9">
        <f t="shared" ref="AH1314:AL1314" si="2409">AH1315+AH1318+AH1321+AH1324</f>
        <v>0</v>
      </c>
      <c r="AI1314" s="9">
        <f t="shared" si="2409"/>
        <v>0</v>
      </c>
      <c r="AJ1314" s="9">
        <f t="shared" si="2409"/>
        <v>0</v>
      </c>
      <c r="AK1314" s="9">
        <f t="shared" si="2409"/>
        <v>233</v>
      </c>
      <c r="AL1314" s="9">
        <f t="shared" si="2409"/>
        <v>233</v>
      </c>
      <c r="AM1314" s="9">
        <f>AM1315+AM1318+AM1321+AM1324</f>
        <v>0</v>
      </c>
      <c r="AN1314" s="9">
        <f t="shared" ref="AN1314:AR1314" si="2410">AN1315+AN1318+AN1321+AN1324</f>
        <v>0</v>
      </c>
      <c r="AO1314" s="9">
        <f t="shared" si="2410"/>
        <v>0</v>
      </c>
      <c r="AP1314" s="9">
        <f t="shared" si="2410"/>
        <v>0</v>
      </c>
      <c r="AQ1314" s="9">
        <f t="shared" si="2410"/>
        <v>233</v>
      </c>
      <c r="AR1314" s="9">
        <f t="shared" si="2410"/>
        <v>233</v>
      </c>
      <c r="AS1314" s="9">
        <f>AS1315+AS1318+AS1321+AS1324</f>
        <v>0</v>
      </c>
      <c r="AT1314" s="9">
        <f t="shared" ref="AT1314:AX1314" si="2411">AT1315+AT1318+AT1321+AT1324</f>
        <v>0</v>
      </c>
      <c r="AU1314" s="9">
        <f t="shared" si="2411"/>
        <v>0</v>
      </c>
      <c r="AV1314" s="9">
        <f t="shared" si="2411"/>
        <v>566</v>
      </c>
      <c r="AW1314" s="9">
        <f t="shared" si="2411"/>
        <v>799</v>
      </c>
      <c r="AX1314" s="9">
        <f t="shared" si="2411"/>
        <v>799</v>
      </c>
      <c r="AY1314" s="9">
        <f t="shared" ref="AY1314:AZ1314" si="2412">AY1315+AY1318+AY1321+AY1324</f>
        <v>61</v>
      </c>
      <c r="AZ1314" s="9">
        <f t="shared" si="2412"/>
        <v>61</v>
      </c>
      <c r="BA1314" s="92">
        <f t="shared" si="2374"/>
        <v>7.6345431789737166</v>
      </c>
      <c r="BB1314" s="92">
        <f t="shared" si="2375"/>
        <v>7.6345431789737166</v>
      </c>
    </row>
    <row r="1315" spans="1:54" ht="33" hidden="1">
      <c r="A1315" s="45" t="s">
        <v>573</v>
      </c>
      <c r="B1315" s="29" t="s">
        <v>254</v>
      </c>
      <c r="C1315" s="29" t="s">
        <v>21</v>
      </c>
      <c r="D1315" s="29" t="s">
        <v>59</v>
      </c>
      <c r="E1315" s="29" t="s">
        <v>594</v>
      </c>
      <c r="F1315" s="25"/>
      <c r="G1315" s="9">
        <f t="shared" ref="G1315:V1316" si="2413">G1316</f>
        <v>8</v>
      </c>
      <c r="H1315" s="9">
        <f t="shared" si="2413"/>
        <v>8</v>
      </c>
      <c r="I1315" s="9">
        <f t="shared" si="2413"/>
        <v>0</v>
      </c>
      <c r="J1315" s="9">
        <f t="shared" si="2413"/>
        <v>0</v>
      </c>
      <c r="K1315" s="9">
        <f t="shared" si="2413"/>
        <v>0</v>
      </c>
      <c r="L1315" s="9">
        <f t="shared" si="2413"/>
        <v>0</v>
      </c>
      <c r="M1315" s="9">
        <f t="shared" si="2413"/>
        <v>8</v>
      </c>
      <c r="N1315" s="9">
        <f t="shared" si="2413"/>
        <v>8</v>
      </c>
      <c r="O1315" s="9">
        <f t="shared" si="2413"/>
        <v>0</v>
      </c>
      <c r="P1315" s="9">
        <f t="shared" si="2413"/>
        <v>0</v>
      </c>
      <c r="Q1315" s="9">
        <f t="shared" si="2413"/>
        <v>0</v>
      </c>
      <c r="R1315" s="9">
        <f t="shared" si="2413"/>
        <v>0</v>
      </c>
      <c r="S1315" s="9">
        <f t="shared" si="2413"/>
        <v>8</v>
      </c>
      <c r="T1315" s="9">
        <f t="shared" si="2413"/>
        <v>8</v>
      </c>
      <c r="U1315" s="9">
        <f t="shared" si="2413"/>
        <v>0</v>
      </c>
      <c r="V1315" s="9">
        <f t="shared" si="2413"/>
        <v>0</v>
      </c>
      <c r="W1315" s="9">
        <f t="shared" ref="U1315:AJ1316" si="2414">W1316</f>
        <v>0</v>
      </c>
      <c r="X1315" s="9">
        <f t="shared" si="2414"/>
        <v>0</v>
      </c>
      <c r="Y1315" s="9">
        <f t="shared" si="2414"/>
        <v>8</v>
      </c>
      <c r="Z1315" s="9">
        <f t="shared" si="2414"/>
        <v>8</v>
      </c>
      <c r="AA1315" s="9">
        <f t="shared" si="2414"/>
        <v>0</v>
      </c>
      <c r="AB1315" s="9">
        <f t="shared" si="2414"/>
        <v>0</v>
      </c>
      <c r="AC1315" s="9">
        <f t="shared" si="2414"/>
        <v>0</v>
      </c>
      <c r="AD1315" s="9">
        <f t="shared" si="2414"/>
        <v>0</v>
      </c>
      <c r="AE1315" s="9">
        <f t="shared" si="2414"/>
        <v>8</v>
      </c>
      <c r="AF1315" s="9">
        <f t="shared" si="2414"/>
        <v>8</v>
      </c>
      <c r="AG1315" s="9">
        <f t="shared" si="2414"/>
        <v>0</v>
      </c>
      <c r="AH1315" s="9">
        <f t="shared" si="2414"/>
        <v>0</v>
      </c>
      <c r="AI1315" s="9">
        <f t="shared" si="2414"/>
        <v>0</v>
      </c>
      <c r="AJ1315" s="9">
        <f t="shared" si="2414"/>
        <v>0</v>
      </c>
      <c r="AK1315" s="9">
        <f t="shared" ref="AG1315:AV1316" si="2415">AK1316</f>
        <v>8</v>
      </c>
      <c r="AL1315" s="9">
        <f t="shared" si="2415"/>
        <v>8</v>
      </c>
      <c r="AM1315" s="9">
        <f t="shared" si="2415"/>
        <v>0</v>
      </c>
      <c r="AN1315" s="9">
        <f t="shared" si="2415"/>
        <v>0</v>
      </c>
      <c r="AO1315" s="9">
        <f t="shared" si="2415"/>
        <v>0</v>
      </c>
      <c r="AP1315" s="9">
        <f t="shared" si="2415"/>
        <v>0</v>
      </c>
      <c r="AQ1315" s="9">
        <f t="shared" si="2415"/>
        <v>8</v>
      </c>
      <c r="AR1315" s="9">
        <f t="shared" si="2415"/>
        <v>8</v>
      </c>
      <c r="AS1315" s="9">
        <f t="shared" si="2415"/>
        <v>0</v>
      </c>
      <c r="AT1315" s="9">
        <f t="shared" si="2415"/>
        <v>0</v>
      </c>
      <c r="AU1315" s="9">
        <f t="shared" si="2415"/>
        <v>0</v>
      </c>
      <c r="AV1315" s="9">
        <f t="shared" si="2415"/>
        <v>0</v>
      </c>
      <c r="AW1315" s="9">
        <f t="shared" ref="AS1315:AZ1316" si="2416">AW1316</f>
        <v>8</v>
      </c>
      <c r="AX1315" s="9">
        <f t="shared" si="2416"/>
        <v>8</v>
      </c>
      <c r="AY1315" s="9">
        <f t="shared" si="2416"/>
        <v>2</v>
      </c>
      <c r="AZ1315" s="9">
        <f t="shared" si="2416"/>
        <v>2</v>
      </c>
      <c r="BA1315" s="92">
        <f t="shared" si="2374"/>
        <v>25</v>
      </c>
      <c r="BB1315" s="92">
        <f t="shared" si="2375"/>
        <v>25</v>
      </c>
    </row>
    <row r="1316" spans="1:54" ht="33" hidden="1">
      <c r="A1316" s="24" t="s">
        <v>242</v>
      </c>
      <c r="B1316" s="29" t="s">
        <v>254</v>
      </c>
      <c r="C1316" s="29" t="s">
        <v>21</v>
      </c>
      <c r="D1316" s="29" t="s">
        <v>59</v>
      </c>
      <c r="E1316" s="29" t="s">
        <v>594</v>
      </c>
      <c r="F1316" s="25" t="s">
        <v>30</v>
      </c>
      <c r="G1316" s="9">
        <f t="shared" si="2413"/>
        <v>8</v>
      </c>
      <c r="H1316" s="9">
        <f t="shared" si="2413"/>
        <v>8</v>
      </c>
      <c r="I1316" s="9">
        <f t="shared" si="2413"/>
        <v>0</v>
      </c>
      <c r="J1316" s="9">
        <f t="shared" si="2413"/>
        <v>0</v>
      </c>
      <c r="K1316" s="9">
        <f t="shared" si="2413"/>
        <v>0</v>
      </c>
      <c r="L1316" s="9">
        <f t="shared" si="2413"/>
        <v>0</v>
      </c>
      <c r="M1316" s="9">
        <f t="shared" si="2413"/>
        <v>8</v>
      </c>
      <c r="N1316" s="9">
        <f t="shared" si="2413"/>
        <v>8</v>
      </c>
      <c r="O1316" s="9">
        <f t="shared" si="2413"/>
        <v>0</v>
      </c>
      <c r="P1316" s="9">
        <f t="shared" si="2413"/>
        <v>0</v>
      </c>
      <c r="Q1316" s="9">
        <f t="shared" si="2413"/>
        <v>0</v>
      </c>
      <c r="R1316" s="9">
        <f t="shared" si="2413"/>
        <v>0</v>
      </c>
      <c r="S1316" s="9">
        <f t="shared" si="2413"/>
        <v>8</v>
      </c>
      <c r="T1316" s="9">
        <f t="shared" si="2413"/>
        <v>8</v>
      </c>
      <c r="U1316" s="9">
        <f t="shared" si="2414"/>
        <v>0</v>
      </c>
      <c r="V1316" s="9">
        <f t="shared" si="2414"/>
        <v>0</v>
      </c>
      <c r="W1316" s="9">
        <f t="shared" si="2414"/>
        <v>0</v>
      </c>
      <c r="X1316" s="9">
        <f t="shared" si="2414"/>
        <v>0</v>
      </c>
      <c r="Y1316" s="9">
        <f t="shared" si="2414"/>
        <v>8</v>
      </c>
      <c r="Z1316" s="9">
        <f t="shared" si="2414"/>
        <v>8</v>
      </c>
      <c r="AA1316" s="9">
        <f t="shared" si="2414"/>
        <v>0</v>
      </c>
      <c r="AB1316" s="9">
        <f t="shared" si="2414"/>
        <v>0</v>
      </c>
      <c r="AC1316" s="9">
        <f t="shared" si="2414"/>
        <v>0</v>
      </c>
      <c r="AD1316" s="9">
        <f t="shared" si="2414"/>
        <v>0</v>
      </c>
      <c r="AE1316" s="9">
        <f t="shared" si="2414"/>
        <v>8</v>
      </c>
      <c r="AF1316" s="9">
        <f t="shared" si="2414"/>
        <v>8</v>
      </c>
      <c r="AG1316" s="9">
        <f t="shared" si="2415"/>
        <v>0</v>
      </c>
      <c r="AH1316" s="9">
        <f t="shared" si="2415"/>
        <v>0</v>
      </c>
      <c r="AI1316" s="9">
        <f t="shared" si="2415"/>
        <v>0</v>
      </c>
      <c r="AJ1316" s="9">
        <f t="shared" si="2415"/>
        <v>0</v>
      </c>
      <c r="AK1316" s="9">
        <f t="shared" si="2415"/>
        <v>8</v>
      </c>
      <c r="AL1316" s="9">
        <f t="shared" si="2415"/>
        <v>8</v>
      </c>
      <c r="AM1316" s="9">
        <f t="shared" si="2415"/>
        <v>0</v>
      </c>
      <c r="AN1316" s="9">
        <f t="shared" si="2415"/>
        <v>0</v>
      </c>
      <c r="AO1316" s="9">
        <f t="shared" si="2415"/>
        <v>0</v>
      </c>
      <c r="AP1316" s="9">
        <f t="shared" si="2415"/>
        <v>0</v>
      </c>
      <c r="AQ1316" s="9">
        <f t="shared" si="2415"/>
        <v>8</v>
      </c>
      <c r="AR1316" s="9">
        <f t="shared" si="2415"/>
        <v>8</v>
      </c>
      <c r="AS1316" s="9">
        <f t="shared" si="2416"/>
        <v>0</v>
      </c>
      <c r="AT1316" s="9">
        <f t="shared" si="2416"/>
        <v>0</v>
      </c>
      <c r="AU1316" s="9">
        <f t="shared" si="2416"/>
        <v>0</v>
      </c>
      <c r="AV1316" s="9">
        <f t="shared" si="2416"/>
        <v>0</v>
      </c>
      <c r="AW1316" s="9">
        <f t="shared" si="2416"/>
        <v>8</v>
      </c>
      <c r="AX1316" s="9">
        <f t="shared" si="2416"/>
        <v>8</v>
      </c>
      <c r="AY1316" s="9">
        <f t="shared" si="2416"/>
        <v>2</v>
      </c>
      <c r="AZ1316" s="9">
        <f t="shared" si="2416"/>
        <v>2</v>
      </c>
      <c r="BA1316" s="92">
        <f t="shared" si="2374"/>
        <v>25</v>
      </c>
      <c r="BB1316" s="92">
        <f t="shared" si="2375"/>
        <v>25</v>
      </c>
    </row>
    <row r="1317" spans="1:54" ht="33" hidden="1">
      <c r="A1317" s="42" t="s">
        <v>36</v>
      </c>
      <c r="B1317" s="29" t="s">
        <v>254</v>
      </c>
      <c r="C1317" s="29" t="s">
        <v>21</v>
      </c>
      <c r="D1317" s="29" t="s">
        <v>59</v>
      </c>
      <c r="E1317" s="29" t="s">
        <v>594</v>
      </c>
      <c r="F1317" s="25" t="s">
        <v>37</v>
      </c>
      <c r="G1317" s="9">
        <v>8</v>
      </c>
      <c r="H1317" s="9">
        <v>8</v>
      </c>
      <c r="I1317" s="79"/>
      <c r="J1317" s="79"/>
      <c r="K1317" s="79"/>
      <c r="L1317" s="79"/>
      <c r="M1317" s="9">
        <f>G1317+I1317+J1317+K1317+L1317</f>
        <v>8</v>
      </c>
      <c r="N1317" s="9">
        <f>H1317+L1317</f>
        <v>8</v>
      </c>
      <c r="O1317" s="80"/>
      <c r="P1317" s="80"/>
      <c r="Q1317" s="80"/>
      <c r="R1317" s="80"/>
      <c r="S1317" s="9">
        <f>M1317+O1317+P1317+Q1317+R1317</f>
        <v>8</v>
      </c>
      <c r="T1317" s="9">
        <f>N1317+R1317</f>
        <v>8</v>
      </c>
      <c r="U1317" s="80"/>
      <c r="V1317" s="80"/>
      <c r="W1317" s="80"/>
      <c r="X1317" s="80"/>
      <c r="Y1317" s="9">
        <f>S1317+U1317+V1317+W1317+X1317</f>
        <v>8</v>
      </c>
      <c r="Z1317" s="9">
        <f>T1317+X1317</f>
        <v>8</v>
      </c>
      <c r="AA1317" s="80"/>
      <c r="AB1317" s="80"/>
      <c r="AC1317" s="80"/>
      <c r="AD1317" s="80"/>
      <c r="AE1317" s="9">
        <f>Y1317+AA1317+AB1317+AC1317+AD1317</f>
        <v>8</v>
      </c>
      <c r="AF1317" s="9">
        <f>Z1317+AD1317</f>
        <v>8</v>
      </c>
      <c r="AG1317" s="80"/>
      <c r="AH1317" s="80"/>
      <c r="AI1317" s="80"/>
      <c r="AJ1317" s="80"/>
      <c r="AK1317" s="9">
        <f>AE1317+AG1317+AH1317+AI1317+AJ1317</f>
        <v>8</v>
      </c>
      <c r="AL1317" s="9">
        <f>AF1317+AJ1317</f>
        <v>8</v>
      </c>
      <c r="AM1317" s="80"/>
      <c r="AN1317" s="80"/>
      <c r="AO1317" s="80"/>
      <c r="AP1317" s="80"/>
      <c r="AQ1317" s="9">
        <f>AK1317+AM1317+AN1317+AO1317+AP1317</f>
        <v>8</v>
      </c>
      <c r="AR1317" s="9">
        <f>AL1317+AP1317</f>
        <v>8</v>
      </c>
      <c r="AS1317" s="80"/>
      <c r="AT1317" s="80"/>
      <c r="AU1317" s="80"/>
      <c r="AV1317" s="80"/>
      <c r="AW1317" s="9">
        <f>AQ1317+AS1317+AT1317+AU1317+AV1317</f>
        <v>8</v>
      </c>
      <c r="AX1317" s="9">
        <f>AR1317+AV1317</f>
        <v>8</v>
      </c>
      <c r="AY1317" s="89">
        <v>2</v>
      </c>
      <c r="AZ1317" s="89">
        <v>2</v>
      </c>
      <c r="BA1317" s="92">
        <f t="shared" si="2374"/>
        <v>25</v>
      </c>
      <c r="BB1317" s="92">
        <f t="shared" si="2375"/>
        <v>25</v>
      </c>
    </row>
    <row r="1318" spans="1:54" ht="49.5" hidden="1">
      <c r="A1318" s="42" t="s">
        <v>595</v>
      </c>
      <c r="B1318" s="29" t="s">
        <v>254</v>
      </c>
      <c r="C1318" s="29" t="s">
        <v>21</v>
      </c>
      <c r="D1318" s="29" t="s">
        <v>59</v>
      </c>
      <c r="E1318" s="29" t="s">
        <v>596</v>
      </c>
      <c r="F1318" s="25"/>
      <c r="G1318" s="9">
        <f t="shared" ref="G1318:V1319" si="2417">G1319</f>
        <v>195</v>
      </c>
      <c r="H1318" s="9">
        <f t="shared" si="2417"/>
        <v>195</v>
      </c>
      <c r="I1318" s="9">
        <f t="shared" si="2417"/>
        <v>0</v>
      </c>
      <c r="J1318" s="9">
        <f t="shared" si="2417"/>
        <v>0</v>
      </c>
      <c r="K1318" s="9">
        <f t="shared" si="2417"/>
        <v>0</v>
      </c>
      <c r="L1318" s="9">
        <f t="shared" si="2417"/>
        <v>0</v>
      </c>
      <c r="M1318" s="9">
        <f t="shared" si="2417"/>
        <v>195</v>
      </c>
      <c r="N1318" s="9">
        <f t="shared" si="2417"/>
        <v>195</v>
      </c>
      <c r="O1318" s="9">
        <f t="shared" si="2417"/>
        <v>0</v>
      </c>
      <c r="P1318" s="9">
        <f t="shared" si="2417"/>
        <v>0</v>
      </c>
      <c r="Q1318" s="9">
        <f t="shared" si="2417"/>
        <v>0</v>
      </c>
      <c r="R1318" s="9">
        <f t="shared" si="2417"/>
        <v>0</v>
      </c>
      <c r="S1318" s="9">
        <f t="shared" si="2417"/>
        <v>195</v>
      </c>
      <c r="T1318" s="9">
        <f t="shared" si="2417"/>
        <v>195</v>
      </c>
      <c r="U1318" s="9">
        <f t="shared" si="2417"/>
        <v>0</v>
      </c>
      <c r="V1318" s="9">
        <f t="shared" si="2417"/>
        <v>0</v>
      </c>
      <c r="W1318" s="9">
        <f t="shared" ref="U1318:AJ1319" si="2418">W1319</f>
        <v>0</v>
      </c>
      <c r="X1318" s="9">
        <f t="shared" si="2418"/>
        <v>0</v>
      </c>
      <c r="Y1318" s="9">
        <f t="shared" si="2418"/>
        <v>195</v>
      </c>
      <c r="Z1318" s="9">
        <f t="shared" si="2418"/>
        <v>195</v>
      </c>
      <c r="AA1318" s="9">
        <f t="shared" si="2418"/>
        <v>0</v>
      </c>
      <c r="AB1318" s="9">
        <f t="shared" si="2418"/>
        <v>0</v>
      </c>
      <c r="AC1318" s="9">
        <f t="shared" si="2418"/>
        <v>0</v>
      </c>
      <c r="AD1318" s="9">
        <f t="shared" si="2418"/>
        <v>0</v>
      </c>
      <c r="AE1318" s="9">
        <f t="shared" si="2418"/>
        <v>195</v>
      </c>
      <c r="AF1318" s="9">
        <f t="shared" si="2418"/>
        <v>195</v>
      </c>
      <c r="AG1318" s="9">
        <f t="shared" si="2418"/>
        <v>0</v>
      </c>
      <c r="AH1318" s="9">
        <f t="shared" si="2418"/>
        <v>0</v>
      </c>
      <c r="AI1318" s="9">
        <f t="shared" si="2418"/>
        <v>0</v>
      </c>
      <c r="AJ1318" s="9">
        <f t="shared" si="2418"/>
        <v>0</v>
      </c>
      <c r="AK1318" s="9">
        <f t="shared" ref="AG1318:AV1319" si="2419">AK1319</f>
        <v>195</v>
      </c>
      <c r="AL1318" s="9">
        <f t="shared" si="2419"/>
        <v>195</v>
      </c>
      <c r="AM1318" s="9">
        <f t="shared" si="2419"/>
        <v>0</v>
      </c>
      <c r="AN1318" s="9">
        <f t="shared" si="2419"/>
        <v>0</v>
      </c>
      <c r="AO1318" s="9">
        <f t="shared" si="2419"/>
        <v>0</v>
      </c>
      <c r="AP1318" s="9">
        <f t="shared" si="2419"/>
        <v>0</v>
      </c>
      <c r="AQ1318" s="9">
        <f t="shared" si="2419"/>
        <v>195</v>
      </c>
      <c r="AR1318" s="9">
        <f t="shared" si="2419"/>
        <v>195</v>
      </c>
      <c r="AS1318" s="9">
        <f t="shared" si="2419"/>
        <v>0</v>
      </c>
      <c r="AT1318" s="9">
        <f t="shared" si="2419"/>
        <v>0</v>
      </c>
      <c r="AU1318" s="9">
        <f t="shared" si="2419"/>
        <v>0</v>
      </c>
      <c r="AV1318" s="9">
        <f t="shared" si="2419"/>
        <v>566</v>
      </c>
      <c r="AW1318" s="9">
        <f t="shared" ref="AS1318:AZ1319" si="2420">AW1319</f>
        <v>761</v>
      </c>
      <c r="AX1318" s="9">
        <f t="shared" si="2420"/>
        <v>761</v>
      </c>
      <c r="AY1318" s="9">
        <f t="shared" si="2420"/>
        <v>49</v>
      </c>
      <c r="AZ1318" s="9">
        <f t="shared" si="2420"/>
        <v>49</v>
      </c>
      <c r="BA1318" s="92">
        <f t="shared" si="2374"/>
        <v>6.438896189224705</v>
      </c>
      <c r="BB1318" s="92">
        <f t="shared" si="2375"/>
        <v>6.438896189224705</v>
      </c>
    </row>
    <row r="1319" spans="1:54" ht="33" hidden="1">
      <c r="A1319" s="24" t="s">
        <v>242</v>
      </c>
      <c r="B1319" s="29" t="s">
        <v>254</v>
      </c>
      <c r="C1319" s="29" t="s">
        <v>21</v>
      </c>
      <c r="D1319" s="29" t="s">
        <v>59</v>
      </c>
      <c r="E1319" s="29" t="s">
        <v>596</v>
      </c>
      <c r="F1319" s="25" t="s">
        <v>30</v>
      </c>
      <c r="G1319" s="9">
        <f t="shared" si="2417"/>
        <v>195</v>
      </c>
      <c r="H1319" s="9">
        <f t="shared" si="2417"/>
        <v>195</v>
      </c>
      <c r="I1319" s="9">
        <f t="shared" si="2417"/>
        <v>0</v>
      </c>
      <c r="J1319" s="9">
        <f t="shared" si="2417"/>
        <v>0</v>
      </c>
      <c r="K1319" s="9">
        <f t="shared" si="2417"/>
        <v>0</v>
      </c>
      <c r="L1319" s="9">
        <f t="shared" si="2417"/>
        <v>0</v>
      </c>
      <c r="M1319" s="9">
        <f t="shared" si="2417"/>
        <v>195</v>
      </c>
      <c r="N1319" s="9">
        <f t="shared" si="2417"/>
        <v>195</v>
      </c>
      <c r="O1319" s="9">
        <f t="shared" si="2417"/>
        <v>0</v>
      </c>
      <c r="P1319" s="9">
        <f t="shared" si="2417"/>
        <v>0</v>
      </c>
      <c r="Q1319" s="9">
        <f t="shared" si="2417"/>
        <v>0</v>
      </c>
      <c r="R1319" s="9">
        <f t="shared" si="2417"/>
        <v>0</v>
      </c>
      <c r="S1319" s="9">
        <f t="shared" si="2417"/>
        <v>195</v>
      </c>
      <c r="T1319" s="9">
        <f t="shared" si="2417"/>
        <v>195</v>
      </c>
      <c r="U1319" s="9">
        <f t="shared" si="2418"/>
        <v>0</v>
      </c>
      <c r="V1319" s="9">
        <f t="shared" si="2418"/>
        <v>0</v>
      </c>
      <c r="W1319" s="9">
        <f t="shared" si="2418"/>
        <v>0</v>
      </c>
      <c r="X1319" s="9">
        <f t="shared" si="2418"/>
        <v>0</v>
      </c>
      <c r="Y1319" s="9">
        <f t="shared" si="2418"/>
        <v>195</v>
      </c>
      <c r="Z1319" s="9">
        <f t="shared" si="2418"/>
        <v>195</v>
      </c>
      <c r="AA1319" s="9">
        <f t="shared" si="2418"/>
        <v>0</v>
      </c>
      <c r="AB1319" s="9">
        <f t="shared" si="2418"/>
        <v>0</v>
      </c>
      <c r="AC1319" s="9">
        <f t="shared" si="2418"/>
        <v>0</v>
      </c>
      <c r="AD1319" s="9">
        <f t="shared" si="2418"/>
        <v>0</v>
      </c>
      <c r="AE1319" s="9">
        <f t="shared" si="2418"/>
        <v>195</v>
      </c>
      <c r="AF1319" s="9">
        <f t="shared" si="2418"/>
        <v>195</v>
      </c>
      <c r="AG1319" s="9">
        <f t="shared" si="2419"/>
        <v>0</v>
      </c>
      <c r="AH1319" s="9">
        <f t="shared" si="2419"/>
        <v>0</v>
      </c>
      <c r="AI1319" s="9">
        <f t="shared" si="2419"/>
        <v>0</v>
      </c>
      <c r="AJ1319" s="9">
        <f t="shared" si="2419"/>
        <v>0</v>
      </c>
      <c r="AK1319" s="9">
        <f t="shared" si="2419"/>
        <v>195</v>
      </c>
      <c r="AL1319" s="9">
        <f t="shared" si="2419"/>
        <v>195</v>
      </c>
      <c r="AM1319" s="9">
        <f t="shared" si="2419"/>
        <v>0</v>
      </c>
      <c r="AN1319" s="9">
        <f t="shared" si="2419"/>
        <v>0</v>
      </c>
      <c r="AO1319" s="9">
        <f t="shared" si="2419"/>
        <v>0</v>
      </c>
      <c r="AP1319" s="9">
        <f t="shared" si="2419"/>
        <v>0</v>
      </c>
      <c r="AQ1319" s="9">
        <f t="shared" si="2419"/>
        <v>195</v>
      </c>
      <c r="AR1319" s="9">
        <f t="shared" si="2419"/>
        <v>195</v>
      </c>
      <c r="AS1319" s="9">
        <f t="shared" si="2420"/>
        <v>0</v>
      </c>
      <c r="AT1319" s="9">
        <f t="shared" si="2420"/>
        <v>0</v>
      </c>
      <c r="AU1319" s="9">
        <f t="shared" si="2420"/>
        <v>0</v>
      </c>
      <c r="AV1319" s="9">
        <f t="shared" si="2420"/>
        <v>566</v>
      </c>
      <c r="AW1319" s="9">
        <f t="shared" si="2420"/>
        <v>761</v>
      </c>
      <c r="AX1319" s="9">
        <f t="shared" si="2420"/>
        <v>761</v>
      </c>
      <c r="AY1319" s="9">
        <f t="shared" si="2420"/>
        <v>49</v>
      </c>
      <c r="AZ1319" s="9">
        <f t="shared" si="2420"/>
        <v>49</v>
      </c>
      <c r="BA1319" s="92">
        <f t="shared" si="2374"/>
        <v>6.438896189224705</v>
      </c>
      <c r="BB1319" s="92">
        <f t="shared" si="2375"/>
        <v>6.438896189224705</v>
      </c>
    </row>
    <row r="1320" spans="1:54" ht="33" hidden="1">
      <c r="A1320" s="42" t="s">
        <v>36</v>
      </c>
      <c r="B1320" s="29" t="s">
        <v>254</v>
      </c>
      <c r="C1320" s="29" t="s">
        <v>21</v>
      </c>
      <c r="D1320" s="29" t="s">
        <v>59</v>
      </c>
      <c r="E1320" s="29" t="s">
        <v>596</v>
      </c>
      <c r="F1320" s="25" t="s">
        <v>37</v>
      </c>
      <c r="G1320" s="9">
        <v>195</v>
      </c>
      <c r="H1320" s="9">
        <v>195</v>
      </c>
      <c r="I1320" s="79"/>
      <c r="J1320" s="79"/>
      <c r="K1320" s="79"/>
      <c r="L1320" s="79"/>
      <c r="M1320" s="9">
        <f>G1320+I1320+J1320+K1320+L1320</f>
        <v>195</v>
      </c>
      <c r="N1320" s="9">
        <f>H1320+L1320</f>
        <v>195</v>
      </c>
      <c r="O1320" s="80"/>
      <c r="P1320" s="80"/>
      <c r="Q1320" s="80"/>
      <c r="R1320" s="80"/>
      <c r="S1320" s="9">
        <f>M1320+O1320+P1320+Q1320+R1320</f>
        <v>195</v>
      </c>
      <c r="T1320" s="9">
        <f>N1320+R1320</f>
        <v>195</v>
      </c>
      <c r="U1320" s="80"/>
      <c r="V1320" s="80"/>
      <c r="W1320" s="80"/>
      <c r="X1320" s="80"/>
      <c r="Y1320" s="9">
        <f>S1320+U1320+V1320+W1320+X1320</f>
        <v>195</v>
      </c>
      <c r="Z1320" s="9">
        <f>T1320+X1320</f>
        <v>195</v>
      </c>
      <c r="AA1320" s="80"/>
      <c r="AB1320" s="80"/>
      <c r="AC1320" s="80"/>
      <c r="AD1320" s="80"/>
      <c r="AE1320" s="9">
        <f>Y1320+AA1320+AB1320+AC1320+AD1320</f>
        <v>195</v>
      </c>
      <c r="AF1320" s="9">
        <f>Z1320+AD1320</f>
        <v>195</v>
      </c>
      <c r="AG1320" s="80"/>
      <c r="AH1320" s="80"/>
      <c r="AI1320" s="80"/>
      <c r="AJ1320" s="80"/>
      <c r="AK1320" s="9">
        <f>AE1320+AG1320+AH1320+AI1320+AJ1320</f>
        <v>195</v>
      </c>
      <c r="AL1320" s="9">
        <f>AF1320+AJ1320</f>
        <v>195</v>
      </c>
      <c r="AM1320" s="80"/>
      <c r="AN1320" s="80"/>
      <c r="AO1320" s="80"/>
      <c r="AP1320" s="80"/>
      <c r="AQ1320" s="9">
        <f>AK1320+AM1320+AN1320+AO1320+AP1320</f>
        <v>195</v>
      </c>
      <c r="AR1320" s="9">
        <f>AL1320+AP1320</f>
        <v>195</v>
      </c>
      <c r="AS1320" s="80"/>
      <c r="AT1320" s="80"/>
      <c r="AU1320" s="80"/>
      <c r="AV1320" s="9">
        <v>566</v>
      </c>
      <c r="AW1320" s="9">
        <f>AQ1320+AS1320+AT1320+AU1320+AV1320</f>
        <v>761</v>
      </c>
      <c r="AX1320" s="9">
        <f>AR1320+AV1320</f>
        <v>761</v>
      </c>
      <c r="AY1320" s="9">
        <v>49</v>
      </c>
      <c r="AZ1320" s="9">
        <v>49</v>
      </c>
      <c r="BA1320" s="92">
        <f t="shared" si="2374"/>
        <v>6.438896189224705</v>
      </c>
      <c r="BB1320" s="92">
        <f t="shared" si="2375"/>
        <v>6.438896189224705</v>
      </c>
    </row>
    <row r="1321" spans="1:54" ht="33" hidden="1">
      <c r="A1321" s="45" t="s">
        <v>580</v>
      </c>
      <c r="B1321" s="29" t="s">
        <v>254</v>
      </c>
      <c r="C1321" s="29" t="s">
        <v>21</v>
      </c>
      <c r="D1321" s="29" t="s">
        <v>59</v>
      </c>
      <c r="E1321" s="29" t="s">
        <v>597</v>
      </c>
      <c r="F1321" s="25"/>
      <c r="G1321" s="9">
        <f t="shared" ref="G1321:V1322" si="2421">G1322</f>
        <v>15</v>
      </c>
      <c r="H1321" s="9">
        <f t="shared" si="2421"/>
        <v>15</v>
      </c>
      <c r="I1321" s="9">
        <f t="shared" si="2421"/>
        <v>0</v>
      </c>
      <c r="J1321" s="9">
        <f t="shared" si="2421"/>
        <v>0</v>
      </c>
      <c r="K1321" s="9">
        <f t="shared" si="2421"/>
        <v>0</v>
      </c>
      <c r="L1321" s="9">
        <f t="shared" si="2421"/>
        <v>0</v>
      </c>
      <c r="M1321" s="9">
        <f t="shared" si="2421"/>
        <v>15</v>
      </c>
      <c r="N1321" s="9">
        <f t="shared" si="2421"/>
        <v>15</v>
      </c>
      <c r="O1321" s="9">
        <f t="shared" si="2421"/>
        <v>0</v>
      </c>
      <c r="P1321" s="9">
        <f t="shared" si="2421"/>
        <v>0</v>
      </c>
      <c r="Q1321" s="9">
        <f t="shared" si="2421"/>
        <v>0</v>
      </c>
      <c r="R1321" s="9">
        <f t="shared" si="2421"/>
        <v>0</v>
      </c>
      <c r="S1321" s="9">
        <f t="shared" si="2421"/>
        <v>15</v>
      </c>
      <c r="T1321" s="9">
        <f t="shared" si="2421"/>
        <v>15</v>
      </c>
      <c r="U1321" s="9">
        <f t="shared" si="2421"/>
        <v>0</v>
      </c>
      <c r="V1321" s="9">
        <f t="shared" si="2421"/>
        <v>0</v>
      </c>
      <c r="W1321" s="9">
        <f t="shared" ref="U1321:AJ1322" si="2422">W1322</f>
        <v>0</v>
      </c>
      <c r="X1321" s="9">
        <f t="shared" si="2422"/>
        <v>0</v>
      </c>
      <c r="Y1321" s="9">
        <f t="shared" si="2422"/>
        <v>15</v>
      </c>
      <c r="Z1321" s="9">
        <f t="shared" si="2422"/>
        <v>15</v>
      </c>
      <c r="AA1321" s="9">
        <f t="shared" si="2422"/>
        <v>0</v>
      </c>
      <c r="AB1321" s="9">
        <f t="shared" si="2422"/>
        <v>0</v>
      </c>
      <c r="AC1321" s="9">
        <f t="shared" si="2422"/>
        <v>0</v>
      </c>
      <c r="AD1321" s="9">
        <f t="shared" si="2422"/>
        <v>0</v>
      </c>
      <c r="AE1321" s="9">
        <f t="shared" si="2422"/>
        <v>15</v>
      </c>
      <c r="AF1321" s="9">
        <f t="shared" si="2422"/>
        <v>15</v>
      </c>
      <c r="AG1321" s="9">
        <f t="shared" si="2422"/>
        <v>0</v>
      </c>
      <c r="AH1321" s="9">
        <f t="shared" si="2422"/>
        <v>0</v>
      </c>
      <c r="AI1321" s="9">
        <f t="shared" si="2422"/>
        <v>0</v>
      </c>
      <c r="AJ1321" s="9">
        <f t="shared" si="2422"/>
        <v>0</v>
      </c>
      <c r="AK1321" s="9">
        <f t="shared" ref="AG1321:AV1322" si="2423">AK1322</f>
        <v>15</v>
      </c>
      <c r="AL1321" s="9">
        <f t="shared" si="2423"/>
        <v>15</v>
      </c>
      <c r="AM1321" s="9">
        <f t="shared" si="2423"/>
        <v>0</v>
      </c>
      <c r="AN1321" s="9">
        <f t="shared" si="2423"/>
        <v>0</v>
      </c>
      <c r="AO1321" s="9">
        <f t="shared" si="2423"/>
        <v>0</v>
      </c>
      <c r="AP1321" s="9">
        <f t="shared" si="2423"/>
        <v>0</v>
      </c>
      <c r="AQ1321" s="9">
        <f t="shared" si="2423"/>
        <v>15</v>
      </c>
      <c r="AR1321" s="9">
        <f t="shared" si="2423"/>
        <v>15</v>
      </c>
      <c r="AS1321" s="9">
        <f t="shared" si="2423"/>
        <v>0</v>
      </c>
      <c r="AT1321" s="9">
        <f t="shared" si="2423"/>
        <v>0</v>
      </c>
      <c r="AU1321" s="9">
        <f t="shared" si="2423"/>
        <v>0</v>
      </c>
      <c r="AV1321" s="9">
        <f t="shared" si="2423"/>
        <v>0</v>
      </c>
      <c r="AW1321" s="9">
        <f t="shared" ref="AS1321:AZ1322" si="2424">AW1322</f>
        <v>15</v>
      </c>
      <c r="AX1321" s="9">
        <f t="shared" si="2424"/>
        <v>15</v>
      </c>
      <c r="AY1321" s="9">
        <f t="shared" si="2424"/>
        <v>5</v>
      </c>
      <c r="AZ1321" s="9">
        <f t="shared" si="2424"/>
        <v>5</v>
      </c>
      <c r="BA1321" s="92">
        <f t="shared" si="2374"/>
        <v>33.333333333333329</v>
      </c>
      <c r="BB1321" s="92">
        <f t="shared" si="2375"/>
        <v>33.333333333333329</v>
      </c>
    </row>
    <row r="1322" spans="1:54" ht="33" hidden="1">
      <c r="A1322" s="24" t="s">
        <v>242</v>
      </c>
      <c r="B1322" s="29" t="s">
        <v>254</v>
      </c>
      <c r="C1322" s="29" t="s">
        <v>21</v>
      </c>
      <c r="D1322" s="29" t="s">
        <v>59</v>
      </c>
      <c r="E1322" s="29" t="s">
        <v>597</v>
      </c>
      <c r="F1322" s="25" t="s">
        <v>30</v>
      </c>
      <c r="G1322" s="9">
        <f t="shared" si="2421"/>
        <v>15</v>
      </c>
      <c r="H1322" s="9">
        <f t="shared" si="2421"/>
        <v>15</v>
      </c>
      <c r="I1322" s="9">
        <f t="shared" si="2421"/>
        <v>0</v>
      </c>
      <c r="J1322" s="9">
        <f t="shared" si="2421"/>
        <v>0</v>
      </c>
      <c r="K1322" s="9">
        <f t="shared" si="2421"/>
        <v>0</v>
      </c>
      <c r="L1322" s="9">
        <f t="shared" si="2421"/>
        <v>0</v>
      </c>
      <c r="M1322" s="9">
        <f t="shared" si="2421"/>
        <v>15</v>
      </c>
      <c r="N1322" s="9">
        <f t="shared" si="2421"/>
        <v>15</v>
      </c>
      <c r="O1322" s="9">
        <f t="shared" si="2421"/>
        <v>0</v>
      </c>
      <c r="P1322" s="9">
        <f t="shared" si="2421"/>
        <v>0</v>
      </c>
      <c r="Q1322" s="9">
        <f t="shared" si="2421"/>
        <v>0</v>
      </c>
      <c r="R1322" s="9">
        <f t="shared" si="2421"/>
        <v>0</v>
      </c>
      <c r="S1322" s="9">
        <f t="shared" si="2421"/>
        <v>15</v>
      </c>
      <c r="T1322" s="9">
        <f t="shared" si="2421"/>
        <v>15</v>
      </c>
      <c r="U1322" s="9">
        <f t="shared" si="2422"/>
        <v>0</v>
      </c>
      <c r="V1322" s="9">
        <f t="shared" si="2422"/>
        <v>0</v>
      </c>
      <c r="W1322" s="9">
        <f t="shared" si="2422"/>
        <v>0</v>
      </c>
      <c r="X1322" s="9">
        <f t="shared" si="2422"/>
        <v>0</v>
      </c>
      <c r="Y1322" s="9">
        <f t="shared" si="2422"/>
        <v>15</v>
      </c>
      <c r="Z1322" s="9">
        <f t="shared" si="2422"/>
        <v>15</v>
      </c>
      <c r="AA1322" s="9">
        <f t="shared" si="2422"/>
        <v>0</v>
      </c>
      <c r="AB1322" s="9">
        <f t="shared" si="2422"/>
        <v>0</v>
      </c>
      <c r="AC1322" s="9">
        <f t="shared" si="2422"/>
        <v>0</v>
      </c>
      <c r="AD1322" s="9">
        <f t="shared" si="2422"/>
        <v>0</v>
      </c>
      <c r="AE1322" s="9">
        <f t="shared" si="2422"/>
        <v>15</v>
      </c>
      <c r="AF1322" s="9">
        <f t="shared" si="2422"/>
        <v>15</v>
      </c>
      <c r="AG1322" s="9">
        <f t="shared" si="2423"/>
        <v>0</v>
      </c>
      <c r="AH1322" s="9">
        <f t="shared" si="2423"/>
        <v>0</v>
      </c>
      <c r="AI1322" s="9">
        <f t="shared" si="2423"/>
        <v>0</v>
      </c>
      <c r="AJ1322" s="9">
        <f t="shared" si="2423"/>
        <v>0</v>
      </c>
      <c r="AK1322" s="9">
        <f t="shared" si="2423"/>
        <v>15</v>
      </c>
      <c r="AL1322" s="9">
        <f t="shared" si="2423"/>
        <v>15</v>
      </c>
      <c r="AM1322" s="9">
        <f t="shared" si="2423"/>
        <v>0</v>
      </c>
      <c r="AN1322" s="9">
        <f t="shared" si="2423"/>
        <v>0</v>
      </c>
      <c r="AO1322" s="9">
        <f t="shared" si="2423"/>
        <v>0</v>
      </c>
      <c r="AP1322" s="9">
        <f t="shared" si="2423"/>
        <v>0</v>
      </c>
      <c r="AQ1322" s="9">
        <f t="shared" si="2423"/>
        <v>15</v>
      </c>
      <c r="AR1322" s="9">
        <f t="shared" si="2423"/>
        <v>15</v>
      </c>
      <c r="AS1322" s="9">
        <f t="shared" si="2424"/>
        <v>0</v>
      </c>
      <c r="AT1322" s="9">
        <f t="shared" si="2424"/>
        <v>0</v>
      </c>
      <c r="AU1322" s="9">
        <f t="shared" si="2424"/>
        <v>0</v>
      </c>
      <c r="AV1322" s="9">
        <f t="shared" si="2424"/>
        <v>0</v>
      </c>
      <c r="AW1322" s="9">
        <f t="shared" si="2424"/>
        <v>15</v>
      </c>
      <c r="AX1322" s="9">
        <f t="shared" si="2424"/>
        <v>15</v>
      </c>
      <c r="AY1322" s="9">
        <f t="shared" si="2424"/>
        <v>5</v>
      </c>
      <c r="AZ1322" s="9">
        <f t="shared" si="2424"/>
        <v>5</v>
      </c>
      <c r="BA1322" s="92">
        <f t="shared" si="2374"/>
        <v>33.333333333333329</v>
      </c>
      <c r="BB1322" s="92">
        <f t="shared" si="2375"/>
        <v>33.333333333333329</v>
      </c>
    </row>
    <row r="1323" spans="1:54" ht="33" hidden="1">
      <c r="A1323" s="42" t="s">
        <v>36</v>
      </c>
      <c r="B1323" s="29" t="s">
        <v>254</v>
      </c>
      <c r="C1323" s="29" t="s">
        <v>21</v>
      </c>
      <c r="D1323" s="29" t="s">
        <v>59</v>
      </c>
      <c r="E1323" s="29" t="s">
        <v>597</v>
      </c>
      <c r="F1323" s="25" t="s">
        <v>37</v>
      </c>
      <c r="G1323" s="9">
        <v>15</v>
      </c>
      <c r="H1323" s="9">
        <v>15</v>
      </c>
      <c r="I1323" s="79"/>
      <c r="J1323" s="79"/>
      <c r="K1323" s="79"/>
      <c r="L1323" s="79"/>
      <c r="M1323" s="9">
        <f>G1323+I1323+J1323+K1323+L1323</f>
        <v>15</v>
      </c>
      <c r="N1323" s="9">
        <f>H1323+L1323</f>
        <v>15</v>
      </c>
      <c r="O1323" s="80"/>
      <c r="P1323" s="80"/>
      <c r="Q1323" s="80"/>
      <c r="R1323" s="80"/>
      <c r="S1323" s="9">
        <f>M1323+O1323+P1323+Q1323+R1323</f>
        <v>15</v>
      </c>
      <c r="T1323" s="9">
        <f>N1323+R1323</f>
        <v>15</v>
      </c>
      <c r="U1323" s="80"/>
      <c r="V1323" s="80"/>
      <c r="W1323" s="80"/>
      <c r="X1323" s="80"/>
      <c r="Y1323" s="9">
        <f>S1323+U1323+V1323+W1323+X1323</f>
        <v>15</v>
      </c>
      <c r="Z1323" s="9">
        <f>T1323+X1323</f>
        <v>15</v>
      </c>
      <c r="AA1323" s="80"/>
      <c r="AB1323" s="80"/>
      <c r="AC1323" s="80"/>
      <c r="AD1323" s="80"/>
      <c r="AE1323" s="9">
        <f>Y1323+AA1323+AB1323+AC1323+AD1323</f>
        <v>15</v>
      </c>
      <c r="AF1323" s="9">
        <f>Z1323+AD1323</f>
        <v>15</v>
      </c>
      <c r="AG1323" s="80"/>
      <c r="AH1323" s="80"/>
      <c r="AI1323" s="80"/>
      <c r="AJ1323" s="80"/>
      <c r="AK1323" s="9">
        <f>AE1323+AG1323+AH1323+AI1323+AJ1323</f>
        <v>15</v>
      </c>
      <c r="AL1323" s="9">
        <f>AF1323+AJ1323</f>
        <v>15</v>
      </c>
      <c r="AM1323" s="80"/>
      <c r="AN1323" s="80"/>
      <c r="AO1323" s="80"/>
      <c r="AP1323" s="80"/>
      <c r="AQ1323" s="9">
        <f>AK1323+AM1323+AN1323+AO1323+AP1323</f>
        <v>15</v>
      </c>
      <c r="AR1323" s="9">
        <f>AL1323+AP1323</f>
        <v>15</v>
      </c>
      <c r="AS1323" s="80"/>
      <c r="AT1323" s="80"/>
      <c r="AU1323" s="80"/>
      <c r="AV1323" s="80"/>
      <c r="AW1323" s="9">
        <f>AQ1323+AS1323+AT1323+AU1323+AV1323</f>
        <v>15</v>
      </c>
      <c r="AX1323" s="9">
        <f>AR1323+AV1323</f>
        <v>15</v>
      </c>
      <c r="AY1323" s="9">
        <v>5</v>
      </c>
      <c r="AZ1323" s="9">
        <v>5</v>
      </c>
      <c r="BA1323" s="92">
        <f t="shared" si="2374"/>
        <v>33.333333333333329</v>
      </c>
      <c r="BB1323" s="92">
        <f t="shared" si="2375"/>
        <v>33.333333333333329</v>
      </c>
    </row>
    <row r="1324" spans="1:54" ht="20.25" hidden="1" customHeight="1">
      <c r="A1324" s="24" t="s">
        <v>581</v>
      </c>
      <c r="B1324" s="29" t="s">
        <v>254</v>
      </c>
      <c r="C1324" s="25" t="s">
        <v>21</v>
      </c>
      <c r="D1324" s="25" t="s">
        <v>59</v>
      </c>
      <c r="E1324" s="25" t="s">
        <v>727</v>
      </c>
      <c r="F1324" s="25"/>
      <c r="G1324" s="9"/>
      <c r="H1324" s="9"/>
      <c r="I1324" s="79"/>
      <c r="J1324" s="79"/>
      <c r="K1324" s="79"/>
      <c r="L1324" s="79"/>
      <c r="M1324" s="9"/>
      <c r="N1324" s="9"/>
      <c r="O1324" s="80">
        <f>O1325</f>
        <v>0</v>
      </c>
      <c r="P1324" s="80">
        <f t="shared" ref="P1324:AE1325" si="2425">P1325</f>
        <v>0</v>
      </c>
      <c r="Q1324" s="80">
        <f t="shared" si="2425"/>
        <v>0</v>
      </c>
      <c r="R1324" s="11">
        <f t="shared" si="2425"/>
        <v>15</v>
      </c>
      <c r="S1324" s="11">
        <f t="shared" si="2425"/>
        <v>15</v>
      </c>
      <c r="T1324" s="11">
        <f t="shared" si="2425"/>
        <v>15</v>
      </c>
      <c r="U1324" s="80">
        <f>U1325</f>
        <v>0</v>
      </c>
      <c r="V1324" s="80">
        <f t="shared" si="2425"/>
        <v>0</v>
      </c>
      <c r="W1324" s="80">
        <f t="shared" si="2425"/>
        <v>0</v>
      </c>
      <c r="X1324" s="11">
        <f t="shared" si="2425"/>
        <v>0</v>
      </c>
      <c r="Y1324" s="11">
        <f t="shared" si="2425"/>
        <v>15</v>
      </c>
      <c r="Z1324" s="11">
        <f t="shared" si="2425"/>
        <v>15</v>
      </c>
      <c r="AA1324" s="80">
        <f>AA1325</f>
        <v>0</v>
      </c>
      <c r="AB1324" s="80">
        <f t="shared" si="2425"/>
        <v>0</v>
      </c>
      <c r="AC1324" s="80">
        <f t="shared" si="2425"/>
        <v>0</v>
      </c>
      <c r="AD1324" s="11">
        <f t="shared" si="2425"/>
        <v>0</v>
      </c>
      <c r="AE1324" s="11">
        <f t="shared" si="2425"/>
        <v>15</v>
      </c>
      <c r="AF1324" s="11">
        <f t="shared" ref="AB1324:AF1325" si="2426">AF1325</f>
        <v>15</v>
      </c>
      <c r="AG1324" s="80">
        <f>AG1325</f>
        <v>0</v>
      </c>
      <c r="AH1324" s="80">
        <f t="shared" ref="AH1324:AW1325" si="2427">AH1325</f>
        <v>0</v>
      </c>
      <c r="AI1324" s="80">
        <f t="shared" si="2427"/>
        <v>0</v>
      </c>
      <c r="AJ1324" s="11">
        <f t="shared" si="2427"/>
        <v>0</v>
      </c>
      <c r="AK1324" s="11">
        <f t="shared" si="2427"/>
        <v>15</v>
      </c>
      <c r="AL1324" s="11">
        <f t="shared" si="2427"/>
        <v>15</v>
      </c>
      <c r="AM1324" s="80">
        <f>AM1325</f>
        <v>0</v>
      </c>
      <c r="AN1324" s="80">
        <f t="shared" si="2427"/>
        <v>0</v>
      </c>
      <c r="AO1324" s="80">
        <f t="shared" si="2427"/>
        <v>0</v>
      </c>
      <c r="AP1324" s="11">
        <f t="shared" si="2427"/>
        <v>0</v>
      </c>
      <c r="AQ1324" s="11">
        <f t="shared" si="2427"/>
        <v>15</v>
      </c>
      <c r="AR1324" s="11">
        <f t="shared" si="2427"/>
        <v>15</v>
      </c>
      <c r="AS1324" s="80">
        <f>AS1325</f>
        <v>0</v>
      </c>
      <c r="AT1324" s="80">
        <f t="shared" si="2427"/>
        <v>0</v>
      </c>
      <c r="AU1324" s="80">
        <f t="shared" si="2427"/>
        <v>0</v>
      </c>
      <c r="AV1324" s="11">
        <f t="shared" si="2427"/>
        <v>0</v>
      </c>
      <c r="AW1324" s="11">
        <f t="shared" si="2427"/>
        <v>15</v>
      </c>
      <c r="AX1324" s="11">
        <f t="shared" ref="AT1324:AZ1325" si="2428">AX1325</f>
        <v>15</v>
      </c>
      <c r="AY1324" s="11">
        <f t="shared" si="2428"/>
        <v>5</v>
      </c>
      <c r="AZ1324" s="11">
        <f t="shared" si="2428"/>
        <v>5</v>
      </c>
      <c r="BA1324" s="92">
        <f t="shared" si="2374"/>
        <v>33.333333333333329</v>
      </c>
      <c r="BB1324" s="92">
        <f t="shared" si="2375"/>
        <v>33.333333333333329</v>
      </c>
    </row>
    <row r="1325" spans="1:54" ht="33" hidden="1">
      <c r="A1325" s="24" t="s">
        <v>242</v>
      </c>
      <c r="B1325" s="29" t="s">
        <v>254</v>
      </c>
      <c r="C1325" s="25" t="s">
        <v>21</v>
      </c>
      <c r="D1325" s="25" t="s">
        <v>59</v>
      </c>
      <c r="E1325" s="25" t="s">
        <v>727</v>
      </c>
      <c r="F1325" s="25" t="s">
        <v>30</v>
      </c>
      <c r="G1325" s="9"/>
      <c r="H1325" s="9"/>
      <c r="I1325" s="79"/>
      <c r="J1325" s="79"/>
      <c r="K1325" s="79"/>
      <c r="L1325" s="79"/>
      <c r="M1325" s="9"/>
      <c r="N1325" s="9"/>
      <c r="O1325" s="80">
        <f>O1326</f>
        <v>0</v>
      </c>
      <c r="P1325" s="80">
        <f t="shared" si="2425"/>
        <v>0</v>
      </c>
      <c r="Q1325" s="80">
        <f t="shared" si="2425"/>
        <v>0</v>
      </c>
      <c r="R1325" s="11">
        <f t="shared" si="2425"/>
        <v>15</v>
      </c>
      <c r="S1325" s="11">
        <f t="shared" si="2425"/>
        <v>15</v>
      </c>
      <c r="T1325" s="11">
        <f t="shared" si="2425"/>
        <v>15</v>
      </c>
      <c r="U1325" s="80">
        <f>U1326</f>
        <v>0</v>
      </c>
      <c r="V1325" s="80">
        <f t="shared" si="2425"/>
        <v>0</v>
      </c>
      <c r="W1325" s="80">
        <f t="shared" si="2425"/>
        <v>0</v>
      </c>
      <c r="X1325" s="11">
        <f t="shared" si="2425"/>
        <v>0</v>
      </c>
      <c r="Y1325" s="11">
        <f t="shared" si="2425"/>
        <v>15</v>
      </c>
      <c r="Z1325" s="11">
        <f t="shared" si="2425"/>
        <v>15</v>
      </c>
      <c r="AA1325" s="80">
        <f>AA1326</f>
        <v>0</v>
      </c>
      <c r="AB1325" s="80">
        <f t="shared" si="2426"/>
        <v>0</v>
      </c>
      <c r="AC1325" s="80">
        <f t="shared" si="2426"/>
        <v>0</v>
      </c>
      <c r="AD1325" s="11">
        <f t="shared" si="2426"/>
        <v>0</v>
      </c>
      <c r="AE1325" s="11">
        <f t="shared" si="2426"/>
        <v>15</v>
      </c>
      <c r="AF1325" s="11">
        <f t="shared" si="2426"/>
        <v>15</v>
      </c>
      <c r="AG1325" s="80">
        <f>AG1326</f>
        <v>0</v>
      </c>
      <c r="AH1325" s="80">
        <f t="shared" si="2427"/>
        <v>0</v>
      </c>
      <c r="AI1325" s="80">
        <f t="shared" si="2427"/>
        <v>0</v>
      </c>
      <c r="AJ1325" s="11">
        <f t="shared" si="2427"/>
        <v>0</v>
      </c>
      <c r="AK1325" s="11">
        <f t="shared" si="2427"/>
        <v>15</v>
      </c>
      <c r="AL1325" s="11">
        <f t="shared" si="2427"/>
        <v>15</v>
      </c>
      <c r="AM1325" s="80">
        <f>AM1326</f>
        <v>0</v>
      </c>
      <c r="AN1325" s="80">
        <f t="shared" si="2427"/>
        <v>0</v>
      </c>
      <c r="AO1325" s="80">
        <f t="shared" si="2427"/>
        <v>0</v>
      </c>
      <c r="AP1325" s="11">
        <f t="shared" si="2427"/>
        <v>0</v>
      </c>
      <c r="AQ1325" s="11">
        <f t="shared" si="2427"/>
        <v>15</v>
      </c>
      <c r="AR1325" s="11">
        <f t="shared" si="2427"/>
        <v>15</v>
      </c>
      <c r="AS1325" s="80">
        <f>AS1326</f>
        <v>0</v>
      </c>
      <c r="AT1325" s="80">
        <f t="shared" si="2428"/>
        <v>0</v>
      </c>
      <c r="AU1325" s="80">
        <f t="shared" si="2428"/>
        <v>0</v>
      </c>
      <c r="AV1325" s="11">
        <f t="shared" si="2428"/>
        <v>0</v>
      </c>
      <c r="AW1325" s="11">
        <f t="shared" si="2428"/>
        <v>15</v>
      </c>
      <c r="AX1325" s="11">
        <f t="shared" si="2428"/>
        <v>15</v>
      </c>
      <c r="AY1325" s="11">
        <f t="shared" si="2428"/>
        <v>5</v>
      </c>
      <c r="AZ1325" s="11">
        <f t="shared" si="2428"/>
        <v>5</v>
      </c>
      <c r="BA1325" s="92">
        <f t="shared" si="2374"/>
        <v>33.333333333333329</v>
      </c>
      <c r="BB1325" s="92">
        <f t="shared" si="2375"/>
        <v>33.333333333333329</v>
      </c>
    </row>
    <row r="1326" spans="1:54" ht="33" hidden="1">
      <c r="A1326" s="24" t="s">
        <v>36</v>
      </c>
      <c r="B1326" s="29" t="s">
        <v>254</v>
      </c>
      <c r="C1326" s="25" t="s">
        <v>21</v>
      </c>
      <c r="D1326" s="25" t="s">
        <v>59</v>
      </c>
      <c r="E1326" s="25" t="s">
        <v>727</v>
      </c>
      <c r="F1326" s="25" t="s">
        <v>37</v>
      </c>
      <c r="G1326" s="9"/>
      <c r="H1326" s="9"/>
      <c r="I1326" s="79"/>
      <c r="J1326" s="79"/>
      <c r="K1326" s="79"/>
      <c r="L1326" s="79"/>
      <c r="M1326" s="9"/>
      <c r="N1326" s="9"/>
      <c r="O1326" s="80"/>
      <c r="P1326" s="80"/>
      <c r="Q1326" s="80"/>
      <c r="R1326" s="11">
        <v>15</v>
      </c>
      <c r="S1326" s="9">
        <f>M1326+O1326+P1326+Q1326+R1326</f>
        <v>15</v>
      </c>
      <c r="T1326" s="9">
        <f>N1326+R1326</f>
        <v>15</v>
      </c>
      <c r="U1326" s="80"/>
      <c r="V1326" s="80"/>
      <c r="W1326" s="80"/>
      <c r="X1326" s="11"/>
      <c r="Y1326" s="9">
        <f>S1326+U1326+V1326+W1326+X1326</f>
        <v>15</v>
      </c>
      <c r="Z1326" s="9">
        <f>T1326+X1326</f>
        <v>15</v>
      </c>
      <c r="AA1326" s="80"/>
      <c r="AB1326" s="80"/>
      <c r="AC1326" s="80"/>
      <c r="AD1326" s="11"/>
      <c r="AE1326" s="9">
        <f>Y1326+AA1326+AB1326+AC1326+AD1326</f>
        <v>15</v>
      </c>
      <c r="AF1326" s="9">
        <f>Z1326+AD1326</f>
        <v>15</v>
      </c>
      <c r="AG1326" s="80"/>
      <c r="AH1326" s="80"/>
      <c r="AI1326" s="80"/>
      <c r="AJ1326" s="11"/>
      <c r="AK1326" s="9">
        <f>AE1326+AG1326+AH1326+AI1326+AJ1326</f>
        <v>15</v>
      </c>
      <c r="AL1326" s="9">
        <f>AF1326+AJ1326</f>
        <v>15</v>
      </c>
      <c r="AM1326" s="80"/>
      <c r="AN1326" s="80"/>
      <c r="AO1326" s="80"/>
      <c r="AP1326" s="11"/>
      <c r="AQ1326" s="9">
        <f>AK1326+AM1326+AN1326+AO1326+AP1326</f>
        <v>15</v>
      </c>
      <c r="AR1326" s="9">
        <f>AL1326+AP1326</f>
        <v>15</v>
      </c>
      <c r="AS1326" s="80"/>
      <c r="AT1326" s="80"/>
      <c r="AU1326" s="80"/>
      <c r="AV1326" s="11"/>
      <c r="AW1326" s="9">
        <f>AQ1326+AS1326+AT1326+AU1326+AV1326</f>
        <v>15</v>
      </c>
      <c r="AX1326" s="9">
        <f>AR1326+AV1326</f>
        <v>15</v>
      </c>
      <c r="AY1326" s="11">
        <v>5</v>
      </c>
      <c r="AZ1326" s="11">
        <v>5</v>
      </c>
      <c r="BA1326" s="92">
        <f t="shared" si="2374"/>
        <v>33.333333333333329</v>
      </c>
      <c r="BB1326" s="92">
        <f t="shared" si="2375"/>
        <v>33.333333333333329</v>
      </c>
    </row>
    <row r="1327" spans="1:54" ht="49.5" hidden="1">
      <c r="A1327" s="27" t="s">
        <v>425</v>
      </c>
      <c r="B1327" s="29" t="s">
        <v>254</v>
      </c>
      <c r="C1327" s="29" t="s">
        <v>21</v>
      </c>
      <c r="D1327" s="29" t="s">
        <v>59</v>
      </c>
      <c r="E1327" s="29" t="s">
        <v>73</v>
      </c>
      <c r="F1327" s="25"/>
      <c r="G1327" s="9">
        <f>G1328</f>
        <v>15</v>
      </c>
      <c r="H1327" s="9">
        <f>H1328</f>
        <v>15</v>
      </c>
      <c r="I1327" s="9">
        <f t="shared" ref="I1327:X1328" si="2429">I1328</f>
        <v>0</v>
      </c>
      <c r="J1327" s="9">
        <f t="shared" si="2429"/>
        <v>0</v>
      </c>
      <c r="K1327" s="9">
        <f t="shared" si="2429"/>
        <v>0</v>
      </c>
      <c r="L1327" s="9">
        <f t="shared" si="2429"/>
        <v>0</v>
      </c>
      <c r="M1327" s="9">
        <f t="shared" si="2429"/>
        <v>15</v>
      </c>
      <c r="N1327" s="9">
        <f t="shared" si="2429"/>
        <v>15</v>
      </c>
      <c r="O1327" s="9">
        <f t="shared" si="2429"/>
        <v>0</v>
      </c>
      <c r="P1327" s="9">
        <f t="shared" si="2429"/>
        <v>0</v>
      </c>
      <c r="Q1327" s="9">
        <f t="shared" si="2429"/>
        <v>0</v>
      </c>
      <c r="R1327" s="9">
        <f t="shared" si="2429"/>
        <v>-15</v>
      </c>
      <c r="S1327" s="9">
        <f t="shared" si="2429"/>
        <v>0</v>
      </c>
      <c r="T1327" s="9">
        <f t="shared" si="2429"/>
        <v>0</v>
      </c>
      <c r="U1327" s="9">
        <f t="shared" si="2429"/>
        <v>0</v>
      </c>
      <c r="V1327" s="9">
        <f t="shared" si="2429"/>
        <v>0</v>
      </c>
      <c r="W1327" s="9">
        <f t="shared" si="2429"/>
        <v>0</v>
      </c>
      <c r="X1327" s="9">
        <f t="shared" si="2429"/>
        <v>0</v>
      </c>
      <c r="Y1327" s="9">
        <f t="shared" ref="U1327:AJ1328" si="2430">Y1328</f>
        <v>0</v>
      </c>
      <c r="Z1327" s="9">
        <f t="shared" si="2430"/>
        <v>0</v>
      </c>
      <c r="AA1327" s="9">
        <f t="shared" si="2430"/>
        <v>0</v>
      </c>
      <c r="AB1327" s="9">
        <f t="shared" si="2430"/>
        <v>0</v>
      </c>
      <c r="AC1327" s="9">
        <f t="shared" si="2430"/>
        <v>0</v>
      </c>
      <c r="AD1327" s="9">
        <f t="shared" si="2430"/>
        <v>0</v>
      </c>
      <c r="AE1327" s="9">
        <f t="shared" si="2430"/>
        <v>0</v>
      </c>
      <c r="AF1327" s="9">
        <f t="shared" si="2430"/>
        <v>0</v>
      </c>
      <c r="AG1327" s="9">
        <f t="shared" si="2430"/>
        <v>0</v>
      </c>
      <c r="AH1327" s="9">
        <f t="shared" si="2430"/>
        <v>0</v>
      </c>
      <c r="AI1327" s="9">
        <f t="shared" si="2430"/>
        <v>0</v>
      </c>
      <c r="AJ1327" s="9">
        <f t="shared" si="2430"/>
        <v>0</v>
      </c>
      <c r="AK1327" s="9">
        <f t="shared" ref="AG1327:AV1328" si="2431">AK1328</f>
        <v>0</v>
      </c>
      <c r="AL1327" s="9">
        <f t="shared" si="2431"/>
        <v>0</v>
      </c>
      <c r="AM1327" s="9">
        <f t="shared" si="2431"/>
        <v>0</v>
      </c>
      <c r="AN1327" s="9">
        <f t="shared" si="2431"/>
        <v>0</v>
      </c>
      <c r="AO1327" s="9">
        <f t="shared" si="2431"/>
        <v>0</v>
      </c>
      <c r="AP1327" s="9">
        <f t="shared" si="2431"/>
        <v>0</v>
      </c>
      <c r="AQ1327" s="9">
        <f t="shared" si="2431"/>
        <v>0</v>
      </c>
      <c r="AR1327" s="9">
        <f t="shared" si="2431"/>
        <v>0</v>
      </c>
      <c r="AS1327" s="9">
        <f t="shared" si="2431"/>
        <v>0</v>
      </c>
      <c r="AT1327" s="9">
        <f t="shared" si="2431"/>
        <v>0</v>
      </c>
      <c r="AU1327" s="9">
        <f t="shared" si="2431"/>
        <v>0</v>
      </c>
      <c r="AV1327" s="9">
        <f t="shared" si="2431"/>
        <v>0</v>
      </c>
      <c r="AW1327" s="9">
        <f t="shared" ref="AS1327:AX1328" si="2432">AW1328</f>
        <v>0</v>
      </c>
      <c r="AX1327" s="9">
        <f t="shared" si="2432"/>
        <v>0</v>
      </c>
      <c r="AY1327" s="79"/>
      <c r="AZ1327" s="79"/>
      <c r="BA1327" s="92" t="e">
        <f t="shared" si="2374"/>
        <v>#DIV/0!</v>
      </c>
      <c r="BB1327" s="92" t="e">
        <f t="shared" si="2375"/>
        <v>#DIV/0!</v>
      </c>
    </row>
    <row r="1328" spans="1:54" hidden="1">
      <c r="A1328" s="24" t="s">
        <v>569</v>
      </c>
      <c r="B1328" s="29" t="s">
        <v>254</v>
      </c>
      <c r="C1328" s="29" t="s">
        <v>21</v>
      </c>
      <c r="D1328" s="29" t="s">
        <v>59</v>
      </c>
      <c r="E1328" s="29" t="s">
        <v>571</v>
      </c>
      <c r="F1328" s="25"/>
      <c r="G1328" s="9">
        <f>G1329</f>
        <v>15</v>
      </c>
      <c r="H1328" s="9">
        <f>H1329</f>
        <v>15</v>
      </c>
      <c r="I1328" s="9">
        <f t="shared" si="2429"/>
        <v>0</v>
      </c>
      <c r="J1328" s="9">
        <f t="shared" si="2429"/>
        <v>0</v>
      </c>
      <c r="K1328" s="9">
        <f t="shared" si="2429"/>
        <v>0</v>
      </c>
      <c r="L1328" s="9">
        <f t="shared" si="2429"/>
        <v>0</v>
      </c>
      <c r="M1328" s="9">
        <f t="shared" si="2429"/>
        <v>15</v>
      </c>
      <c r="N1328" s="9">
        <f t="shared" si="2429"/>
        <v>15</v>
      </c>
      <c r="O1328" s="9">
        <f t="shared" si="2429"/>
        <v>0</v>
      </c>
      <c r="P1328" s="9">
        <f t="shared" si="2429"/>
        <v>0</v>
      </c>
      <c r="Q1328" s="9">
        <f t="shared" si="2429"/>
        <v>0</v>
      </c>
      <c r="R1328" s="9">
        <f t="shared" si="2429"/>
        <v>-15</v>
      </c>
      <c r="S1328" s="9">
        <f t="shared" si="2429"/>
        <v>0</v>
      </c>
      <c r="T1328" s="9">
        <f t="shared" si="2429"/>
        <v>0</v>
      </c>
      <c r="U1328" s="9">
        <f t="shared" si="2430"/>
        <v>0</v>
      </c>
      <c r="V1328" s="9">
        <f t="shared" si="2430"/>
        <v>0</v>
      </c>
      <c r="W1328" s="9">
        <f t="shared" si="2430"/>
        <v>0</v>
      </c>
      <c r="X1328" s="9">
        <f t="shared" si="2430"/>
        <v>0</v>
      </c>
      <c r="Y1328" s="9">
        <f t="shared" si="2430"/>
        <v>0</v>
      </c>
      <c r="Z1328" s="9">
        <f t="shared" si="2430"/>
        <v>0</v>
      </c>
      <c r="AA1328" s="9">
        <f t="shared" si="2430"/>
        <v>0</v>
      </c>
      <c r="AB1328" s="9">
        <f t="shared" si="2430"/>
        <v>0</v>
      </c>
      <c r="AC1328" s="9">
        <f t="shared" si="2430"/>
        <v>0</v>
      </c>
      <c r="AD1328" s="9">
        <f t="shared" si="2430"/>
        <v>0</v>
      </c>
      <c r="AE1328" s="9">
        <f t="shared" si="2430"/>
        <v>0</v>
      </c>
      <c r="AF1328" s="9">
        <f t="shared" si="2430"/>
        <v>0</v>
      </c>
      <c r="AG1328" s="9">
        <f t="shared" si="2431"/>
        <v>0</v>
      </c>
      <c r="AH1328" s="9">
        <f t="shared" si="2431"/>
        <v>0</v>
      </c>
      <c r="AI1328" s="9">
        <f t="shared" si="2431"/>
        <v>0</v>
      </c>
      <c r="AJ1328" s="9">
        <f t="shared" si="2431"/>
        <v>0</v>
      </c>
      <c r="AK1328" s="9">
        <f t="shared" si="2431"/>
        <v>0</v>
      </c>
      <c r="AL1328" s="9">
        <f t="shared" si="2431"/>
        <v>0</v>
      </c>
      <c r="AM1328" s="9">
        <f t="shared" si="2431"/>
        <v>0</v>
      </c>
      <c r="AN1328" s="9">
        <f t="shared" si="2431"/>
        <v>0</v>
      </c>
      <c r="AO1328" s="9">
        <f t="shared" si="2431"/>
        <v>0</v>
      </c>
      <c r="AP1328" s="9">
        <f t="shared" si="2431"/>
        <v>0</v>
      </c>
      <c r="AQ1328" s="9">
        <f t="shared" si="2431"/>
        <v>0</v>
      </c>
      <c r="AR1328" s="9">
        <f t="shared" si="2431"/>
        <v>0</v>
      </c>
      <c r="AS1328" s="9">
        <f t="shared" si="2432"/>
        <v>0</v>
      </c>
      <c r="AT1328" s="9">
        <f t="shared" si="2432"/>
        <v>0</v>
      </c>
      <c r="AU1328" s="9">
        <f t="shared" si="2432"/>
        <v>0</v>
      </c>
      <c r="AV1328" s="9">
        <f t="shared" si="2432"/>
        <v>0</v>
      </c>
      <c r="AW1328" s="9">
        <f t="shared" si="2432"/>
        <v>0</v>
      </c>
      <c r="AX1328" s="9">
        <f t="shared" si="2432"/>
        <v>0</v>
      </c>
      <c r="AY1328" s="79"/>
      <c r="AZ1328" s="79"/>
      <c r="BA1328" s="92" t="e">
        <f t="shared" si="2374"/>
        <v>#DIV/0!</v>
      </c>
      <c r="BB1328" s="92" t="e">
        <f t="shared" si="2375"/>
        <v>#DIV/0!</v>
      </c>
    </row>
    <row r="1329" spans="1:54" ht="18" hidden="1" customHeight="1">
      <c r="A1329" s="24" t="s">
        <v>581</v>
      </c>
      <c r="B1329" s="29" t="s">
        <v>254</v>
      </c>
      <c r="C1329" s="25" t="s">
        <v>21</v>
      </c>
      <c r="D1329" s="25" t="s">
        <v>59</v>
      </c>
      <c r="E1329" s="25" t="s">
        <v>582</v>
      </c>
      <c r="F1329" s="25"/>
      <c r="G1329" s="9">
        <f t="shared" ref="G1329:H1329" si="2433">G1330+G1332</f>
        <v>15</v>
      </c>
      <c r="H1329" s="9">
        <f t="shared" si="2433"/>
        <v>15</v>
      </c>
      <c r="I1329" s="9">
        <f t="shared" ref="I1329:N1329" si="2434">I1330+I1332</f>
        <v>0</v>
      </c>
      <c r="J1329" s="9">
        <f t="shared" si="2434"/>
        <v>0</v>
      </c>
      <c r="K1329" s="9">
        <f t="shared" si="2434"/>
        <v>0</v>
      </c>
      <c r="L1329" s="9">
        <f t="shared" si="2434"/>
        <v>0</v>
      </c>
      <c r="M1329" s="9">
        <f t="shared" si="2434"/>
        <v>15</v>
      </c>
      <c r="N1329" s="9">
        <f t="shared" si="2434"/>
        <v>15</v>
      </c>
      <c r="O1329" s="9">
        <f t="shared" ref="O1329:T1329" si="2435">O1330+O1332</f>
        <v>0</v>
      </c>
      <c r="P1329" s="9">
        <f t="shared" si="2435"/>
        <v>0</v>
      </c>
      <c r="Q1329" s="9">
        <f t="shared" si="2435"/>
        <v>0</v>
      </c>
      <c r="R1329" s="9">
        <f t="shared" si="2435"/>
        <v>-15</v>
      </c>
      <c r="S1329" s="9">
        <f t="shared" si="2435"/>
        <v>0</v>
      </c>
      <c r="T1329" s="9">
        <f t="shared" si="2435"/>
        <v>0</v>
      </c>
      <c r="U1329" s="9">
        <f t="shared" ref="U1329:Z1329" si="2436">U1330+U1332</f>
        <v>0</v>
      </c>
      <c r="V1329" s="9">
        <f t="shared" si="2436"/>
        <v>0</v>
      </c>
      <c r="W1329" s="9">
        <f t="shared" si="2436"/>
        <v>0</v>
      </c>
      <c r="X1329" s="9">
        <f t="shared" si="2436"/>
        <v>0</v>
      </c>
      <c r="Y1329" s="9">
        <f t="shared" si="2436"/>
        <v>0</v>
      </c>
      <c r="Z1329" s="9">
        <f t="shared" si="2436"/>
        <v>0</v>
      </c>
      <c r="AA1329" s="9">
        <f t="shared" ref="AA1329:AF1329" si="2437">AA1330+AA1332</f>
        <v>0</v>
      </c>
      <c r="AB1329" s="9">
        <f t="shared" si="2437"/>
        <v>0</v>
      </c>
      <c r="AC1329" s="9">
        <f t="shared" si="2437"/>
        <v>0</v>
      </c>
      <c r="AD1329" s="9">
        <f t="shared" si="2437"/>
        <v>0</v>
      </c>
      <c r="AE1329" s="9">
        <f t="shared" si="2437"/>
        <v>0</v>
      </c>
      <c r="AF1329" s="9">
        <f t="shared" si="2437"/>
        <v>0</v>
      </c>
      <c r="AG1329" s="9">
        <f t="shared" ref="AG1329:AL1329" si="2438">AG1330+AG1332</f>
        <v>0</v>
      </c>
      <c r="AH1329" s="9">
        <f t="shared" si="2438"/>
        <v>0</v>
      </c>
      <c r="AI1329" s="9">
        <f t="shared" si="2438"/>
        <v>0</v>
      </c>
      <c r="AJ1329" s="9">
        <f t="shared" si="2438"/>
        <v>0</v>
      </c>
      <c r="AK1329" s="9">
        <f t="shared" si="2438"/>
        <v>0</v>
      </c>
      <c r="AL1329" s="9">
        <f t="shared" si="2438"/>
        <v>0</v>
      </c>
      <c r="AM1329" s="9">
        <f t="shared" ref="AM1329:AR1329" si="2439">AM1330+AM1332</f>
        <v>0</v>
      </c>
      <c r="AN1329" s="9">
        <f t="shared" si="2439"/>
        <v>0</v>
      </c>
      <c r="AO1329" s="9">
        <f t="shared" si="2439"/>
        <v>0</v>
      </c>
      <c r="AP1329" s="9">
        <f t="shared" si="2439"/>
        <v>0</v>
      </c>
      <c r="AQ1329" s="9">
        <f t="shared" si="2439"/>
        <v>0</v>
      </c>
      <c r="AR1329" s="9">
        <f t="shared" si="2439"/>
        <v>0</v>
      </c>
      <c r="AS1329" s="9">
        <f t="shared" ref="AS1329:AX1329" si="2440">AS1330+AS1332</f>
        <v>0</v>
      </c>
      <c r="AT1329" s="9">
        <f t="shared" si="2440"/>
        <v>0</v>
      </c>
      <c r="AU1329" s="9">
        <f t="shared" si="2440"/>
        <v>0</v>
      </c>
      <c r="AV1329" s="9">
        <f t="shared" si="2440"/>
        <v>0</v>
      </c>
      <c r="AW1329" s="9">
        <f t="shared" si="2440"/>
        <v>0</v>
      </c>
      <c r="AX1329" s="9">
        <f t="shared" si="2440"/>
        <v>0</v>
      </c>
      <c r="AY1329" s="79"/>
      <c r="AZ1329" s="79"/>
      <c r="BA1329" s="92" t="e">
        <f t="shared" si="2374"/>
        <v>#DIV/0!</v>
      </c>
      <c r="BB1329" s="92" t="e">
        <f t="shared" si="2375"/>
        <v>#DIV/0!</v>
      </c>
    </row>
    <row r="1330" spans="1:54" ht="33" hidden="1">
      <c r="A1330" s="24" t="s">
        <v>242</v>
      </c>
      <c r="B1330" s="29" t="s">
        <v>254</v>
      </c>
      <c r="C1330" s="25" t="s">
        <v>21</v>
      </c>
      <c r="D1330" s="25" t="s">
        <v>59</v>
      </c>
      <c r="E1330" s="25" t="s">
        <v>582</v>
      </c>
      <c r="F1330" s="25" t="s">
        <v>30</v>
      </c>
      <c r="G1330" s="9">
        <f t="shared" ref="G1330:AX1330" si="2441">G1331</f>
        <v>15</v>
      </c>
      <c r="H1330" s="9">
        <f t="shared" si="2441"/>
        <v>15</v>
      </c>
      <c r="I1330" s="9">
        <f t="shared" si="2441"/>
        <v>0</v>
      </c>
      <c r="J1330" s="9">
        <f t="shared" si="2441"/>
        <v>0</v>
      </c>
      <c r="K1330" s="9">
        <f t="shared" si="2441"/>
        <v>0</v>
      </c>
      <c r="L1330" s="9">
        <f t="shared" si="2441"/>
        <v>0</v>
      </c>
      <c r="M1330" s="9">
        <f t="shared" si="2441"/>
        <v>15</v>
      </c>
      <c r="N1330" s="9">
        <f t="shared" si="2441"/>
        <v>15</v>
      </c>
      <c r="O1330" s="9">
        <f t="shared" si="2441"/>
        <v>0</v>
      </c>
      <c r="P1330" s="9">
        <f t="shared" si="2441"/>
        <v>0</v>
      </c>
      <c r="Q1330" s="9">
        <f t="shared" si="2441"/>
        <v>0</v>
      </c>
      <c r="R1330" s="9">
        <f t="shared" si="2441"/>
        <v>-15</v>
      </c>
      <c r="S1330" s="9">
        <f t="shared" si="2441"/>
        <v>0</v>
      </c>
      <c r="T1330" s="9">
        <f t="shared" si="2441"/>
        <v>0</v>
      </c>
      <c r="U1330" s="9">
        <f t="shared" si="2441"/>
        <v>0</v>
      </c>
      <c r="V1330" s="9">
        <f t="shared" si="2441"/>
        <v>0</v>
      </c>
      <c r="W1330" s="9">
        <f t="shared" si="2441"/>
        <v>0</v>
      </c>
      <c r="X1330" s="9">
        <f t="shared" si="2441"/>
        <v>0</v>
      </c>
      <c r="Y1330" s="9">
        <f t="shared" si="2441"/>
        <v>0</v>
      </c>
      <c r="Z1330" s="9">
        <f t="shared" si="2441"/>
        <v>0</v>
      </c>
      <c r="AA1330" s="9">
        <f t="shared" si="2441"/>
        <v>0</v>
      </c>
      <c r="AB1330" s="9">
        <f t="shared" si="2441"/>
        <v>0</v>
      </c>
      <c r="AC1330" s="9">
        <f t="shared" si="2441"/>
        <v>0</v>
      </c>
      <c r="AD1330" s="9">
        <f t="shared" si="2441"/>
        <v>0</v>
      </c>
      <c r="AE1330" s="9">
        <f t="shared" si="2441"/>
        <v>0</v>
      </c>
      <c r="AF1330" s="9">
        <f t="shared" si="2441"/>
        <v>0</v>
      </c>
      <c r="AG1330" s="9">
        <f t="shared" si="2441"/>
        <v>0</v>
      </c>
      <c r="AH1330" s="9">
        <f t="shared" si="2441"/>
        <v>0</v>
      </c>
      <c r="AI1330" s="9">
        <f t="shared" si="2441"/>
        <v>0</v>
      </c>
      <c r="AJ1330" s="9">
        <f t="shared" si="2441"/>
        <v>0</v>
      </c>
      <c r="AK1330" s="9">
        <f t="shared" si="2441"/>
        <v>0</v>
      </c>
      <c r="AL1330" s="9">
        <f t="shared" si="2441"/>
        <v>0</v>
      </c>
      <c r="AM1330" s="9">
        <f t="shared" si="2441"/>
        <v>0</v>
      </c>
      <c r="AN1330" s="9">
        <f t="shared" si="2441"/>
        <v>0</v>
      </c>
      <c r="AO1330" s="9">
        <f t="shared" si="2441"/>
        <v>0</v>
      </c>
      <c r="AP1330" s="9">
        <f t="shared" si="2441"/>
        <v>0</v>
      </c>
      <c r="AQ1330" s="9">
        <f t="shared" si="2441"/>
        <v>0</v>
      </c>
      <c r="AR1330" s="9">
        <f t="shared" si="2441"/>
        <v>0</v>
      </c>
      <c r="AS1330" s="9">
        <f t="shared" si="2441"/>
        <v>0</v>
      </c>
      <c r="AT1330" s="9">
        <f t="shared" si="2441"/>
        <v>0</v>
      </c>
      <c r="AU1330" s="9">
        <f t="shared" si="2441"/>
        <v>0</v>
      </c>
      <c r="AV1330" s="9">
        <f t="shared" si="2441"/>
        <v>0</v>
      </c>
      <c r="AW1330" s="9">
        <f t="shared" si="2441"/>
        <v>0</v>
      </c>
      <c r="AX1330" s="9">
        <f t="shared" si="2441"/>
        <v>0</v>
      </c>
      <c r="AY1330" s="79"/>
      <c r="AZ1330" s="79"/>
      <c r="BA1330" s="92" t="e">
        <f t="shared" si="2374"/>
        <v>#DIV/0!</v>
      </c>
      <c r="BB1330" s="92" t="e">
        <f t="shared" si="2375"/>
        <v>#DIV/0!</v>
      </c>
    </row>
    <row r="1331" spans="1:54" ht="33" hidden="1">
      <c r="A1331" s="24" t="s">
        <v>36</v>
      </c>
      <c r="B1331" s="29" t="s">
        <v>254</v>
      </c>
      <c r="C1331" s="25" t="s">
        <v>21</v>
      </c>
      <c r="D1331" s="25" t="s">
        <v>59</v>
      </c>
      <c r="E1331" s="25" t="s">
        <v>582</v>
      </c>
      <c r="F1331" s="25" t="s">
        <v>37</v>
      </c>
      <c r="G1331" s="9">
        <v>15</v>
      </c>
      <c r="H1331" s="9">
        <v>15</v>
      </c>
      <c r="I1331" s="79"/>
      <c r="J1331" s="79"/>
      <c r="K1331" s="79"/>
      <c r="L1331" s="79"/>
      <c r="M1331" s="9">
        <f>G1331+I1331+J1331+K1331+L1331</f>
        <v>15</v>
      </c>
      <c r="N1331" s="9">
        <f>H1331+L1331</f>
        <v>15</v>
      </c>
      <c r="O1331" s="80"/>
      <c r="P1331" s="80"/>
      <c r="Q1331" s="80"/>
      <c r="R1331" s="9">
        <v>-15</v>
      </c>
      <c r="S1331" s="9">
        <f>M1331+O1331+P1331+Q1331+R1331</f>
        <v>0</v>
      </c>
      <c r="T1331" s="9">
        <f>N1331+R1331</f>
        <v>0</v>
      </c>
      <c r="U1331" s="80"/>
      <c r="V1331" s="80"/>
      <c r="W1331" s="80"/>
      <c r="X1331" s="9"/>
      <c r="Y1331" s="9">
        <f>S1331+U1331+V1331+W1331+X1331</f>
        <v>0</v>
      </c>
      <c r="Z1331" s="9">
        <f>T1331+X1331</f>
        <v>0</v>
      </c>
      <c r="AA1331" s="80"/>
      <c r="AB1331" s="80"/>
      <c r="AC1331" s="80"/>
      <c r="AD1331" s="9"/>
      <c r="AE1331" s="9">
        <f>Y1331+AA1331+AB1331+AC1331+AD1331</f>
        <v>0</v>
      </c>
      <c r="AF1331" s="9">
        <f>Z1331+AD1331</f>
        <v>0</v>
      </c>
      <c r="AG1331" s="80"/>
      <c r="AH1331" s="80"/>
      <c r="AI1331" s="80"/>
      <c r="AJ1331" s="9"/>
      <c r="AK1331" s="9">
        <f>AE1331+AG1331+AH1331+AI1331+AJ1331</f>
        <v>0</v>
      </c>
      <c r="AL1331" s="9">
        <f>AF1331+AJ1331</f>
        <v>0</v>
      </c>
      <c r="AM1331" s="80"/>
      <c r="AN1331" s="80"/>
      <c r="AO1331" s="80"/>
      <c r="AP1331" s="9"/>
      <c r="AQ1331" s="9">
        <f>AK1331+AM1331+AN1331+AO1331+AP1331</f>
        <v>0</v>
      </c>
      <c r="AR1331" s="9">
        <f>AL1331+AP1331</f>
        <v>0</v>
      </c>
      <c r="AS1331" s="80"/>
      <c r="AT1331" s="80"/>
      <c r="AU1331" s="80"/>
      <c r="AV1331" s="9"/>
      <c r="AW1331" s="9">
        <f>AQ1331+AS1331+AT1331+AU1331+AV1331</f>
        <v>0</v>
      </c>
      <c r="AX1331" s="9">
        <f>AR1331+AV1331</f>
        <v>0</v>
      </c>
      <c r="AY1331" s="79"/>
      <c r="AZ1331" s="79"/>
      <c r="BA1331" s="92" t="e">
        <f t="shared" si="2374"/>
        <v>#DIV/0!</v>
      </c>
      <c r="BB1331" s="92" t="e">
        <f t="shared" si="2375"/>
        <v>#DIV/0!</v>
      </c>
    </row>
    <row r="1332" spans="1:54" hidden="1">
      <c r="A1332" s="27" t="s">
        <v>623</v>
      </c>
      <c r="B1332" s="29" t="s">
        <v>254</v>
      </c>
      <c r="C1332" s="29" t="s">
        <v>21</v>
      </c>
      <c r="D1332" s="29" t="s">
        <v>59</v>
      </c>
      <c r="E1332" s="29" t="s">
        <v>630</v>
      </c>
      <c r="F1332" s="25"/>
      <c r="G1332" s="9">
        <f t="shared" ref="G1332:H1334" si="2442">G1333</f>
        <v>0</v>
      </c>
      <c r="H1332" s="9">
        <f t="shared" si="2442"/>
        <v>0</v>
      </c>
      <c r="I1332" s="79"/>
      <c r="J1332" s="79"/>
      <c r="K1332" s="79"/>
      <c r="L1332" s="79"/>
      <c r="M1332" s="79"/>
      <c r="N1332" s="79"/>
      <c r="O1332" s="80"/>
      <c r="P1332" s="80"/>
      <c r="Q1332" s="80"/>
      <c r="R1332" s="80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79"/>
      <c r="AZ1332" s="79"/>
      <c r="BA1332" s="92" t="e">
        <f t="shared" si="2374"/>
        <v>#DIV/0!</v>
      </c>
      <c r="BB1332" s="92" t="e">
        <f t="shared" si="2375"/>
        <v>#DIV/0!</v>
      </c>
    </row>
    <row r="1333" spans="1:54" ht="49.5" hidden="1">
      <c r="A1333" s="45" t="s">
        <v>624</v>
      </c>
      <c r="B1333" s="29" t="s">
        <v>254</v>
      </c>
      <c r="C1333" s="29" t="s">
        <v>21</v>
      </c>
      <c r="D1333" s="29" t="s">
        <v>59</v>
      </c>
      <c r="E1333" s="29" t="s">
        <v>629</v>
      </c>
      <c r="F1333" s="25"/>
      <c r="G1333" s="9">
        <f t="shared" si="2442"/>
        <v>0</v>
      </c>
      <c r="H1333" s="9">
        <f t="shared" si="2442"/>
        <v>0</v>
      </c>
      <c r="I1333" s="79"/>
      <c r="J1333" s="79"/>
      <c r="K1333" s="79"/>
      <c r="L1333" s="79"/>
      <c r="M1333" s="79"/>
      <c r="N1333" s="79"/>
      <c r="O1333" s="80"/>
      <c r="P1333" s="80"/>
      <c r="Q1333" s="80"/>
      <c r="R1333" s="80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79"/>
      <c r="AZ1333" s="79"/>
      <c r="BA1333" s="92" t="e">
        <f t="shared" si="2374"/>
        <v>#DIV/0!</v>
      </c>
      <c r="BB1333" s="92" t="e">
        <f t="shared" si="2375"/>
        <v>#DIV/0!</v>
      </c>
    </row>
    <row r="1334" spans="1:54" ht="33" hidden="1">
      <c r="A1334" s="45" t="s">
        <v>11</v>
      </c>
      <c r="B1334" s="29" t="s">
        <v>254</v>
      </c>
      <c r="C1334" s="29" t="s">
        <v>21</v>
      </c>
      <c r="D1334" s="29" t="s">
        <v>59</v>
      </c>
      <c r="E1334" s="29" t="s">
        <v>629</v>
      </c>
      <c r="F1334" s="25" t="s">
        <v>12</v>
      </c>
      <c r="G1334" s="9">
        <f t="shared" si="2442"/>
        <v>0</v>
      </c>
      <c r="H1334" s="9">
        <f t="shared" si="2442"/>
        <v>0</v>
      </c>
      <c r="I1334" s="79"/>
      <c r="J1334" s="79"/>
      <c r="K1334" s="79"/>
      <c r="L1334" s="79"/>
      <c r="M1334" s="79"/>
      <c r="N1334" s="79"/>
      <c r="O1334" s="80"/>
      <c r="P1334" s="80"/>
      <c r="Q1334" s="80"/>
      <c r="R1334" s="80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79"/>
      <c r="AZ1334" s="79"/>
      <c r="BA1334" s="92" t="e">
        <f t="shared" si="2374"/>
        <v>#DIV/0!</v>
      </c>
      <c r="BB1334" s="92" t="e">
        <f t="shared" si="2375"/>
        <v>#DIV/0!</v>
      </c>
    </row>
    <row r="1335" spans="1:54" hidden="1">
      <c r="A1335" s="45" t="s">
        <v>23</v>
      </c>
      <c r="B1335" s="29" t="s">
        <v>254</v>
      </c>
      <c r="C1335" s="29" t="s">
        <v>21</v>
      </c>
      <c r="D1335" s="29" t="s">
        <v>59</v>
      </c>
      <c r="E1335" s="29" t="s">
        <v>629</v>
      </c>
      <c r="F1335" s="25" t="s">
        <v>35</v>
      </c>
      <c r="G1335" s="9"/>
      <c r="H1335" s="9"/>
      <c r="I1335" s="79"/>
      <c r="J1335" s="79"/>
      <c r="K1335" s="79"/>
      <c r="L1335" s="79"/>
      <c r="M1335" s="79"/>
      <c r="N1335" s="79"/>
      <c r="O1335" s="80"/>
      <c r="P1335" s="80"/>
      <c r="Q1335" s="80"/>
      <c r="R1335" s="80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79"/>
      <c r="AZ1335" s="79"/>
      <c r="BA1335" s="92" t="e">
        <f t="shared" si="2374"/>
        <v>#DIV/0!</v>
      </c>
      <c r="BB1335" s="92" t="e">
        <f t="shared" si="2375"/>
        <v>#DIV/0!</v>
      </c>
    </row>
    <row r="1336" spans="1:54" hidden="1">
      <c r="A1336" s="45"/>
      <c r="B1336" s="29"/>
      <c r="C1336" s="29"/>
      <c r="D1336" s="29"/>
      <c r="E1336" s="29"/>
      <c r="F1336" s="25"/>
      <c r="G1336" s="9"/>
      <c r="H1336" s="9"/>
      <c r="I1336" s="79"/>
      <c r="J1336" s="79"/>
      <c r="K1336" s="79"/>
      <c r="L1336" s="79"/>
      <c r="M1336" s="79"/>
      <c r="N1336" s="79"/>
      <c r="O1336" s="80"/>
      <c r="P1336" s="80"/>
      <c r="Q1336" s="80"/>
      <c r="R1336" s="80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79"/>
      <c r="AZ1336" s="79"/>
      <c r="BA1336" s="92"/>
      <c r="BB1336" s="92"/>
    </row>
    <row r="1337" spans="1:54" ht="18.75" hidden="1">
      <c r="A1337" s="58" t="s">
        <v>260</v>
      </c>
      <c r="B1337" s="33" t="s">
        <v>254</v>
      </c>
      <c r="C1337" s="33" t="s">
        <v>28</v>
      </c>
      <c r="D1337" s="33" t="s">
        <v>32</v>
      </c>
      <c r="E1337" s="33"/>
      <c r="F1337" s="33"/>
      <c r="G1337" s="13">
        <f t="shared" ref="G1337:V1341" si="2443">G1338</f>
        <v>2767</v>
      </c>
      <c r="H1337" s="13">
        <f t="shared" si="2443"/>
        <v>0</v>
      </c>
      <c r="I1337" s="13">
        <f t="shared" si="2443"/>
        <v>0</v>
      </c>
      <c r="J1337" s="13">
        <f t="shared" si="2443"/>
        <v>0</v>
      </c>
      <c r="K1337" s="13">
        <f t="shared" si="2443"/>
        <v>0</v>
      </c>
      <c r="L1337" s="13">
        <f t="shared" si="2443"/>
        <v>0</v>
      </c>
      <c r="M1337" s="13">
        <f t="shared" si="2443"/>
        <v>2767</v>
      </c>
      <c r="N1337" s="13">
        <f t="shared" si="2443"/>
        <v>0</v>
      </c>
      <c r="O1337" s="13">
        <f t="shared" si="2443"/>
        <v>0</v>
      </c>
      <c r="P1337" s="13">
        <f t="shared" si="2443"/>
        <v>0</v>
      </c>
      <c r="Q1337" s="13">
        <f t="shared" si="2443"/>
        <v>0</v>
      </c>
      <c r="R1337" s="13">
        <f t="shared" si="2443"/>
        <v>0</v>
      </c>
      <c r="S1337" s="13">
        <f t="shared" si="2443"/>
        <v>2767</v>
      </c>
      <c r="T1337" s="13">
        <f t="shared" si="2443"/>
        <v>0</v>
      </c>
      <c r="U1337" s="13">
        <f t="shared" si="2443"/>
        <v>0</v>
      </c>
      <c r="V1337" s="13">
        <f t="shared" si="2443"/>
        <v>0</v>
      </c>
      <c r="W1337" s="13">
        <f t="shared" ref="U1337:AJ1341" si="2444">W1338</f>
        <v>0</v>
      </c>
      <c r="X1337" s="13">
        <f t="shared" si="2444"/>
        <v>0</v>
      </c>
      <c r="Y1337" s="13">
        <f t="shared" si="2444"/>
        <v>2767</v>
      </c>
      <c r="Z1337" s="13">
        <f t="shared" si="2444"/>
        <v>0</v>
      </c>
      <c r="AA1337" s="13">
        <f t="shared" si="2444"/>
        <v>0</v>
      </c>
      <c r="AB1337" s="13">
        <f t="shared" si="2444"/>
        <v>0</v>
      </c>
      <c r="AC1337" s="13">
        <f t="shared" si="2444"/>
        <v>0</v>
      </c>
      <c r="AD1337" s="13">
        <f t="shared" si="2444"/>
        <v>0</v>
      </c>
      <c r="AE1337" s="13">
        <f t="shared" si="2444"/>
        <v>2767</v>
      </c>
      <c r="AF1337" s="13">
        <f t="shared" si="2444"/>
        <v>0</v>
      </c>
      <c r="AG1337" s="13">
        <f t="shared" si="2444"/>
        <v>0</v>
      </c>
      <c r="AH1337" s="13">
        <f t="shared" si="2444"/>
        <v>0</v>
      </c>
      <c r="AI1337" s="13">
        <f t="shared" si="2444"/>
        <v>0</v>
      </c>
      <c r="AJ1337" s="13">
        <f t="shared" si="2444"/>
        <v>0</v>
      </c>
      <c r="AK1337" s="13">
        <f t="shared" ref="AG1337:AR1341" si="2445">AK1338</f>
        <v>2767</v>
      </c>
      <c r="AL1337" s="13">
        <f t="shared" si="2445"/>
        <v>0</v>
      </c>
      <c r="AM1337" s="13">
        <f t="shared" si="2445"/>
        <v>0</v>
      </c>
      <c r="AN1337" s="13">
        <f t="shared" si="2445"/>
        <v>0</v>
      </c>
      <c r="AO1337" s="13">
        <f t="shared" si="2445"/>
        <v>0</v>
      </c>
      <c r="AP1337" s="13">
        <f t="shared" si="2445"/>
        <v>0</v>
      </c>
      <c r="AQ1337" s="13">
        <f t="shared" si="2445"/>
        <v>2767</v>
      </c>
      <c r="AR1337" s="13">
        <f t="shared" si="2445"/>
        <v>0</v>
      </c>
      <c r="AS1337" s="13">
        <f>AS1338+AS1347</f>
        <v>143</v>
      </c>
      <c r="AT1337" s="13">
        <f t="shared" ref="AT1337:AX1337" si="2446">AT1338+AT1347</f>
        <v>0</v>
      </c>
      <c r="AU1337" s="13">
        <f t="shared" si="2446"/>
        <v>0</v>
      </c>
      <c r="AV1337" s="13">
        <f t="shared" si="2446"/>
        <v>9351</v>
      </c>
      <c r="AW1337" s="13">
        <f t="shared" si="2446"/>
        <v>12261</v>
      </c>
      <c r="AX1337" s="13">
        <f t="shared" si="2446"/>
        <v>9351</v>
      </c>
      <c r="AY1337" s="13">
        <f t="shared" ref="AY1337:AZ1337" si="2447">AY1338+AY1347</f>
        <v>1245</v>
      </c>
      <c r="AZ1337" s="13">
        <f t="shared" si="2447"/>
        <v>0</v>
      </c>
      <c r="BA1337" s="93">
        <f t="shared" si="2374"/>
        <v>10.154147296305359</v>
      </c>
      <c r="BB1337" s="93">
        <f t="shared" si="2375"/>
        <v>0</v>
      </c>
    </row>
    <row r="1338" spans="1:54" ht="49.5" hidden="1">
      <c r="A1338" s="27" t="s">
        <v>563</v>
      </c>
      <c r="B1338" s="29" t="s">
        <v>254</v>
      </c>
      <c r="C1338" s="29" t="s">
        <v>28</v>
      </c>
      <c r="D1338" s="29" t="s">
        <v>32</v>
      </c>
      <c r="E1338" s="29" t="s">
        <v>69</v>
      </c>
      <c r="F1338" s="29"/>
      <c r="G1338" s="11">
        <f t="shared" ref="G1338" si="2448">G1339+G1343</f>
        <v>2767</v>
      </c>
      <c r="H1338" s="11">
        <f t="shared" ref="H1338:N1338" si="2449">H1339+H1343</f>
        <v>0</v>
      </c>
      <c r="I1338" s="11">
        <f t="shared" si="2449"/>
        <v>0</v>
      </c>
      <c r="J1338" s="11">
        <f t="shared" si="2449"/>
        <v>0</v>
      </c>
      <c r="K1338" s="11">
        <f t="shared" si="2449"/>
        <v>0</v>
      </c>
      <c r="L1338" s="11">
        <f t="shared" si="2449"/>
        <v>0</v>
      </c>
      <c r="M1338" s="11">
        <f t="shared" si="2449"/>
        <v>2767</v>
      </c>
      <c r="N1338" s="11">
        <f t="shared" si="2449"/>
        <v>0</v>
      </c>
      <c r="O1338" s="11">
        <f t="shared" ref="O1338:T1338" si="2450">O1339+O1343</f>
        <v>0</v>
      </c>
      <c r="P1338" s="11">
        <f t="shared" si="2450"/>
        <v>0</v>
      </c>
      <c r="Q1338" s="11">
        <f t="shared" si="2450"/>
        <v>0</v>
      </c>
      <c r="R1338" s="11">
        <f t="shared" si="2450"/>
        <v>0</v>
      </c>
      <c r="S1338" s="11">
        <f t="shared" si="2450"/>
        <v>2767</v>
      </c>
      <c r="T1338" s="11">
        <f t="shared" si="2450"/>
        <v>0</v>
      </c>
      <c r="U1338" s="11">
        <f t="shared" ref="U1338:Z1338" si="2451">U1339+U1343</f>
        <v>0</v>
      </c>
      <c r="V1338" s="11">
        <f t="shared" si="2451"/>
        <v>0</v>
      </c>
      <c r="W1338" s="11">
        <f t="shared" si="2451"/>
        <v>0</v>
      </c>
      <c r="X1338" s="11">
        <f t="shared" si="2451"/>
        <v>0</v>
      </c>
      <c r="Y1338" s="11">
        <f t="shared" si="2451"/>
        <v>2767</v>
      </c>
      <c r="Z1338" s="11">
        <f t="shared" si="2451"/>
        <v>0</v>
      </c>
      <c r="AA1338" s="11">
        <f t="shared" ref="AA1338:AF1338" si="2452">AA1339+AA1343</f>
        <v>0</v>
      </c>
      <c r="AB1338" s="11">
        <f t="shared" si="2452"/>
        <v>0</v>
      </c>
      <c r="AC1338" s="11">
        <f t="shared" si="2452"/>
        <v>0</v>
      </c>
      <c r="AD1338" s="11">
        <f t="shared" si="2452"/>
        <v>0</v>
      </c>
      <c r="AE1338" s="11">
        <f t="shared" si="2452"/>
        <v>2767</v>
      </c>
      <c r="AF1338" s="11">
        <f t="shared" si="2452"/>
        <v>0</v>
      </c>
      <c r="AG1338" s="11">
        <f t="shared" ref="AG1338:AL1338" si="2453">AG1339+AG1343</f>
        <v>0</v>
      </c>
      <c r="AH1338" s="11">
        <f t="shared" si="2453"/>
        <v>0</v>
      </c>
      <c r="AI1338" s="11">
        <f t="shared" si="2453"/>
        <v>0</v>
      </c>
      <c r="AJ1338" s="11">
        <f t="shared" si="2453"/>
        <v>0</v>
      </c>
      <c r="AK1338" s="11">
        <f t="shared" si="2453"/>
        <v>2767</v>
      </c>
      <c r="AL1338" s="11">
        <f t="shared" si="2453"/>
        <v>0</v>
      </c>
      <c r="AM1338" s="11">
        <f t="shared" ref="AM1338:AR1338" si="2454">AM1339+AM1343</f>
        <v>0</v>
      </c>
      <c r="AN1338" s="11">
        <f t="shared" si="2454"/>
        <v>0</v>
      </c>
      <c r="AO1338" s="11">
        <f t="shared" si="2454"/>
        <v>0</v>
      </c>
      <c r="AP1338" s="11">
        <f t="shared" si="2454"/>
        <v>0</v>
      </c>
      <c r="AQ1338" s="11">
        <f t="shared" si="2454"/>
        <v>2767</v>
      </c>
      <c r="AR1338" s="11">
        <f t="shared" si="2454"/>
        <v>0</v>
      </c>
      <c r="AS1338" s="11">
        <f t="shared" ref="AS1338:AX1338" si="2455">AS1339+AS1343</f>
        <v>0</v>
      </c>
      <c r="AT1338" s="11">
        <f t="shared" si="2455"/>
        <v>0</v>
      </c>
      <c r="AU1338" s="11">
        <f t="shared" si="2455"/>
        <v>0</v>
      </c>
      <c r="AV1338" s="11">
        <f t="shared" si="2455"/>
        <v>0</v>
      </c>
      <c r="AW1338" s="11">
        <f t="shared" si="2455"/>
        <v>2767</v>
      </c>
      <c r="AX1338" s="11">
        <f t="shared" si="2455"/>
        <v>0</v>
      </c>
      <c r="AY1338" s="11">
        <f t="shared" ref="AY1338:AZ1338" si="2456">AY1339+AY1343</f>
        <v>1245</v>
      </c>
      <c r="AZ1338" s="11">
        <f t="shared" si="2456"/>
        <v>0</v>
      </c>
      <c r="BA1338" s="92">
        <f t="shared" si="2374"/>
        <v>44.994578966389589</v>
      </c>
      <c r="BB1338" s="92"/>
    </row>
    <row r="1339" spans="1:54" ht="33" hidden="1">
      <c r="A1339" s="27" t="s">
        <v>76</v>
      </c>
      <c r="B1339" s="29" t="s">
        <v>254</v>
      </c>
      <c r="C1339" s="29" t="s">
        <v>28</v>
      </c>
      <c r="D1339" s="29" t="s">
        <v>32</v>
      </c>
      <c r="E1339" s="29" t="s">
        <v>255</v>
      </c>
      <c r="F1339" s="29"/>
      <c r="G1339" s="11">
        <f t="shared" si="2443"/>
        <v>2767</v>
      </c>
      <c r="H1339" s="11">
        <f t="shared" si="2443"/>
        <v>0</v>
      </c>
      <c r="I1339" s="11">
        <f t="shared" si="2443"/>
        <v>0</v>
      </c>
      <c r="J1339" s="11">
        <f t="shared" si="2443"/>
        <v>0</v>
      </c>
      <c r="K1339" s="11">
        <f t="shared" si="2443"/>
        <v>0</v>
      </c>
      <c r="L1339" s="11">
        <f t="shared" si="2443"/>
        <v>0</v>
      </c>
      <c r="M1339" s="11">
        <f t="shared" si="2443"/>
        <v>2767</v>
      </c>
      <c r="N1339" s="11">
        <f t="shared" si="2443"/>
        <v>0</v>
      </c>
      <c r="O1339" s="11">
        <f t="shared" si="2443"/>
        <v>0</v>
      </c>
      <c r="P1339" s="11">
        <f t="shared" si="2443"/>
        <v>0</v>
      </c>
      <c r="Q1339" s="11">
        <f t="shared" si="2443"/>
        <v>0</v>
      </c>
      <c r="R1339" s="11">
        <f t="shared" si="2443"/>
        <v>0</v>
      </c>
      <c r="S1339" s="11">
        <f t="shared" si="2443"/>
        <v>2767</v>
      </c>
      <c r="T1339" s="11">
        <f t="shared" si="2443"/>
        <v>0</v>
      </c>
      <c r="U1339" s="11">
        <f t="shared" si="2444"/>
        <v>0</v>
      </c>
      <c r="V1339" s="11">
        <f t="shared" si="2444"/>
        <v>0</v>
      </c>
      <c r="W1339" s="11">
        <f t="shared" si="2444"/>
        <v>0</v>
      </c>
      <c r="X1339" s="11">
        <f t="shared" si="2444"/>
        <v>0</v>
      </c>
      <c r="Y1339" s="11">
        <f t="shared" si="2444"/>
        <v>2767</v>
      </c>
      <c r="Z1339" s="11">
        <f t="shared" si="2444"/>
        <v>0</v>
      </c>
      <c r="AA1339" s="11">
        <f t="shared" si="2444"/>
        <v>0</v>
      </c>
      <c r="AB1339" s="11">
        <f t="shared" si="2444"/>
        <v>0</v>
      </c>
      <c r="AC1339" s="11">
        <f t="shared" si="2444"/>
        <v>0</v>
      </c>
      <c r="AD1339" s="11">
        <f t="shared" si="2444"/>
        <v>0</v>
      </c>
      <c r="AE1339" s="11">
        <f t="shared" si="2444"/>
        <v>2767</v>
      </c>
      <c r="AF1339" s="11">
        <f t="shared" si="2444"/>
        <v>0</v>
      </c>
      <c r="AG1339" s="11">
        <f t="shared" si="2445"/>
        <v>0</v>
      </c>
      <c r="AH1339" s="11">
        <f t="shared" si="2445"/>
        <v>0</v>
      </c>
      <c r="AI1339" s="11">
        <f t="shared" si="2445"/>
        <v>0</v>
      </c>
      <c r="AJ1339" s="11">
        <f t="shared" si="2445"/>
        <v>0</v>
      </c>
      <c r="AK1339" s="11">
        <f t="shared" si="2445"/>
        <v>2767</v>
      </c>
      <c r="AL1339" s="11">
        <f t="shared" si="2445"/>
        <v>0</v>
      </c>
      <c r="AM1339" s="11">
        <f t="shared" si="2445"/>
        <v>0</v>
      </c>
      <c r="AN1339" s="11">
        <f t="shared" si="2445"/>
        <v>0</v>
      </c>
      <c r="AO1339" s="11">
        <f t="shared" si="2445"/>
        <v>0</v>
      </c>
      <c r="AP1339" s="11">
        <f t="shared" si="2445"/>
        <v>0</v>
      </c>
      <c r="AQ1339" s="11">
        <f t="shared" si="2445"/>
        <v>2767</v>
      </c>
      <c r="AR1339" s="11">
        <f t="shared" si="2445"/>
        <v>0</v>
      </c>
      <c r="AS1339" s="11">
        <f t="shared" ref="AS1339:AZ1341" si="2457">AS1340</f>
        <v>0</v>
      </c>
      <c r="AT1339" s="11">
        <f t="shared" si="2457"/>
        <v>0</v>
      </c>
      <c r="AU1339" s="11">
        <f t="shared" si="2457"/>
        <v>0</v>
      </c>
      <c r="AV1339" s="11">
        <f t="shared" si="2457"/>
        <v>0</v>
      </c>
      <c r="AW1339" s="11">
        <f t="shared" si="2457"/>
        <v>2767</v>
      </c>
      <c r="AX1339" s="11">
        <f t="shared" si="2457"/>
        <v>0</v>
      </c>
      <c r="AY1339" s="11">
        <f t="shared" si="2457"/>
        <v>1245</v>
      </c>
      <c r="AZ1339" s="11">
        <f t="shared" si="2457"/>
        <v>0</v>
      </c>
      <c r="BA1339" s="92">
        <f t="shared" si="2374"/>
        <v>44.994578966389589</v>
      </c>
      <c r="BB1339" s="92"/>
    </row>
    <row r="1340" spans="1:54" ht="33" hidden="1">
      <c r="A1340" s="45" t="s">
        <v>261</v>
      </c>
      <c r="B1340" s="29" t="s">
        <v>254</v>
      </c>
      <c r="C1340" s="29" t="s">
        <v>28</v>
      </c>
      <c r="D1340" s="29" t="s">
        <v>32</v>
      </c>
      <c r="E1340" s="29" t="s">
        <v>262</v>
      </c>
      <c r="F1340" s="29"/>
      <c r="G1340" s="11">
        <f t="shared" si="2443"/>
        <v>2767</v>
      </c>
      <c r="H1340" s="11">
        <f t="shared" si="2443"/>
        <v>0</v>
      </c>
      <c r="I1340" s="11">
        <f t="shared" si="2443"/>
        <v>0</v>
      </c>
      <c r="J1340" s="11">
        <f t="shared" si="2443"/>
        <v>0</v>
      </c>
      <c r="K1340" s="11">
        <f t="shared" si="2443"/>
        <v>0</v>
      </c>
      <c r="L1340" s="11">
        <f t="shared" si="2443"/>
        <v>0</v>
      </c>
      <c r="M1340" s="11">
        <f t="shared" si="2443"/>
        <v>2767</v>
      </c>
      <c r="N1340" s="11">
        <f t="shared" si="2443"/>
        <v>0</v>
      </c>
      <c r="O1340" s="11">
        <f t="shared" si="2443"/>
        <v>0</v>
      </c>
      <c r="P1340" s="11">
        <f t="shared" si="2443"/>
        <v>0</v>
      </c>
      <c r="Q1340" s="11">
        <f t="shared" si="2443"/>
        <v>0</v>
      </c>
      <c r="R1340" s="11">
        <f t="shared" si="2443"/>
        <v>0</v>
      </c>
      <c r="S1340" s="11">
        <f t="shared" si="2443"/>
        <v>2767</v>
      </c>
      <c r="T1340" s="11">
        <f t="shared" si="2443"/>
        <v>0</v>
      </c>
      <c r="U1340" s="11">
        <f t="shared" si="2444"/>
        <v>0</v>
      </c>
      <c r="V1340" s="11">
        <f t="shared" si="2444"/>
        <v>0</v>
      </c>
      <c r="W1340" s="11">
        <f t="shared" si="2444"/>
        <v>0</v>
      </c>
      <c r="X1340" s="11">
        <f t="shared" si="2444"/>
        <v>0</v>
      </c>
      <c r="Y1340" s="11">
        <f t="shared" si="2444"/>
        <v>2767</v>
      </c>
      <c r="Z1340" s="11">
        <f t="shared" si="2444"/>
        <v>0</v>
      </c>
      <c r="AA1340" s="11">
        <f t="shared" si="2444"/>
        <v>0</v>
      </c>
      <c r="AB1340" s="11">
        <f t="shared" si="2444"/>
        <v>0</v>
      </c>
      <c r="AC1340" s="11">
        <f t="shared" si="2444"/>
        <v>0</v>
      </c>
      <c r="AD1340" s="11">
        <f t="shared" si="2444"/>
        <v>0</v>
      </c>
      <c r="AE1340" s="11">
        <f t="shared" si="2444"/>
        <v>2767</v>
      </c>
      <c r="AF1340" s="11">
        <f t="shared" si="2444"/>
        <v>0</v>
      </c>
      <c r="AG1340" s="11">
        <f t="shared" si="2445"/>
        <v>0</v>
      </c>
      <c r="AH1340" s="11">
        <f t="shared" si="2445"/>
        <v>0</v>
      </c>
      <c r="AI1340" s="11">
        <f t="shared" si="2445"/>
        <v>0</v>
      </c>
      <c r="AJ1340" s="11">
        <f t="shared" si="2445"/>
        <v>0</v>
      </c>
      <c r="AK1340" s="11">
        <f t="shared" si="2445"/>
        <v>2767</v>
      </c>
      <c r="AL1340" s="11">
        <f t="shared" si="2445"/>
        <v>0</v>
      </c>
      <c r="AM1340" s="11">
        <f t="shared" si="2445"/>
        <v>0</v>
      </c>
      <c r="AN1340" s="11">
        <f t="shared" si="2445"/>
        <v>0</v>
      </c>
      <c r="AO1340" s="11">
        <f t="shared" si="2445"/>
        <v>0</v>
      </c>
      <c r="AP1340" s="11">
        <f t="shared" si="2445"/>
        <v>0</v>
      </c>
      <c r="AQ1340" s="11">
        <f t="shared" si="2445"/>
        <v>2767</v>
      </c>
      <c r="AR1340" s="11">
        <f t="shared" si="2445"/>
        <v>0</v>
      </c>
      <c r="AS1340" s="11">
        <f t="shared" si="2457"/>
        <v>0</v>
      </c>
      <c r="AT1340" s="11">
        <f t="shared" si="2457"/>
        <v>0</v>
      </c>
      <c r="AU1340" s="11">
        <f t="shared" si="2457"/>
        <v>0</v>
      </c>
      <c r="AV1340" s="11">
        <f t="shared" si="2457"/>
        <v>0</v>
      </c>
      <c r="AW1340" s="11">
        <f t="shared" si="2457"/>
        <v>2767</v>
      </c>
      <c r="AX1340" s="11">
        <f t="shared" si="2457"/>
        <v>0</v>
      </c>
      <c r="AY1340" s="11">
        <f t="shared" si="2457"/>
        <v>1245</v>
      </c>
      <c r="AZ1340" s="11">
        <f t="shared" si="2457"/>
        <v>0</v>
      </c>
      <c r="BA1340" s="92">
        <f t="shared" si="2374"/>
        <v>44.994578966389589</v>
      </c>
      <c r="BB1340" s="92"/>
    </row>
    <row r="1341" spans="1:54" ht="33" hidden="1">
      <c r="A1341" s="45" t="s">
        <v>11</v>
      </c>
      <c r="B1341" s="29" t="s">
        <v>254</v>
      </c>
      <c r="C1341" s="29" t="s">
        <v>28</v>
      </c>
      <c r="D1341" s="29" t="s">
        <v>32</v>
      </c>
      <c r="E1341" s="29" t="s">
        <v>262</v>
      </c>
      <c r="F1341" s="29" t="s">
        <v>12</v>
      </c>
      <c r="G1341" s="11">
        <f t="shared" si="2443"/>
        <v>2767</v>
      </c>
      <c r="H1341" s="11">
        <f t="shared" si="2443"/>
        <v>0</v>
      </c>
      <c r="I1341" s="11">
        <f t="shared" si="2443"/>
        <v>0</v>
      </c>
      <c r="J1341" s="11">
        <f t="shared" si="2443"/>
        <v>0</v>
      </c>
      <c r="K1341" s="11">
        <f t="shared" si="2443"/>
        <v>0</v>
      </c>
      <c r="L1341" s="11">
        <f t="shared" si="2443"/>
        <v>0</v>
      </c>
      <c r="M1341" s="11">
        <f t="shared" si="2443"/>
        <v>2767</v>
      </c>
      <c r="N1341" s="11">
        <f t="shared" si="2443"/>
        <v>0</v>
      </c>
      <c r="O1341" s="11">
        <f t="shared" si="2443"/>
        <v>0</v>
      </c>
      <c r="P1341" s="11">
        <f t="shared" si="2443"/>
        <v>0</v>
      </c>
      <c r="Q1341" s="11">
        <f t="shared" si="2443"/>
        <v>0</v>
      </c>
      <c r="R1341" s="11">
        <f t="shared" si="2443"/>
        <v>0</v>
      </c>
      <c r="S1341" s="11">
        <f t="shared" si="2443"/>
        <v>2767</v>
      </c>
      <c r="T1341" s="11">
        <f t="shared" si="2443"/>
        <v>0</v>
      </c>
      <c r="U1341" s="11">
        <f t="shared" si="2444"/>
        <v>0</v>
      </c>
      <c r="V1341" s="11">
        <f t="shared" si="2444"/>
        <v>0</v>
      </c>
      <c r="W1341" s="11">
        <f t="shared" si="2444"/>
        <v>0</v>
      </c>
      <c r="X1341" s="11">
        <f t="shared" si="2444"/>
        <v>0</v>
      </c>
      <c r="Y1341" s="11">
        <f t="shared" si="2444"/>
        <v>2767</v>
      </c>
      <c r="Z1341" s="11">
        <f t="shared" si="2444"/>
        <v>0</v>
      </c>
      <c r="AA1341" s="11">
        <f t="shared" si="2444"/>
        <v>0</v>
      </c>
      <c r="AB1341" s="11">
        <f t="shared" si="2444"/>
        <v>0</v>
      </c>
      <c r="AC1341" s="11">
        <f t="shared" si="2444"/>
        <v>0</v>
      </c>
      <c r="AD1341" s="11">
        <f t="shared" si="2444"/>
        <v>0</v>
      </c>
      <c r="AE1341" s="11">
        <f t="shared" si="2444"/>
        <v>2767</v>
      </c>
      <c r="AF1341" s="11">
        <f t="shared" si="2444"/>
        <v>0</v>
      </c>
      <c r="AG1341" s="11">
        <f t="shared" si="2445"/>
        <v>0</v>
      </c>
      <c r="AH1341" s="11">
        <f t="shared" si="2445"/>
        <v>0</v>
      </c>
      <c r="AI1341" s="11">
        <f t="shared" si="2445"/>
        <v>0</v>
      </c>
      <c r="AJ1341" s="11">
        <f t="shared" si="2445"/>
        <v>0</v>
      </c>
      <c r="AK1341" s="11">
        <f t="shared" si="2445"/>
        <v>2767</v>
      </c>
      <c r="AL1341" s="11">
        <f t="shared" si="2445"/>
        <v>0</v>
      </c>
      <c r="AM1341" s="11">
        <f t="shared" si="2445"/>
        <v>0</v>
      </c>
      <c r="AN1341" s="11">
        <f t="shared" si="2445"/>
        <v>0</v>
      </c>
      <c r="AO1341" s="11">
        <f t="shared" si="2445"/>
        <v>0</v>
      </c>
      <c r="AP1341" s="11">
        <f t="shared" si="2445"/>
        <v>0</v>
      </c>
      <c r="AQ1341" s="11">
        <f t="shared" si="2445"/>
        <v>2767</v>
      </c>
      <c r="AR1341" s="11">
        <f t="shared" si="2445"/>
        <v>0</v>
      </c>
      <c r="AS1341" s="11">
        <f t="shared" si="2457"/>
        <v>0</v>
      </c>
      <c r="AT1341" s="11">
        <f t="shared" si="2457"/>
        <v>0</v>
      </c>
      <c r="AU1341" s="11">
        <f t="shared" si="2457"/>
        <v>0</v>
      </c>
      <c r="AV1341" s="11">
        <f t="shared" si="2457"/>
        <v>0</v>
      </c>
      <c r="AW1341" s="11">
        <f t="shared" si="2457"/>
        <v>2767</v>
      </c>
      <c r="AX1341" s="11">
        <f t="shared" si="2457"/>
        <v>0</v>
      </c>
      <c r="AY1341" s="11">
        <f t="shared" si="2457"/>
        <v>1245</v>
      </c>
      <c r="AZ1341" s="11">
        <f t="shared" si="2457"/>
        <v>0</v>
      </c>
      <c r="BA1341" s="92">
        <f t="shared" si="2374"/>
        <v>44.994578966389589</v>
      </c>
      <c r="BB1341" s="92"/>
    </row>
    <row r="1342" spans="1:54" hidden="1">
      <c r="A1342" s="45" t="s">
        <v>13</v>
      </c>
      <c r="B1342" s="29" t="s">
        <v>254</v>
      </c>
      <c r="C1342" s="29" t="s">
        <v>28</v>
      </c>
      <c r="D1342" s="29" t="s">
        <v>32</v>
      </c>
      <c r="E1342" s="29" t="s">
        <v>262</v>
      </c>
      <c r="F1342" s="25" t="s">
        <v>34</v>
      </c>
      <c r="G1342" s="9">
        <f>2683+84</f>
        <v>2767</v>
      </c>
      <c r="H1342" s="9"/>
      <c r="I1342" s="79"/>
      <c r="J1342" s="79"/>
      <c r="K1342" s="79"/>
      <c r="L1342" s="79"/>
      <c r="M1342" s="9">
        <f>G1342+I1342+J1342+K1342+L1342</f>
        <v>2767</v>
      </c>
      <c r="N1342" s="9">
        <f>H1342+L1342</f>
        <v>0</v>
      </c>
      <c r="O1342" s="80"/>
      <c r="P1342" s="80"/>
      <c r="Q1342" s="80"/>
      <c r="R1342" s="80"/>
      <c r="S1342" s="9">
        <f>M1342+O1342+P1342+Q1342+R1342</f>
        <v>2767</v>
      </c>
      <c r="T1342" s="9">
        <f>N1342+R1342</f>
        <v>0</v>
      </c>
      <c r="U1342" s="80"/>
      <c r="V1342" s="80"/>
      <c r="W1342" s="80"/>
      <c r="X1342" s="80"/>
      <c r="Y1342" s="9">
        <f>S1342+U1342+V1342+W1342+X1342</f>
        <v>2767</v>
      </c>
      <c r="Z1342" s="9">
        <f>T1342+X1342</f>
        <v>0</v>
      </c>
      <c r="AA1342" s="80"/>
      <c r="AB1342" s="80"/>
      <c r="AC1342" s="80"/>
      <c r="AD1342" s="80"/>
      <c r="AE1342" s="9">
        <f>Y1342+AA1342+AB1342+AC1342+AD1342</f>
        <v>2767</v>
      </c>
      <c r="AF1342" s="9">
        <f>Z1342+AD1342</f>
        <v>0</v>
      </c>
      <c r="AG1342" s="80"/>
      <c r="AH1342" s="80"/>
      <c r="AI1342" s="80"/>
      <c r="AJ1342" s="80"/>
      <c r="AK1342" s="9">
        <f>AE1342+AG1342+AH1342+AI1342+AJ1342</f>
        <v>2767</v>
      </c>
      <c r="AL1342" s="9">
        <f>AF1342+AJ1342</f>
        <v>0</v>
      </c>
      <c r="AM1342" s="80"/>
      <c r="AN1342" s="80"/>
      <c r="AO1342" s="80"/>
      <c r="AP1342" s="80"/>
      <c r="AQ1342" s="9">
        <f>AK1342+AM1342+AN1342+AO1342+AP1342</f>
        <v>2767</v>
      </c>
      <c r="AR1342" s="9">
        <f>AL1342+AP1342</f>
        <v>0</v>
      </c>
      <c r="AS1342" s="80"/>
      <c r="AT1342" s="80"/>
      <c r="AU1342" s="80"/>
      <c r="AV1342" s="80"/>
      <c r="AW1342" s="9">
        <f>AQ1342+AS1342+AT1342+AU1342+AV1342</f>
        <v>2767</v>
      </c>
      <c r="AX1342" s="9">
        <f>AR1342+AV1342</f>
        <v>0</v>
      </c>
      <c r="AY1342" s="11">
        <v>1245</v>
      </c>
      <c r="AZ1342" s="79"/>
      <c r="BA1342" s="92">
        <f t="shared" si="2374"/>
        <v>44.994578966389589</v>
      </c>
      <c r="BB1342" s="92"/>
    </row>
    <row r="1343" spans="1:54" hidden="1">
      <c r="A1343" s="45" t="s">
        <v>14</v>
      </c>
      <c r="B1343" s="29" t="s">
        <v>254</v>
      </c>
      <c r="C1343" s="29" t="s">
        <v>28</v>
      </c>
      <c r="D1343" s="29" t="s">
        <v>32</v>
      </c>
      <c r="E1343" s="29" t="s">
        <v>70</v>
      </c>
      <c r="F1343" s="25"/>
      <c r="G1343" s="9">
        <f t="shared" ref="G1343:H1344" si="2458">G1344</f>
        <v>0</v>
      </c>
      <c r="H1343" s="9">
        <f t="shared" si="2458"/>
        <v>0</v>
      </c>
      <c r="I1343" s="79"/>
      <c r="J1343" s="79"/>
      <c r="K1343" s="79"/>
      <c r="L1343" s="79"/>
      <c r="M1343" s="79"/>
      <c r="N1343" s="79"/>
      <c r="O1343" s="80"/>
      <c r="P1343" s="80"/>
      <c r="Q1343" s="80"/>
      <c r="R1343" s="80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79"/>
      <c r="AZ1343" s="79"/>
      <c r="BA1343" s="92" t="e">
        <f t="shared" si="2374"/>
        <v>#DIV/0!</v>
      </c>
      <c r="BB1343" s="92" t="e">
        <f t="shared" si="2375"/>
        <v>#DIV/0!</v>
      </c>
    </row>
    <row r="1344" spans="1:54" ht="33" hidden="1">
      <c r="A1344" s="45" t="s">
        <v>683</v>
      </c>
      <c r="B1344" s="29" t="s">
        <v>254</v>
      </c>
      <c r="C1344" s="29" t="s">
        <v>28</v>
      </c>
      <c r="D1344" s="29" t="s">
        <v>32</v>
      </c>
      <c r="E1344" s="29" t="s">
        <v>682</v>
      </c>
      <c r="F1344" s="25"/>
      <c r="G1344" s="9">
        <f t="shared" si="2458"/>
        <v>0</v>
      </c>
      <c r="H1344" s="9">
        <f t="shared" si="2458"/>
        <v>0</v>
      </c>
      <c r="I1344" s="79"/>
      <c r="J1344" s="79"/>
      <c r="K1344" s="79"/>
      <c r="L1344" s="79"/>
      <c r="M1344" s="79"/>
      <c r="N1344" s="79"/>
      <c r="O1344" s="80"/>
      <c r="P1344" s="80"/>
      <c r="Q1344" s="80"/>
      <c r="R1344" s="80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79"/>
      <c r="AZ1344" s="79"/>
      <c r="BA1344" s="92" t="e">
        <f t="shared" si="2374"/>
        <v>#DIV/0!</v>
      </c>
      <c r="BB1344" s="92" t="e">
        <f t="shared" si="2375"/>
        <v>#DIV/0!</v>
      </c>
    </row>
    <row r="1345" spans="1:54" ht="33" hidden="1">
      <c r="A1345" s="45" t="s">
        <v>11</v>
      </c>
      <c r="B1345" s="29" t="s">
        <v>254</v>
      </c>
      <c r="C1345" s="29" t="s">
        <v>28</v>
      </c>
      <c r="D1345" s="29" t="s">
        <v>32</v>
      </c>
      <c r="E1345" s="29" t="s">
        <v>682</v>
      </c>
      <c r="F1345" s="29" t="s">
        <v>12</v>
      </c>
      <c r="G1345" s="9">
        <f t="shared" ref="G1345:H1345" si="2459">G1346</f>
        <v>0</v>
      </c>
      <c r="H1345" s="9">
        <f t="shared" si="2459"/>
        <v>0</v>
      </c>
      <c r="I1345" s="79"/>
      <c r="J1345" s="79"/>
      <c r="K1345" s="79"/>
      <c r="L1345" s="79"/>
      <c r="M1345" s="79"/>
      <c r="N1345" s="79"/>
      <c r="O1345" s="80"/>
      <c r="P1345" s="80"/>
      <c r="Q1345" s="80"/>
      <c r="R1345" s="80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79"/>
      <c r="AZ1345" s="79"/>
      <c r="BA1345" s="92" t="e">
        <f t="shared" si="2374"/>
        <v>#DIV/0!</v>
      </c>
      <c r="BB1345" s="92" t="e">
        <f t="shared" si="2375"/>
        <v>#DIV/0!</v>
      </c>
    </row>
    <row r="1346" spans="1:54" hidden="1">
      <c r="A1346" s="45" t="s">
        <v>13</v>
      </c>
      <c r="B1346" s="29" t="s">
        <v>254</v>
      </c>
      <c r="C1346" s="29" t="s">
        <v>28</v>
      </c>
      <c r="D1346" s="29" t="s">
        <v>32</v>
      </c>
      <c r="E1346" s="29" t="s">
        <v>682</v>
      </c>
      <c r="F1346" s="25" t="s">
        <v>34</v>
      </c>
      <c r="G1346" s="9"/>
      <c r="H1346" s="9"/>
      <c r="I1346" s="79"/>
      <c r="J1346" s="79"/>
      <c r="K1346" s="79"/>
      <c r="L1346" s="79"/>
      <c r="M1346" s="79"/>
      <c r="N1346" s="79"/>
      <c r="O1346" s="80"/>
      <c r="P1346" s="80"/>
      <c r="Q1346" s="80"/>
      <c r="R1346" s="80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79"/>
      <c r="AZ1346" s="79"/>
      <c r="BA1346" s="92" t="e">
        <f t="shared" si="2374"/>
        <v>#DIV/0!</v>
      </c>
      <c r="BB1346" s="92" t="e">
        <f t="shared" si="2375"/>
        <v>#DIV/0!</v>
      </c>
    </row>
    <row r="1347" spans="1:54" hidden="1">
      <c r="A1347" s="24" t="s">
        <v>61</v>
      </c>
      <c r="B1347" s="29" t="s">
        <v>254</v>
      </c>
      <c r="C1347" s="29" t="s">
        <v>28</v>
      </c>
      <c r="D1347" s="29" t="s">
        <v>32</v>
      </c>
      <c r="E1347" s="29" t="s">
        <v>62</v>
      </c>
      <c r="F1347" s="25"/>
      <c r="G1347" s="9"/>
      <c r="H1347" s="9"/>
      <c r="I1347" s="79"/>
      <c r="J1347" s="79"/>
      <c r="K1347" s="79"/>
      <c r="L1347" s="79"/>
      <c r="M1347" s="79"/>
      <c r="N1347" s="79"/>
      <c r="O1347" s="80"/>
      <c r="P1347" s="80"/>
      <c r="Q1347" s="80"/>
      <c r="R1347" s="80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9">
        <f>AS1348+AS1352</f>
        <v>143</v>
      </c>
      <c r="AT1347" s="9">
        <f t="shared" ref="AT1347:AX1347" si="2460">AT1348+AT1352</f>
        <v>0</v>
      </c>
      <c r="AU1347" s="9">
        <f t="shared" si="2460"/>
        <v>0</v>
      </c>
      <c r="AV1347" s="9">
        <f t="shared" si="2460"/>
        <v>9351</v>
      </c>
      <c r="AW1347" s="9">
        <f t="shared" si="2460"/>
        <v>9494</v>
      </c>
      <c r="AX1347" s="9">
        <f t="shared" si="2460"/>
        <v>9351</v>
      </c>
      <c r="AY1347" s="9">
        <f t="shared" ref="AY1347:AZ1347" si="2461">AY1348+AY1352</f>
        <v>0</v>
      </c>
      <c r="AZ1347" s="9">
        <f t="shared" si="2461"/>
        <v>0</v>
      </c>
      <c r="BA1347" s="92">
        <f t="shared" si="2374"/>
        <v>0</v>
      </c>
      <c r="BB1347" s="92">
        <f t="shared" si="2375"/>
        <v>0</v>
      </c>
    </row>
    <row r="1348" spans="1:54" hidden="1">
      <c r="A1348" s="45" t="s">
        <v>14</v>
      </c>
      <c r="B1348" s="29" t="s">
        <v>254</v>
      </c>
      <c r="C1348" s="29" t="s">
        <v>28</v>
      </c>
      <c r="D1348" s="29" t="s">
        <v>32</v>
      </c>
      <c r="E1348" s="29" t="s">
        <v>63</v>
      </c>
      <c r="F1348" s="25"/>
      <c r="G1348" s="9"/>
      <c r="H1348" s="9"/>
      <c r="I1348" s="79"/>
      <c r="J1348" s="79"/>
      <c r="K1348" s="79"/>
      <c r="L1348" s="79"/>
      <c r="M1348" s="79"/>
      <c r="N1348" s="79"/>
      <c r="O1348" s="80"/>
      <c r="P1348" s="80"/>
      <c r="Q1348" s="80"/>
      <c r="R1348" s="80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9">
        <f>AS1349</f>
        <v>143</v>
      </c>
      <c r="AT1348" s="9">
        <f t="shared" ref="AT1348:AZ1350" si="2462">AT1349</f>
        <v>0</v>
      </c>
      <c r="AU1348" s="9">
        <f t="shared" si="2462"/>
        <v>0</v>
      </c>
      <c r="AV1348" s="9">
        <f t="shared" si="2462"/>
        <v>0</v>
      </c>
      <c r="AW1348" s="9">
        <f t="shared" si="2462"/>
        <v>143</v>
      </c>
      <c r="AX1348" s="9">
        <f t="shared" si="2462"/>
        <v>0</v>
      </c>
      <c r="AY1348" s="9">
        <f t="shared" si="2462"/>
        <v>0</v>
      </c>
      <c r="AZ1348" s="9">
        <f t="shared" si="2462"/>
        <v>0</v>
      </c>
      <c r="BA1348" s="92">
        <f t="shared" si="2374"/>
        <v>0</v>
      </c>
      <c r="BB1348" s="92"/>
    </row>
    <row r="1349" spans="1:54" ht="37.5" hidden="1" customHeight="1">
      <c r="A1349" s="42" t="s">
        <v>71</v>
      </c>
      <c r="B1349" s="29" t="s">
        <v>254</v>
      </c>
      <c r="C1349" s="29" t="s">
        <v>28</v>
      </c>
      <c r="D1349" s="29" t="s">
        <v>32</v>
      </c>
      <c r="E1349" s="29" t="s">
        <v>788</v>
      </c>
      <c r="F1349" s="25"/>
      <c r="G1349" s="9"/>
      <c r="H1349" s="9"/>
      <c r="I1349" s="79"/>
      <c r="J1349" s="79"/>
      <c r="K1349" s="79"/>
      <c r="L1349" s="79"/>
      <c r="M1349" s="79"/>
      <c r="N1349" s="79"/>
      <c r="O1349" s="80"/>
      <c r="P1349" s="80"/>
      <c r="Q1349" s="80"/>
      <c r="R1349" s="80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9">
        <f>AS1350</f>
        <v>143</v>
      </c>
      <c r="AT1349" s="9">
        <f t="shared" si="2462"/>
        <v>0</v>
      </c>
      <c r="AU1349" s="9">
        <f t="shared" si="2462"/>
        <v>0</v>
      </c>
      <c r="AV1349" s="9">
        <f t="shared" si="2462"/>
        <v>0</v>
      </c>
      <c r="AW1349" s="9">
        <f t="shared" si="2462"/>
        <v>143</v>
      </c>
      <c r="AX1349" s="9">
        <f t="shared" si="2462"/>
        <v>0</v>
      </c>
      <c r="AY1349" s="9">
        <f t="shared" si="2462"/>
        <v>0</v>
      </c>
      <c r="AZ1349" s="9">
        <f t="shared" si="2462"/>
        <v>0</v>
      </c>
      <c r="BA1349" s="92">
        <f t="shared" si="2374"/>
        <v>0</v>
      </c>
      <c r="BB1349" s="92"/>
    </row>
    <row r="1350" spans="1:54" ht="33" hidden="1">
      <c r="A1350" s="24" t="s">
        <v>242</v>
      </c>
      <c r="B1350" s="29" t="s">
        <v>254</v>
      </c>
      <c r="C1350" s="29" t="s">
        <v>28</v>
      </c>
      <c r="D1350" s="29" t="s">
        <v>32</v>
      </c>
      <c r="E1350" s="29" t="s">
        <v>788</v>
      </c>
      <c r="F1350" s="25" t="s">
        <v>30</v>
      </c>
      <c r="G1350" s="9"/>
      <c r="H1350" s="9"/>
      <c r="I1350" s="79"/>
      <c r="J1350" s="79"/>
      <c r="K1350" s="79"/>
      <c r="L1350" s="79"/>
      <c r="M1350" s="79"/>
      <c r="N1350" s="79"/>
      <c r="O1350" s="80"/>
      <c r="P1350" s="80"/>
      <c r="Q1350" s="80"/>
      <c r="R1350" s="80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9">
        <f>AS1351</f>
        <v>143</v>
      </c>
      <c r="AT1350" s="9">
        <f t="shared" si="2462"/>
        <v>0</v>
      </c>
      <c r="AU1350" s="9">
        <f t="shared" si="2462"/>
        <v>0</v>
      </c>
      <c r="AV1350" s="9">
        <f t="shared" si="2462"/>
        <v>0</v>
      </c>
      <c r="AW1350" s="9">
        <f t="shared" si="2462"/>
        <v>143</v>
      </c>
      <c r="AX1350" s="9">
        <f t="shared" si="2462"/>
        <v>0</v>
      </c>
      <c r="AY1350" s="9">
        <f t="shared" si="2462"/>
        <v>0</v>
      </c>
      <c r="AZ1350" s="9">
        <f t="shared" si="2462"/>
        <v>0</v>
      </c>
      <c r="BA1350" s="92">
        <f t="shared" si="2374"/>
        <v>0</v>
      </c>
      <c r="BB1350" s="92"/>
    </row>
    <row r="1351" spans="1:54" ht="33" hidden="1">
      <c r="A1351" s="42" t="s">
        <v>36</v>
      </c>
      <c r="B1351" s="29" t="s">
        <v>254</v>
      </c>
      <c r="C1351" s="29" t="s">
        <v>28</v>
      </c>
      <c r="D1351" s="29" t="s">
        <v>32</v>
      </c>
      <c r="E1351" s="29" t="s">
        <v>788</v>
      </c>
      <c r="F1351" s="25" t="s">
        <v>37</v>
      </c>
      <c r="G1351" s="9"/>
      <c r="H1351" s="9"/>
      <c r="I1351" s="79"/>
      <c r="J1351" s="79"/>
      <c r="K1351" s="79"/>
      <c r="L1351" s="79"/>
      <c r="M1351" s="79"/>
      <c r="N1351" s="79"/>
      <c r="O1351" s="80"/>
      <c r="P1351" s="80"/>
      <c r="Q1351" s="80"/>
      <c r="R1351" s="80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9">
        <v>143</v>
      </c>
      <c r="AT1351" s="9"/>
      <c r="AU1351" s="9"/>
      <c r="AV1351" s="9"/>
      <c r="AW1351" s="9">
        <f>AQ1351+AS1351+AT1351+AU1351+AV1351</f>
        <v>143</v>
      </c>
      <c r="AX1351" s="9">
        <f>AR1351+AV1351</f>
        <v>0</v>
      </c>
      <c r="AY1351" s="79"/>
      <c r="AZ1351" s="79"/>
      <c r="BA1351" s="92">
        <f t="shared" si="2374"/>
        <v>0</v>
      </c>
      <c r="BB1351" s="92"/>
    </row>
    <row r="1352" spans="1:54" ht="104.25" hidden="1" customHeight="1">
      <c r="A1352" s="45" t="s">
        <v>789</v>
      </c>
      <c r="B1352" s="29" t="s">
        <v>254</v>
      </c>
      <c r="C1352" s="29" t="s">
        <v>28</v>
      </c>
      <c r="D1352" s="29" t="s">
        <v>32</v>
      </c>
      <c r="E1352" s="29" t="s">
        <v>787</v>
      </c>
      <c r="F1352" s="25"/>
      <c r="G1352" s="9"/>
      <c r="H1352" s="9"/>
      <c r="I1352" s="79"/>
      <c r="J1352" s="79"/>
      <c r="K1352" s="79"/>
      <c r="L1352" s="79"/>
      <c r="M1352" s="79"/>
      <c r="N1352" s="79"/>
      <c r="O1352" s="80"/>
      <c r="P1352" s="80"/>
      <c r="Q1352" s="80"/>
      <c r="R1352" s="80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9">
        <f>AS1353</f>
        <v>0</v>
      </c>
      <c r="AT1352" s="9">
        <f t="shared" ref="AT1352:AZ1353" si="2463">AT1353</f>
        <v>0</v>
      </c>
      <c r="AU1352" s="9">
        <f t="shared" si="2463"/>
        <v>0</v>
      </c>
      <c r="AV1352" s="9">
        <f t="shared" si="2463"/>
        <v>9351</v>
      </c>
      <c r="AW1352" s="9">
        <f t="shared" si="2463"/>
        <v>9351</v>
      </c>
      <c r="AX1352" s="9">
        <f t="shared" si="2463"/>
        <v>9351</v>
      </c>
      <c r="AY1352" s="9">
        <f t="shared" si="2463"/>
        <v>0</v>
      </c>
      <c r="AZ1352" s="9">
        <f t="shared" si="2463"/>
        <v>0</v>
      </c>
      <c r="BA1352" s="92">
        <f t="shared" si="2374"/>
        <v>0</v>
      </c>
      <c r="BB1352" s="92">
        <f t="shared" si="2375"/>
        <v>0</v>
      </c>
    </row>
    <row r="1353" spans="1:54" hidden="1">
      <c r="A1353" s="27" t="s">
        <v>100</v>
      </c>
      <c r="B1353" s="29" t="s">
        <v>254</v>
      </c>
      <c r="C1353" s="29" t="s">
        <v>28</v>
      </c>
      <c r="D1353" s="29" t="s">
        <v>32</v>
      </c>
      <c r="E1353" s="29" t="s">
        <v>787</v>
      </c>
      <c r="F1353" s="25" t="s">
        <v>101</v>
      </c>
      <c r="G1353" s="9"/>
      <c r="H1353" s="9"/>
      <c r="I1353" s="79"/>
      <c r="J1353" s="79"/>
      <c r="K1353" s="79"/>
      <c r="L1353" s="79"/>
      <c r="M1353" s="79"/>
      <c r="N1353" s="79"/>
      <c r="O1353" s="80"/>
      <c r="P1353" s="80"/>
      <c r="Q1353" s="80"/>
      <c r="R1353" s="80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9">
        <f>AS1354</f>
        <v>0</v>
      </c>
      <c r="AT1353" s="9">
        <f t="shared" si="2463"/>
        <v>0</v>
      </c>
      <c r="AU1353" s="9">
        <f t="shared" si="2463"/>
        <v>0</v>
      </c>
      <c r="AV1353" s="9">
        <f t="shared" si="2463"/>
        <v>9351</v>
      </c>
      <c r="AW1353" s="9">
        <f t="shared" si="2463"/>
        <v>9351</v>
      </c>
      <c r="AX1353" s="9">
        <f t="shared" si="2463"/>
        <v>9351</v>
      </c>
      <c r="AY1353" s="9">
        <f t="shared" si="2463"/>
        <v>0</v>
      </c>
      <c r="AZ1353" s="9">
        <f t="shared" si="2463"/>
        <v>0</v>
      </c>
      <c r="BA1353" s="92">
        <f t="shared" si="2374"/>
        <v>0</v>
      </c>
      <c r="BB1353" s="92">
        <f t="shared" si="2375"/>
        <v>0</v>
      </c>
    </row>
    <row r="1354" spans="1:54" hidden="1">
      <c r="A1354" s="27" t="s">
        <v>102</v>
      </c>
      <c r="B1354" s="29" t="s">
        <v>254</v>
      </c>
      <c r="C1354" s="29" t="s">
        <v>28</v>
      </c>
      <c r="D1354" s="29" t="s">
        <v>32</v>
      </c>
      <c r="E1354" s="29" t="s">
        <v>787</v>
      </c>
      <c r="F1354" s="25" t="s">
        <v>103</v>
      </c>
      <c r="G1354" s="9"/>
      <c r="H1354" s="9"/>
      <c r="I1354" s="79"/>
      <c r="J1354" s="79"/>
      <c r="K1354" s="79"/>
      <c r="L1354" s="79"/>
      <c r="M1354" s="79"/>
      <c r="N1354" s="79"/>
      <c r="O1354" s="80"/>
      <c r="P1354" s="80"/>
      <c r="Q1354" s="80"/>
      <c r="R1354" s="80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9"/>
      <c r="AT1354" s="9"/>
      <c r="AU1354" s="9"/>
      <c r="AV1354" s="9">
        <v>9351</v>
      </c>
      <c r="AW1354" s="9">
        <f>AQ1354+AS1354+AT1354+AU1354+AV1354</f>
        <v>9351</v>
      </c>
      <c r="AX1354" s="9">
        <f>AR1354+AV1354</f>
        <v>9351</v>
      </c>
      <c r="AY1354" s="79"/>
      <c r="AZ1354" s="79"/>
      <c r="BA1354" s="92">
        <f t="shared" si="2374"/>
        <v>0</v>
      </c>
      <c r="BB1354" s="92">
        <f t="shared" si="2375"/>
        <v>0</v>
      </c>
    </row>
    <row r="1355" spans="1:54" hidden="1">
      <c r="A1355" s="45"/>
      <c r="B1355" s="29"/>
      <c r="C1355" s="29"/>
      <c r="D1355" s="29"/>
      <c r="E1355" s="29"/>
      <c r="F1355" s="25"/>
      <c r="G1355" s="9"/>
      <c r="H1355" s="9"/>
      <c r="I1355" s="79"/>
      <c r="J1355" s="79"/>
      <c r="K1355" s="79"/>
      <c r="L1355" s="79"/>
      <c r="M1355" s="79"/>
      <c r="N1355" s="79"/>
      <c r="O1355" s="80"/>
      <c r="P1355" s="80"/>
      <c r="Q1355" s="80"/>
      <c r="R1355" s="80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79"/>
      <c r="AZ1355" s="79"/>
      <c r="BA1355" s="92"/>
      <c r="BB1355" s="92"/>
    </row>
    <row r="1356" spans="1:54" ht="18.75" hidden="1">
      <c r="A1356" s="58" t="s">
        <v>263</v>
      </c>
      <c r="B1356" s="33" t="s">
        <v>254</v>
      </c>
      <c r="C1356" s="33" t="s">
        <v>32</v>
      </c>
      <c r="D1356" s="33" t="s">
        <v>21</v>
      </c>
      <c r="E1356" s="33"/>
      <c r="F1356" s="33"/>
      <c r="G1356" s="13">
        <f t="shared" ref="G1356:V1362" si="2464">G1357</f>
        <v>44432</v>
      </c>
      <c r="H1356" s="13">
        <f t="shared" si="2464"/>
        <v>0</v>
      </c>
      <c r="I1356" s="13">
        <f t="shared" si="2464"/>
        <v>0</v>
      </c>
      <c r="J1356" s="13">
        <f t="shared" si="2464"/>
        <v>0</v>
      </c>
      <c r="K1356" s="13">
        <f t="shared" si="2464"/>
        <v>0</v>
      </c>
      <c r="L1356" s="13">
        <f t="shared" si="2464"/>
        <v>0</v>
      </c>
      <c r="M1356" s="13">
        <f t="shared" si="2464"/>
        <v>44432</v>
      </c>
      <c r="N1356" s="13">
        <f t="shared" si="2464"/>
        <v>0</v>
      </c>
      <c r="O1356" s="13">
        <f t="shared" si="2464"/>
        <v>0</v>
      </c>
      <c r="P1356" s="13">
        <f t="shared" si="2464"/>
        <v>0</v>
      </c>
      <c r="Q1356" s="13">
        <f t="shared" si="2464"/>
        <v>0</v>
      </c>
      <c r="R1356" s="13">
        <f t="shared" si="2464"/>
        <v>0</v>
      </c>
      <c r="S1356" s="13">
        <f t="shared" si="2464"/>
        <v>44432</v>
      </c>
      <c r="T1356" s="13">
        <f t="shared" si="2464"/>
        <v>0</v>
      </c>
      <c r="U1356" s="13">
        <f t="shared" si="2464"/>
        <v>0</v>
      </c>
      <c r="V1356" s="13">
        <f t="shared" si="2464"/>
        <v>0</v>
      </c>
      <c r="W1356" s="13">
        <f t="shared" ref="U1356:AJ1362" si="2465">W1357</f>
        <v>0</v>
      </c>
      <c r="X1356" s="13">
        <f t="shared" si="2465"/>
        <v>0</v>
      </c>
      <c r="Y1356" s="13">
        <f t="shared" si="2465"/>
        <v>44432</v>
      </c>
      <c r="Z1356" s="13">
        <f t="shared" si="2465"/>
        <v>0</v>
      </c>
      <c r="AA1356" s="13">
        <f t="shared" si="2465"/>
        <v>0</v>
      </c>
      <c r="AB1356" s="13">
        <f t="shared" si="2465"/>
        <v>0</v>
      </c>
      <c r="AC1356" s="13">
        <f t="shared" si="2465"/>
        <v>0</v>
      </c>
      <c r="AD1356" s="13">
        <f t="shared" si="2465"/>
        <v>0</v>
      </c>
      <c r="AE1356" s="13">
        <f t="shared" si="2465"/>
        <v>44432</v>
      </c>
      <c r="AF1356" s="13">
        <f t="shared" si="2465"/>
        <v>0</v>
      </c>
      <c r="AG1356" s="13">
        <f t="shared" si="2465"/>
        <v>0</v>
      </c>
      <c r="AH1356" s="13">
        <f t="shared" si="2465"/>
        <v>0</v>
      </c>
      <c r="AI1356" s="13">
        <f t="shared" si="2465"/>
        <v>0</v>
      </c>
      <c r="AJ1356" s="13">
        <f t="shared" si="2465"/>
        <v>0</v>
      </c>
      <c r="AK1356" s="13">
        <f t="shared" ref="AG1356:AV1362" si="2466">AK1357</f>
        <v>44432</v>
      </c>
      <c r="AL1356" s="13">
        <f t="shared" si="2466"/>
        <v>0</v>
      </c>
      <c r="AM1356" s="13">
        <f t="shared" si="2466"/>
        <v>0</v>
      </c>
      <c r="AN1356" s="13">
        <f t="shared" si="2466"/>
        <v>0</v>
      </c>
      <c r="AO1356" s="13">
        <f t="shared" si="2466"/>
        <v>0</v>
      </c>
      <c r="AP1356" s="13">
        <f t="shared" si="2466"/>
        <v>0</v>
      </c>
      <c r="AQ1356" s="13">
        <f t="shared" si="2466"/>
        <v>44432</v>
      </c>
      <c r="AR1356" s="13">
        <f t="shared" si="2466"/>
        <v>0</v>
      </c>
      <c r="AS1356" s="13">
        <f t="shared" si="2466"/>
        <v>0</v>
      </c>
      <c r="AT1356" s="13">
        <f t="shared" si="2466"/>
        <v>0</v>
      </c>
      <c r="AU1356" s="13">
        <f t="shared" si="2466"/>
        <v>0</v>
      </c>
      <c r="AV1356" s="13">
        <f t="shared" si="2466"/>
        <v>0</v>
      </c>
      <c r="AW1356" s="13">
        <f t="shared" ref="AS1356:AZ1362" si="2467">AW1357</f>
        <v>44432</v>
      </c>
      <c r="AX1356" s="13">
        <f t="shared" si="2467"/>
        <v>0</v>
      </c>
      <c r="AY1356" s="13">
        <f t="shared" si="2467"/>
        <v>21301</v>
      </c>
      <c r="AZ1356" s="13">
        <f t="shared" si="2467"/>
        <v>0</v>
      </c>
      <c r="BA1356" s="93">
        <f t="shared" si="2374"/>
        <v>47.940673388548795</v>
      </c>
      <c r="BB1356" s="93"/>
    </row>
    <row r="1357" spans="1:54" ht="49.5" hidden="1">
      <c r="A1357" s="27" t="s">
        <v>425</v>
      </c>
      <c r="B1357" s="59" t="s">
        <v>254</v>
      </c>
      <c r="C1357" s="59" t="s">
        <v>32</v>
      </c>
      <c r="D1357" s="59" t="s">
        <v>21</v>
      </c>
      <c r="E1357" s="59" t="s">
        <v>73</v>
      </c>
      <c r="F1357" s="59"/>
      <c r="G1357" s="19">
        <f t="shared" si="2464"/>
        <v>44432</v>
      </c>
      <c r="H1357" s="19">
        <f t="shared" si="2464"/>
        <v>0</v>
      </c>
      <c r="I1357" s="19">
        <f t="shared" si="2464"/>
        <v>0</v>
      </c>
      <c r="J1357" s="19">
        <f t="shared" si="2464"/>
        <v>0</v>
      </c>
      <c r="K1357" s="19">
        <f t="shared" si="2464"/>
        <v>0</v>
      </c>
      <c r="L1357" s="19">
        <f t="shared" si="2464"/>
        <v>0</v>
      </c>
      <c r="M1357" s="19">
        <f t="shared" si="2464"/>
        <v>44432</v>
      </c>
      <c r="N1357" s="19">
        <f t="shared" si="2464"/>
        <v>0</v>
      </c>
      <c r="O1357" s="19">
        <f t="shared" si="2464"/>
        <v>0</v>
      </c>
      <c r="P1357" s="19">
        <f t="shared" si="2464"/>
        <v>0</v>
      </c>
      <c r="Q1357" s="19">
        <f t="shared" si="2464"/>
        <v>0</v>
      </c>
      <c r="R1357" s="19">
        <f t="shared" si="2464"/>
        <v>0</v>
      </c>
      <c r="S1357" s="19">
        <f t="shared" si="2464"/>
        <v>44432</v>
      </c>
      <c r="T1357" s="19">
        <f t="shared" si="2464"/>
        <v>0</v>
      </c>
      <c r="U1357" s="19">
        <f t="shared" si="2465"/>
        <v>0</v>
      </c>
      <c r="V1357" s="19">
        <f t="shared" si="2465"/>
        <v>0</v>
      </c>
      <c r="W1357" s="19">
        <f t="shared" si="2465"/>
        <v>0</v>
      </c>
      <c r="X1357" s="19">
        <f t="shared" si="2465"/>
        <v>0</v>
      </c>
      <c r="Y1357" s="19">
        <f t="shared" si="2465"/>
        <v>44432</v>
      </c>
      <c r="Z1357" s="19">
        <f t="shared" si="2465"/>
        <v>0</v>
      </c>
      <c r="AA1357" s="19">
        <f t="shared" si="2465"/>
        <v>0</v>
      </c>
      <c r="AB1357" s="19">
        <f t="shared" si="2465"/>
        <v>0</v>
      </c>
      <c r="AC1357" s="19">
        <f t="shared" si="2465"/>
        <v>0</v>
      </c>
      <c r="AD1357" s="19">
        <f t="shared" si="2465"/>
        <v>0</v>
      </c>
      <c r="AE1357" s="19">
        <f t="shared" si="2465"/>
        <v>44432</v>
      </c>
      <c r="AF1357" s="19">
        <f t="shared" si="2465"/>
        <v>0</v>
      </c>
      <c r="AG1357" s="19">
        <f t="shared" si="2466"/>
        <v>0</v>
      </c>
      <c r="AH1357" s="19">
        <f t="shared" si="2466"/>
        <v>0</v>
      </c>
      <c r="AI1357" s="19">
        <f t="shared" si="2466"/>
        <v>0</v>
      </c>
      <c r="AJ1357" s="19">
        <f t="shared" si="2466"/>
        <v>0</v>
      </c>
      <c r="AK1357" s="19">
        <f t="shared" si="2466"/>
        <v>44432</v>
      </c>
      <c r="AL1357" s="19">
        <f t="shared" si="2466"/>
        <v>0</v>
      </c>
      <c r="AM1357" s="19">
        <f t="shared" si="2466"/>
        <v>0</v>
      </c>
      <c r="AN1357" s="19">
        <f t="shared" si="2466"/>
        <v>0</v>
      </c>
      <c r="AO1357" s="19">
        <f t="shared" si="2466"/>
        <v>0</v>
      </c>
      <c r="AP1357" s="19">
        <f t="shared" si="2466"/>
        <v>0</v>
      </c>
      <c r="AQ1357" s="19">
        <f t="shared" si="2466"/>
        <v>44432</v>
      </c>
      <c r="AR1357" s="19">
        <f t="shared" si="2466"/>
        <v>0</v>
      </c>
      <c r="AS1357" s="19">
        <f t="shared" si="2467"/>
        <v>0</v>
      </c>
      <c r="AT1357" s="19">
        <f t="shared" si="2467"/>
        <v>0</v>
      </c>
      <c r="AU1357" s="19">
        <f t="shared" si="2467"/>
        <v>0</v>
      </c>
      <c r="AV1357" s="19">
        <f t="shared" si="2467"/>
        <v>0</v>
      </c>
      <c r="AW1357" s="19">
        <f t="shared" si="2467"/>
        <v>44432</v>
      </c>
      <c r="AX1357" s="19">
        <f t="shared" si="2467"/>
        <v>0</v>
      </c>
      <c r="AY1357" s="19">
        <f t="shared" si="2467"/>
        <v>21301</v>
      </c>
      <c r="AZ1357" s="19">
        <f t="shared" si="2467"/>
        <v>0</v>
      </c>
      <c r="BA1357" s="92">
        <f t="shared" si="2374"/>
        <v>47.940673388548795</v>
      </c>
      <c r="BB1357" s="92"/>
    </row>
    <row r="1358" spans="1:54" hidden="1">
      <c r="A1358" s="60" t="s">
        <v>264</v>
      </c>
      <c r="B1358" s="59" t="s">
        <v>254</v>
      </c>
      <c r="C1358" s="59" t="s">
        <v>32</v>
      </c>
      <c r="D1358" s="59" t="s">
        <v>21</v>
      </c>
      <c r="E1358" s="59" t="s">
        <v>544</v>
      </c>
      <c r="F1358" s="59"/>
      <c r="G1358" s="19">
        <f t="shared" si="2464"/>
        <v>44432</v>
      </c>
      <c r="H1358" s="19">
        <f t="shared" si="2464"/>
        <v>0</v>
      </c>
      <c r="I1358" s="19">
        <f t="shared" si="2464"/>
        <v>0</v>
      </c>
      <c r="J1358" s="19">
        <f t="shared" si="2464"/>
        <v>0</v>
      </c>
      <c r="K1358" s="19">
        <f t="shared" si="2464"/>
        <v>0</v>
      </c>
      <c r="L1358" s="19">
        <f t="shared" si="2464"/>
        <v>0</v>
      </c>
      <c r="M1358" s="19">
        <f t="shared" si="2464"/>
        <v>44432</v>
      </c>
      <c r="N1358" s="19">
        <f t="shared" si="2464"/>
        <v>0</v>
      </c>
      <c r="O1358" s="19">
        <f t="shared" si="2464"/>
        <v>0</v>
      </c>
      <c r="P1358" s="19">
        <f t="shared" si="2464"/>
        <v>0</v>
      </c>
      <c r="Q1358" s="19">
        <f t="shared" si="2464"/>
        <v>0</v>
      </c>
      <c r="R1358" s="19">
        <f t="shared" si="2464"/>
        <v>0</v>
      </c>
      <c r="S1358" s="19">
        <f t="shared" si="2464"/>
        <v>44432</v>
      </c>
      <c r="T1358" s="19">
        <f t="shared" si="2464"/>
        <v>0</v>
      </c>
      <c r="U1358" s="19">
        <f t="shared" si="2465"/>
        <v>0</v>
      </c>
      <c r="V1358" s="19">
        <f t="shared" si="2465"/>
        <v>0</v>
      </c>
      <c r="W1358" s="19">
        <f t="shared" si="2465"/>
        <v>0</v>
      </c>
      <c r="X1358" s="19">
        <f t="shared" si="2465"/>
        <v>0</v>
      </c>
      <c r="Y1358" s="19">
        <f t="shared" si="2465"/>
        <v>44432</v>
      </c>
      <c r="Z1358" s="19">
        <f t="shared" si="2465"/>
        <v>0</v>
      </c>
      <c r="AA1358" s="19">
        <f t="shared" si="2465"/>
        <v>0</v>
      </c>
      <c r="AB1358" s="19">
        <f t="shared" si="2465"/>
        <v>0</v>
      </c>
      <c r="AC1358" s="19">
        <f t="shared" si="2465"/>
        <v>0</v>
      </c>
      <c r="AD1358" s="19">
        <f t="shared" si="2465"/>
        <v>0</v>
      </c>
      <c r="AE1358" s="19">
        <f t="shared" si="2465"/>
        <v>44432</v>
      </c>
      <c r="AF1358" s="19">
        <f t="shared" si="2465"/>
        <v>0</v>
      </c>
      <c r="AG1358" s="19">
        <f t="shared" si="2466"/>
        <v>0</v>
      </c>
      <c r="AH1358" s="19">
        <f t="shared" si="2466"/>
        <v>0</v>
      </c>
      <c r="AI1358" s="19">
        <f t="shared" si="2466"/>
        <v>0</v>
      </c>
      <c r="AJ1358" s="19">
        <f t="shared" si="2466"/>
        <v>0</v>
      </c>
      <c r="AK1358" s="19">
        <f t="shared" si="2466"/>
        <v>44432</v>
      </c>
      <c r="AL1358" s="19">
        <f t="shared" si="2466"/>
        <v>0</v>
      </c>
      <c r="AM1358" s="19">
        <f t="shared" si="2466"/>
        <v>0</v>
      </c>
      <c r="AN1358" s="19">
        <f t="shared" si="2466"/>
        <v>0</v>
      </c>
      <c r="AO1358" s="19">
        <f t="shared" si="2466"/>
        <v>0</v>
      </c>
      <c r="AP1358" s="19">
        <f t="shared" si="2466"/>
        <v>0</v>
      </c>
      <c r="AQ1358" s="19">
        <f t="shared" si="2466"/>
        <v>44432</v>
      </c>
      <c r="AR1358" s="19">
        <f t="shared" si="2466"/>
        <v>0</v>
      </c>
      <c r="AS1358" s="19">
        <f t="shared" si="2467"/>
        <v>0</v>
      </c>
      <c r="AT1358" s="19">
        <f t="shared" si="2467"/>
        <v>0</v>
      </c>
      <c r="AU1358" s="19">
        <f t="shared" si="2467"/>
        <v>0</v>
      </c>
      <c r="AV1358" s="19">
        <f t="shared" si="2467"/>
        <v>0</v>
      </c>
      <c r="AW1358" s="19">
        <f t="shared" si="2467"/>
        <v>44432</v>
      </c>
      <c r="AX1358" s="19">
        <f t="shared" si="2467"/>
        <v>0</v>
      </c>
      <c r="AY1358" s="19">
        <f t="shared" si="2467"/>
        <v>21301</v>
      </c>
      <c r="AZ1358" s="19">
        <f t="shared" si="2467"/>
        <v>0</v>
      </c>
      <c r="BA1358" s="92">
        <f t="shared" si="2374"/>
        <v>47.940673388548795</v>
      </c>
      <c r="BB1358" s="92"/>
    </row>
    <row r="1359" spans="1:54" ht="181.5" hidden="1">
      <c r="A1359" s="60" t="s">
        <v>642</v>
      </c>
      <c r="B1359" s="59" t="s">
        <v>254</v>
      </c>
      <c r="C1359" s="59" t="s">
        <v>32</v>
      </c>
      <c r="D1359" s="59" t="s">
        <v>21</v>
      </c>
      <c r="E1359" s="59" t="s">
        <v>545</v>
      </c>
      <c r="F1359" s="59"/>
      <c r="G1359" s="19">
        <f t="shared" ref="G1359" si="2468">G1360+G1362</f>
        <v>44432</v>
      </c>
      <c r="H1359" s="19">
        <f t="shared" ref="H1359:N1359" si="2469">H1360+H1362</f>
        <v>0</v>
      </c>
      <c r="I1359" s="19">
        <f t="shared" si="2469"/>
        <v>0</v>
      </c>
      <c r="J1359" s="19">
        <f t="shared" si="2469"/>
        <v>0</v>
      </c>
      <c r="K1359" s="19">
        <f t="shared" si="2469"/>
        <v>0</v>
      </c>
      <c r="L1359" s="19">
        <f t="shared" si="2469"/>
        <v>0</v>
      </c>
      <c r="M1359" s="19">
        <f t="shared" si="2469"/>
        <v>44432</v>
      </c>
      <c r="N1359" s="19">
        <f t="shared" si="2469"/>
        <v>0</v>
      </c>
      <c r="O1359" s="19">
        <f t="shared" ref="O1359:T1359" si="2470">O1360+O1362</f>
        <v>0</v>
      </c>
      <c r="P1359" s="19">
        <f t="shared" si="2470"/>
        <v>0</v>
      </c>
      <c r="Q1359" s="19">
        <f t="shared" si="2470"/>
        <v>0</v>
      </c>
      <c r="R1359" s="19">
        <f t="shared" si="2470"/>
        <v>0</v>
      </c>
      <c r="S1359" s="19">
        <f t="shared" si="2470"/>
        <v>44432</v>
      </c>
      <c r="T1359" s="19">
        <f t="shared" si="2470"/>
        <v>0</v>
      </c>
      <c r="U1359" s="19">
        <f t="shared" ref="U1359:Z1359" si="2471">U1360+U1362</f>
        <v>0</v>
      </c>
      <c r="V1359" s="19">
        <f t="shared" si="2471"/>
        <v>0</v>
      </c>
      <c r="W1359" s="19">
        <f t="shared" si="2471"/>
        <v>0</v>
      </c>
      <c r="X1359" s="19">
        <f t="shared" si="2471"/>
        <v>0</v>
      </c>
      <c r="Y1359" s="19">
        <f t="shared" si="2471"/>
        <v>44432</v>
      </c>
      <c r="Z1359" s="19">
        <f t="shared" si="2471"/>
        <v>0</v>
      </c>
      <c r="AA1359" s="19">
        <f t="shared" ref="AA1359:AF1359" si="2472">AA1360+AA1362</f>
        <v>0</v>
      </c>
      <c r="AB1359" s="19">
        <f t="shared" si="2472"/>
        <v>0</v>
      </c>
      <c r="AC1359" s="19">
        <f t="shared" si="2472"/>
        <v>0</v>
      </c>
      <c r="AD1359" s="19">
        <f t="shared" si="2472"/>
        <v>0</v>
      </c>
      <c r="AE1359" s="19">
        <f t="shared" si="2472"/>
        <v>44432</v>
      </c>
      <c r="AF1359" s="19">
        <f t="shared" si="2472"/>
        <v>0</v>
      </c>
      <c r="AG1359" s="19">
        <f t="shared" ref="AG1359:AL1359" si="2473">AG1360+AG1362</f>
        <v>0</v>
      </c>
      <c r="AH1359" s="19">
        <f t="shared" si="2473"/>
        <v>0</v>
      </c>
      <c r="AI1359" s="19">
        <f t="shared" si="2473"/>
        <v>0</v>
      </c>
      <c r="AJ1359" s="19">
        <f t="shared" si="2473"/>
        <v>0</v>
      </c>
      <c r="AK1359" s="19">
        <f t="shared" si="2473"/>
        <v>44432</v>
      </c>
      <c r="AL1359" s="19">
        <f t="shared" si="2473"/>
        <v>0</v>
      </c>
      <c r="AM1359" s="19">
        <f t="shared" ref="AM1359:AR1359" si="2474">AM1360+AM1362</f>
        <v>0</v>
      </c>
      <c r="AN1359" s="19">
        <f t="shared" si="2474"/>
        <v>0</v>
      </c>
      <c r="AO1359" s="19">
        <f t="shared" si="2474"/>
        <v>0</v>
      </c>
      <c r="AP1359" s="19">
        <f t="shared" si="2474"/>
        <v>0</v>
      </c>
      <c r="AQ1359" s="19">
        <f t="shared" si="2474"/>
        <v>44432</v>
      </c>
      <c r="AR1359" s="19">
        <f t="shared" si="2474"/>
        <v>0</v>
      </c>
      <c r="AS1359" s="19">
        <f t="shared" ref="AS1359:AW1359" si="2475">AS1360+AS1362</f>
        <v>0</v>
      </c>
      <c r="AT1359" s="19">
        <f t="shared" si="2475"/>
        <v>0</v>
      </c>
      <c r="AU1359" s="19">
        <f t="shared" si="2475"/>
        <v>0</v>
      </c>
      <c r="AV1359" s="19">
        <f t="shared" si="2475"/>
        <v>0</v>
      </c>
      <c r="AW1359" s="19">
        <f t="shared" si="2475"/>
        <v>44432</v>
      </c>
      <c r="AX1359" s="19">
        <f t="shared" ref="AX1359:AZ1359" si="2476">AX1360+AX1362</f>
        <v>0</v>
      </c>
      <c r="AY1359" s="19">
        <f t="shared" si="2476"/>
        <v>21301</v>
      </c>
      <c r="AZ1359" s="19">
        <f t="shared" si="2476"/>
        <v>0</v>
      </c>
      <c r="BA1359" s="92">
        <f t="shared" si="2374"/>
        <v>47.940673388548795</v>
      </c>
      <c r="BB1359" s="92"/>
    </row>
    <row r="1360" spans="1:54" ht="33" hidden="1">
      <c r="A1360" s="24" t="s">
        <v>242</v>
      </c>
      <c r="B1360" s="59" t="s">
        <v>254</v>
      </c>
      <c r="C1360" s="59" t="s">
        <v>32</v>
      </c>
      <c r="D1360" s="59" t="s">
        <v>21</v>
      </c>
      <c r="E1360" s="59" t="s">
        <v>545</v>
      </c>
      <c r="F1360" s="59" t="s">
        <v>30</v>
      </c>
      <c r="G1360" s="19">
        <f t="shared" ref="G1360:AZ1360" si="2477">G1361</f>
        <v>178</v>
      </c>
      <c r="H1360" s="19">
        <f t="shared" si="2477"/>
        <v>0</v>
      </c>
      <c r="I1360" s="19">
        <f t="shared" si="2477"/>
        <v>0</v>
      </c>
      <c r="J1360" s="19">
        <f t="shared" si="2477"/>
        <v>0</v>
      </c>
      <c r="K1360" s="19">
        <f t="shared" si="2477"/>
        <v>0</v>
      </c>
      <c r="L1360" s="19">
        <f t="shared" si="2477"/>
        <v>0</v>
      </c>
      <c r="M1360" s="19">
        <f t="shared" si="2477"/>
        <v>178</v>
      </c>
      <c r="N1360" s="19">
        <f t="shared" si="2477"/>
        <v>0</v>
      </c>
      <c r="O1360" s="19">
        <f t="shared" si="2477"/>
        <v>0</v>
      </c>
      <c r="P1360" s="19">
        <f t="shared" si="2477"/>
        <v>0</v>
      </c>
      <c r="Q1360" s="19">
        <f t="shared" si="2477"/>
        <v>0</v>
      </c>
      <c r="R1360" s="19">
        <f t="shared" si="2477"/>
        <v>0</v>
      </c>
      <c r="S1360" s="19">
        <f t="shared" si="2477"/>
        <v>178</v>
      </c>
      <c r="T1360" s="19">
        <f t="shared" si="2477"/>
        <v>0</v>
      </c>
      <c r="U1360" s="19">
        <f t="shared" si="2477"/>
        <v>0</v>
      </c>
      <c r="V1360" s="19">
        <f t="shared" si="2477"/>
        <v>0</v>
      </c>
      <c r="W1360" s="19">
        <f t="shared" si="2477"/>
        <v>0</v>
      </c>
      <c r="X1360" s="19">
        <f t="shared" si="2477"/>
        <v>0</v>
      </c>
      <c r="Y1360" s="19">
        <f t="shared" si="2477"/>
        <v>178</v>
      </c>
      <c r="Z1360" s="19">
        <f t="shared" si="2477"/>
        <v>0</v>
      </c>
      <c r="AA1360" s="19">
        <f t="shared" si="2477"/>
        <v>0</v>
      </c>
      <c r="AB1360" s="19">
        <f t="shared" si="2477"/>
        <v>0</v>
      </c>
      <c r="AC1360" s="19">
        <f t="shared" si="2477"/>
        <v>0</v>
      </c>
      <c r="AD1360" s="19">
        <f t="shared" si="2477"/>
        <v>0</v>
      </c>
      <c r="AE1360" s="19">
        <f t="shared" si="2477"/>
        <v>178</v>
      </c>
      <c r="AF1360" s="19">
        <f t="shared" si="2477"/>
        <v>0</v>
      </c>
      <c r="AG1360" s="19">
        <f t="shared" si="2477"/>
        <v>0</v>
      </c>
      <c r="AH1360" s="19">
        <f t="shared" si="2477"/>
        <v>0</v>
      </c>
      <c r="AI1360" s="19">
        <f t="shared" si="2477"/>
        <v>0</v>
      </c>
      <c r="AJ1360" s="19">
        <f t="shared" si="2477"/>
        <v>0</v>
      </c>
      <c r="AK1360" s="19">
        <f t="shared" si="2477"/>
        <v>178</v>
      </c>
      <c r="AL1360" s="19">
        <f t="shared" si="2477"/>
        <v>0</v>
      </c>
      <c r="AM1360" s="19">
        <f t="shared" si="2477"/>
        <v>0</v>
      </c>
      <c r="AN1360" s="19">
        <f t="shared" si="2477"/>
        <v>0</v>
      </c>
      <c r="AO1360" s="19">
        <f t="shared" si="2477"/>
        <v>0</v>
      </c>
      <c r="AP1360" s="19">
        <f t="shared" si="2477"/>
        <v>0</v>
      </c>
      <c r="AQ1360" s="19">
        <f t="shared" si="2477"/>
        <v>178</v>
      </c>
      <c r="AR1360" s="19">
        <f t="shared" si="2477"/>
        <v>0</v>
      </c>
      <c r="AS1360" s="19">
        <f t="shared" si="2477"/>
        <v>0</v>
      </c>
      <c r="AT1360" s="19">
        <f t="shared" si="2477"/>
        <v>0</v>
      </c>
      <c r="AU1360" s="19">
        <f t="shared" si="2477"/>
        <v>0</v>
      </c>
      <c r="AV1360" s="19">
        <f t="shared" si="2477"/>
        <v>0</v>
      </c>
      <c r="AW1360" s="19">
        <f t="shared" si="2477"/>
        <v>178</v>
      </c>
      <c r="AX1360" s="19">
        <f t="shared" si="2477"/>
        <v>0</v>
      </c>
      <c r="AY1360" s="19">
        <f t="shared" si="2477"/>
        <v>71</v>
      </c>
      <c r="AZ1360" s="19">
        <f t="shared" si="2477"/>
        <v>0</v>
      </c>
      <c r="BA1360" s="92">
        <f t="shared" si="2374"/>
        <v>39.887640449438202</v>
      </c>
      <c r="BB1360" s="92"/>
    </row>
    <row r="1361" spans="1:54" ht="33" hidden="1">
      <c r="A1361" s="42" t="s">
        <v>36</v>
      </c>
      <c r="B1361" s="59" t="s">
        <v>254</v>
      </c>
      <c r="C1361" s="59" t="s">
        <v>32</v>
      </c>
      <c r="D1361" s="59" t="s">
        <v>21</v>
      </c>
      <c r="E1361" s="59" t="s">
        <v>545</v>
      </c>
      <c r="F1361" s="59" t="s">
        <v>37</v>
      </c>
      <c r="G1361" s="9">
        <f>171+7</f>
        <v>178</v>
      </c>
      <c r="H1361" s="9"/>
      <c r="I1361" s="79"/>
      <c r="J1361" s="79"/>
      <c r="K1361" s="79"/>
      <c r="L1361" s="79"/>
      <c r="M1361" s="9">
        <f>G1361+I1361+J1361+K1361+L1361</f>
        <v>178</v>
      </c>
      <c r="N1361" s="9">
        <f>H1361+L1361</f>
        <v>0</v>
      </c>
      <c r="O1361" s="80"/>
      <c r="P1361" s="80"/>
      <c r="Q1361" s="80"/>
      <c r="R1361" s="80"/>
      <c r="S1361" s="9">
        <f>M1361+O1361+P1361+Q1361+R1361</f>
        <v>178</v>
      </c>
      <c r="T1361" s="9">
        <f>N1361+R1361</f>
        <v>0</v>
      </c>
      <c r="U1361" s="80"/>
      <c r="V1361" s="80"/>
      <c r="W1361" s="80"/>
      <c r="X1361" s="80"/>
      <c r="Y1361" s="9">
        <f>S1361+U1361+V1361+W1361+X1361</f>
        <v>178</v>
      </c>
      <c r="Z1361" s="9">
        <f>T1361+X1361</f>
        <v>0</v>
      </c>
      <c r="AA1361" s="80"/>
      <c r="AB1361" s="80"/>
      <c r="AC1361" s="80"/>
      <c r="AD1361" s="80"/>
      <c r="AE1361" s="9">
        <f>Y1361+AA1361+AB1361+AC1361+AD1361</f>
        <v>178</v>
      </c>
      <c r="AF1361" s="9">
        <f>Z1361+AD1361</f>
        <v>0</v>
      </c>
      <c r="AG1361" s="80"/>
      <c r="AH1361" s="80"/>
      <c r="AI1361" s="80"/>
      <c r="AJ1361" s="80"/>
      <c r="AK1361" s="9">
        <f>AE1361+AG1361+AH1361+AI1361+AJ1361</f>
        <v>178</v>
      </c>
      <c r="AL1361" s="9">
        <f>AF1361+AJ1361</f>
        <v>0</v>
      </c>
      <c r="AM1361" s="80"/>
      <c r="AN1361" s="80"/>
      <c r="AO1361" s="80"/>
      <c r="AP1361" s="80"/>
      <c r="AQ1361" s="9">
        <f>AK1361+AM1361+AN1361+AO1361+AP1361</f>
        <v>178</v>
      </c>
      <c r="AR1361" s="9">
        <f>AL1361+AP1361</f>
        <v>0</v>
      </c>
      <c r="AS1361" s="80"/>
      <c r="AT1361" s="80"/>
      <c r="AU1361" s="80"/>
      <c r="AV1361" s="80"/>
      <c r="AW1361" s="9">
        <f>AQ1361+AS1361+AT1361+AU1361+AV1361</f>
        <v>178</v>
      </c>
      <c r="AX1361" s="9">
        <f>AR1361+AV1361</f>
        <v>0</v>
      </c>
      <c r="AY1361" s="19">
        <v>71</v>
      </c>
      <c r="AZ1361" s="79"/>
      <c r="BA1361" s="92">
        <f t="shared" si="2374"/>
        <v>39.887640449438202</v>
      </c>
      <c r="BB1361" s="92"/>
    </row>
    <row r="1362" spans="1:54" hidden="1">
      <c r="A1362" s="27" t="s">
        <v>100</v>
      </c>
      <c r="B1362" s="59" t="s">
        <v>254</v>
      </c>
      <c r="C1362" s="59" t="s">
        <v>32</v>
      </c>
      <c r="D1362" s="59" t="s">
        <v>21</v>
      </c>
      <c r="E1362" s="59" t="s">
        <v>545</v>
      </c>
      <c r="F1362" s="59" t="s">
        <v>101</v>
      </c>
      <c r="G1362" s="19">
        <f t="shared" si="2464"/>
        <v>44254</v>
      </c>
      <c r="H1362" s="19">
        <f t="shared" si="2464"/>
        <v>0</v>
      </c>
      <c r="I1362" s="19">
        <f t="shared" si="2464"/>
        <v>0</v>
      </c>
      <c r="J1362" s="19">
        <f t="shared" si="2464"/>
        <v>0</v>
      </c>
      <c r="K1362" s="19">
        <f t="shared" si="2464"/>
        <v>0</v>
      </c>
      <c r="L1362" s="19">
        <f t="shared" si="2464"/>
        <v>0</v>
      </c>
      <c r="M1362" s="19">
        <f t="shared" si="2464"/>
        <v>44254</v>
      </c>
      <c r="N1362" s="19">
        <f t="shared" si="2464"/>
        <v>0</v>
      </c>
      <c r="O1362" s="19">
        <f t="shared" si="2464"/>
        <v>0</v>
      </c>
      <c r="P1362" s="19">
        <f t="shared" si="2464"/>
        <v>0</v>
      </c>
      <c r="Q1362" s="19">
        <f t="shared" si="2464"/>
        <v>0</v>
      </c>
      <c r="R1362" s="19">
        <f t="shared" si="2464"/>
        <v>0</v>
      </c>
      <c r="S1362" s="19">
        <f t="shared" si="2464"/>
        <v>44254</v>
      </c>
      <c r="T1362" s="19">
        <f t="shared" si="2464"/>
        <v>0</v>
      </c>
      <c r="U1362" s="19">
        <f t="shared" si="2465"/>
        <v>0</v>
      </c>
      <c r="V1362" s="19">
        <f t="shared" si="2465"/>
        <v>0</v>
      </c>
      <c r="W1362" s="19">
        <f t="shared" si="2465"/>
        <v>0</v>
      </c>
      <c r="X1362" s="19">
        <f t="shared" si="2465"/>
        <v>0</v>
      </c>
      <c r="Y1362" s="19">
        <f t="shared" si="2465"/>
        <v>44254</v>
      </c>
      <c r="Z1362" s="19">
        <f t="shared" si="2465"/>
        <v>0</v>
      </c>
      <c r="AA1362" s="19">
        <f t="shared" si="2465"/>
        <v>0</v>
      </c>
      <c r="AB1362" s="19">
        <f t="shared" si="2465"/>
        <v>0</v>
      </c>
      <c r="AC1362" s="19">
        <f t="shared" si="2465"/>
        <v>0</v>
      </c>
      <c r="AD1362" s="19">
        <f t="shared" si="2465"/>
        <v>0</v>
      </c>
      <c r="AE1362" s="19">
        <f t="shared" si="2465"/>
        <v>44254</v>
      </c>
      <c r="AF1362" s="19">
        <f t="shared" si="2465"/>
        <v>0</v>
      </c>
      <c r="AG1362" s="19">
        <f t="shared" si="2466"/>
        <v>0</v>
      </c>
      <c r="AH1362" s="19">
        <f t="shared" si="2466"/>
        <v>0</v>
      </c>
      <c r="AI1362" s="19">
        <f t="shared" si="2466"/>
        <v>0</v>
      </c>
      <c r="AJ1362" s="19">
        <f t="shared" si="2466"/>
        <v>0</v>
      </c>
      <c r="AK1362" s="19">
        <f t="shared" si="2466"/>
        <v>44254</v>
      </c>
      <c r="AL1362" s="19">
        <f t="shared" si="2466"/>
        <v>0</v>
      </c>
      <c r="AM1362" s="19">
        <f t="shared" si="2466"/>
        <v>0</v>
      </c>
      <c r="AN1362" s="19">
        <f t="shared" si="2466"/>
        <v>0</v>
      </c>
      <c r="AO1362" s="19">
        <f t="shared" si="2466"/>
        <v>0</v>
      </c>
      <c r="AP1362" s="19">
        <f t="shared" si="2466"/>
        <v>0</v>
      </c>
      <c r="AQ1362" s="19">
        <f t="shared" si="2466"/>
        <v>44254</v>
      </c>
      <c r="AR1362" s="19">
        <f t="shared" si="2466"/>
        <v>0</v>
      </c>
      <c r="AS1362" s="19">
        <f t="shared" si="2467"/>
        <v>0</v>
      </c>
      <c r="AT1362" s="19">
        <f t="shared" si="2467"/>
        <v>0</v>
      </c>
      <c r="AU1362" s="19">
        <f t="shared" si="2467"/>
        <v>0</v>
      </c>
      <c r="AV1362" s="19">
        <f t="shared" si="2467"/>
        <v>0</v>
      </c>
      <c r="AW1362" s="19">
        <f t="shared" si="2467"/>
        <v>44254</v>
      </c>
      <c r="AX1362" s="19">
        <f t="shared" si="2467"/>
        <v>0</v>
      </c>
      <c r="AY1362" s="19">
        <f t="shared" si="2467"/>
        <v>21230</v>
      </c>
      <c r="AZ1362" s="19">
        <f t="shared" si="2467"/>
        <v>0</v>
      </c>
      <c r="BA1362" s="92">
        <f t="shared" si="2374"/>
        <v>47.973064581732729</v>
      </c>
      <c r="BB1362" s="92"/>
    </row>
    <row r="1363" spans="1:54" ht="33" hidden="1">
      <c r="A1363" s="27" t="s">
        <v>169</v>
      </c>
      <c r="B1363" s="59" t="s">
        <v>254</v>
      </c>
      <c r="C1363" s="59" t="s">
        <v>32</v>
      </c>
      <c r="D1363" s="59" t="s">
        <v>21</v>
      </c>
      <c r="E1363" s="59" t="s">
        <v>545</v>
      </c>
      <c r="F1363" s="61">
        <v>320</v>
      </c>
      <c r="G1363" s="9">
        <f>42550+1704</f>
        <v>44254</v>
      </c>
      <c r="H1363" s="9"/>
      <c r="I1363" s="79"/>
      <c r="J1363" s="79"/>
      <c r="K1363" s="79"/>
      <c r="L1363" s="79"/>
      <c r="M1363" s="9">
        <f>G1363+I1363+J1363+K1363+L1363</f>
        <v>44254</v>
      </c>
      <c r="N1363" s="9">
        <f>H1363+L1363</f>
        <v>0</v>
      </c>
      <c r="O1363" s="80"/>
      <c r="P1363" s="80"/>
      <c r="Q1363" s="80"/>
      <c r="R1363" s="80"/>
      <c r="S1363" s="9">
        <f>M1363+O1363+P1363+Q1363+R1363</f>
        <v>44254</v>
      </c>
      <c r="T1363" s="9">
        <f>N1363+R1363</f>
        <v>0</v>
      </c>
      <c r="U1363" s="80"/>
      <c r="V1363" s="80"/>
      <c r="W1363" s="80"/>
      <c r="X1363" s="80"/>
      <c r="Y1363" s="9">
        <f>S1363+U1363+V1363+W1363+X1363</f>
        <v>44254</v>
      </c>
      <c r="Z1363" s="9">
        <f>T1363+X1363</f>
        <v>0</v>
      </c>
      <c r="AA1363" s="80"/>
      <c r="AB1363" s="80"/>
      <c r="AC1363" s="80"/>
      <c r="AD1363" s="80"/>
      <c r="AE1363" s="9">
        <f>Y1363+AA1363+AB1363+AC1363+AD1363</f>
        <v>44254</v>
      </c>
      <c r="AF1363" s="9">
        <f>Z1363+AD1363</f>
        <v>0</v>
      </c>
      <c r="AG1363" s="80"/>
      <c r="AH1363" s="80"/>
      <c r="AI1363" s="80"/>
      <c r="AJ1363" s="80"/>
      <c r="AK1363" s="9">
        <f>AE1363+AG1363+AH1363+AI1363+AJ1363</f>
        <v>44254</v>
      </c>
      <c r="AL1363" s="9">
        <f>AF1363+AJ1363</f>
        <v>0</v>
      </c>
      <c r="AM1363" s="80"/>
      <c r="AN1363" s="80"/>
      <c r="AO1363" s="80"/>
      <c r="AP1363" s="80"/>
      <c r="AQ1363" s="9">
        <f>AK1363+AM1363+AN1363+AO1363+AP1363</f>
        <v>44254</v>
      </c>
      <c r="AR1363" s="9">
        <f>AL1363+AP1363</f>
        <v>0</v>
      </c>
      <c r="AS1363" s="80"/>
      <c r="AT1363" s="80"/>
      <c r="AU1363" s="80"/>
      <c r="AV1363" s="80"/>
      <c r="AW1363" s="9">
        <f>AQ1363+AS1363+AT1363+AU1363+AV1363</f>
        <v>44254</v>
      </c>
      <c r="AX1363" s="9">
        <f>AR1363+AV1363</f>
        <v>0</v>
      </c>
      <c r="AY1363" s="19">
        <v>21230</v>
      </c>
      <c r="AZ1363" s="79"/>
      <c r="BA1363" s="92">
        <f t="shared" si="2374"/>
        <v>47.973064581732729</v>
      </c>
      <c r="BB1363" s="92"/>
    </row>
    <row r="1364" spans="1:54" hidden="1">
      <c r="A1364" s="27"/>
      <c r="B1364" s="59"/>
      <c r="C1364" s="59"/>
      <c r="D1364" s="59"/>
      <c r="E1364" s="59"/>
      <c r="F1364" s="61"/>
      <c r="G1364" s="9"/>
      <c r="H1364" s="9"/>
      <c r="I1364" s="79"/>
      <c r="J1364" s="79"/>
      <c r="K1364" s="79"/>
      <c r="L1364" s="79"/>
      <c r="M1364" s="79"/>
      <c r="N1364" s="79"/>
      <c r="O1364" s="80"/>
      <c r="P1364" s="80"/>
      <c r="Q1364" s="80"/>
      <c r="R1364" s="80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79"/>
      <c r="AZ1364" s="79"/>
      <c r="BA1364" s="92"/>
      <c r="BB1364" s="92"/>
    </row>
    <row r="1365" spans="1:54" ht="18.75" hidden="1">
      <c r="A1365" s="58" t="s">
        <v>168</v>
      </c>
      <c r="B1365" s="33" t="s">
        <v>254</v>
      </c>
      <c r="C1365" s="33" t="s">
        <v>32</v>
      </c>
      <c r="D1365" s="33" t="s">
        <v>79</v>
      </c>
      <c r="E1365" s="33"/>
      <c r="F1365" s="33"/>
      <c r="G1365" s="15">
        <f t="shared" ref="G1365:AZ1365" si="2478">G1366</f>
        <v>55904</v>
      </c>
      <c r="H1365" s="15">
        <f t="shared" si="2478"/>
        <v>0</v>
      </c>
      <c r="I1365" s="15">
        <f t="shared" si="2478"/>
        <v>0</v>
      </c>
      <c r="J1365" s="15">
        <f t="shared" si="2478"/>
        <v>0</v>
      </c>
      <c r="K1365" s="15">
        <f t="shared" si="2478"/>
        <v>0</v>
      </c>
      <c r="L1365" s="15">
        <f t="shared" si="2478"/>
        <v>0</v>
      </c>
      <c r="M1365" s="15">
        <f t="shared" si="2478"/>
        <v>55904</v>
      </c>
      <c r="N1365" s="15">
        <f t="shared" si="2478"/>
        <v>0</v>
      </c>
      <c r="O1365" s="15">
        <f t="shared" si="2478"/>
        <v>0</v>
      </c>
      <c r="P1365" s="15">
        <f t="shared" si="2478"/>
        <v>0</v>
      </c>
      <c r="Q1365" s="15">
        <f t="shared" si="2478"/>
        <v>0</v>
      </c>
      <c r="R1365" s="15">
        <f t="shared" si="2478"/>
        <v>0</v>
      </c>
      <c r="S1365" s="15">
        <f t="shared" si="2478"/>
        <v>55904</v>
      </c>
      <c r="T1365" s="15">
        <f t="shared" si="2478"/>
        <v>0</v>
      </c>
      <c r="U1365" s="15">
        <f t="shared" si="2478"/>
        <v>0</v>
      </c>
      <c r="V1365" s="15">
        <f t="shared" si="2478"/>
        <v>0</v>
      </c>
      <c r="W1365" s="15">
        <f t="shared" si="2478"/>
        <v>0</v>
      </c>
      <c r="X1365" s="15">
        <f t="shared" si="2478"/>
        <v>0</v>
      </c>
      <c r="Y1365" s="15">
        <f t="shared" si="2478"/>
        <v>55904</v>
      </c>
      <c r="Z1365" s="15">
        <f t="shared" si="2478"/>
        <v>0</v>
      </c>
      <c r="AA1365" s="15">
        <f t="shared" si="2478"/>
        <v>-105</v>
      </c>
      <c r="AB1365" s="15">
        <f t="shared" si="2478"/>
        <v>0</v>
      </c>
      <c r="AC1365" s="15">
        <f t="shared" si="2478"/>
        <v>0</v>
      </c>
      <c r="AD1365" s="15">
        <f t="shared" si="2478"/>
        <v>0</v>
      </c>
      <c r="AE1365" s="15">
        <f t="shared" si="2478"/>
        <v>55799</v>
      </c>
      <c r="AF1365" s="15">
        <f t="shared" si="2478"/>
        <v>0</v>
      </c>
      <c r="AG1365" s="15">
        <f t="shared" si="2478"/>
        <v>-476</v>
      </c>
      <c r="AH1365" s="15">
        <f t="shared" si="2478"/>
        <v>476</v>
      </c>
      <c r="AI1365" s="15">
        <f t="shared" si="2478"/>
        <v>0</v>
      </c>
      <c r="AJ1365" s="15">
        <f t="shared" si="2478"/>
        <v>9281</v>
      </c>
      <c r="AK1365" s="15">
        <f t="shared" si="2478"/>
        <v>65080</v>
      </c>
      <c r="AL1365" s="15">
        <f t="shared" si="2478"/>
        <v>9281</v>
      </c>
      <c r="AM1365" s="15">
        <f t="shared" si="2478"/>
        <v>0</v>
      </c>
      <c r="AN1365" s="15">
        <f t="shared" si="2478"/>
        <v>0</v>
      </c>
      <c r="AO1365" s="15">
        <f t="shared" si="2478"/>
        <v>0</v>
      </c>
      <c r="AP1365" s="15">
        <f t="shared" si="2478"/>
        <v>0</v>
      </c>
      <c r="AQ1365" s="15">
        <f t="shared" si="2478"/>
        <v>65080</v>
      </c>
      <c r="AR1365" s="15">
        <f t="shared" si="2478"/>
        <v>9281</v>
      </c>
      <c r="AS1365" s="15">
        <f t="shared" si="2478"/>
        <v>0</v>
      </c>
      <c r="AT1365" s="15">
        <f t="shared" si="2478"/>
        <v>0</v>
      </c>
      <c r="AU1365" s="15">
        <f t="shared" si="2478"/>
        <v>0</v>
      </c>
      <c r="AV1365" s="15">
        <f t="shared" si="2478"/>
        <v>0</v>
      </c>
      <c r="AW1365" s="15">
        <f t="shared" si="2478"/>
        <v>65080</v>
      </c>
      <c r="AX1365" s="15">
        <f t="shared" si="2478"/>
        <v>9281</v>
      </c>
      <c r="AY1365" s="15">
        <f t="shared" si="2478"/>
        <v>35025</v>
      </c>
      <c r="AZ1365" s="15">
        <f t="shared" si="2478"/>
        <v>6151</v>
      </c>
      <c r="BA1365" s="93">
        <f t="shared" ref="BA1365:BA1427" si="2479">AY1365/AW1365*100</f>
        <v>53.81837738168408</v>
      </c>
      <c r="BB1365" s="93">
        <f t="shared" ref="BB1365:BB1366" si="2480">AZ1365/AX1365*100</f>
        <v>66.275185863592284</v>
      </c>
    </row>
    <row r="1366" spans="1:54" ht="66" hidden="1">
      <c r="A1366" s="24" t="s">
        <v>423</v>
      </c>
      <c r="B1366" s="29" t="s">
        <v>254</v>
      </c>
      <c r="C1366" s="29" t="s">
        <v>32</v>
      </c>
      <c r="D1366" s="29" t="s">
        <v>79</v>
      </c>
      <c r="E1366" s="29" t="s">
        <v>221</v>
      </c>
      <c r="F1366" s="29"/>
      <c r="G1366" s="9">
        <f t="shared" ref="G1366" si="2481">G1367+G1446</f>
        <v>55904</v>
      </c>
      <c r="H1366" s="9">
        <f t="shared" ref="H1366:N1366" si="2482">H1367+H1446</f>
        <v>0</v>
      </c>
      <c r="I1366" s="9">
        <f t="shared" si="2482"/>
        <v>0</v>
      </c>
      <c r="J1366" s="9">
        <f t="shared" si="2482"/>
        <v>0</v>
      </c>
      <c r="K1366" s="9">
        <f t="shared" si="2482"/>
        <v>0</v>
      </c>
      <c r="L1366" s="9">
        <f t="shared" si="2482"/>
        <v>0</v>
      </c>
      <c r="M1366" s="9">
        <f t="shared" si="2482"/>
        <v>55904</v>
      </c>
      <c r="N1366" s="9">
        <f t="shared" si="2482"/>
        <v>0</v>
      </c>
      <c r="O1366" s="9">
        <f t="shared" ref="O1366:T1366" si="2483">O1367+O1446</f>
        <v>0</v>
      </c>
      <c r="P1366" s="9">
        <f t="shared" si="2483"/>
        <v>0</v>
      </c>
      <c r="Q1366" s="9">
        <f t="shared" si="2483"/>
        <v>0</v>
      </c>
      <c r="R1366" s="9">
        <f t="shared" si="2483"/>
        <v>0</v>
      </c>
      <c r="S1366" s="9">
        <f t="shared" si="2483"/>
        <v>55904</v>
      </c>
      <c r="T1366" s="9">
        <f t="shared" si="2483"/>
        <v>0</v>
      </c>
      <c r="U1366" s="9">
        <f t="shared" ref="U1366:Z1366" si="2484">U1367+U1446</f>
        <v>0</v>
      </c>
      <c r="V1366" s="9">
        <f t="shared" si="2484"/>
        <v>0</v>
      </c>
      <c r="W1366" s="9">
        <f t="shared" si="2484"/>
        <v>0</v>
      </c>
      <c r="X1366" s="9">
        <f t="shared" si="2484"/>
        <v>0</v>
      </c>
      <c r="Y1366" s="9">
        <f t="shared" si="2484"/>
        <v>55904</v>
      </c>
      <c r="Z1366" s="9">
        <f t="shared" si="2484"/>
        <v>0</v>
      </c>
      <c r="AA1366" s="9">
        <f t="shared" ref="AA1366:AF1366" si="2485">AA1367+AA1446</f>
        <v>-105</v>
      </c>
      <c r="AB1366" s="9">
        <f t="shared" si="2485"/>
        <v>0</v>
      </c>
      <c r="AC1366" s="9">
        <f t="shared" si="2485"/>
        <v>0</v>
      </c>
      <c r="AD1366" s="9">
        <f t="shared" si="2485"/>
        <v>0</v>
      </c>
      <c r="AE1366" s="9">
        <f t="shared" si="2485"/>
        <v>55799</v>
      </c>
      <c r="AF1366" s="9">
        <f t="shared" si="2485"/>
        <v>0</v>
      </c>
      <c r="AG1366" s="9">
        <f t="shared" ref="AG1366:AL1366" si="2486">AG1367+AG1446</f>
        <v>-476</v>
      </c>
      <c r="AH1366" s="9">
        <f t="shared" si="2486"/>
        <v>476</v>
      </c>
      <c r="AI1366" s="9">
        <f t="shared" si="2486"/>
        <v>0</v>
      </c>
      <c r="AJ1366" s="9">
        <f t="shared" si="2486"/>
        <v>9281</v>
      </c>
      <c r="AK1366" s="9">
        <f t="shared" si="2486"/>
        <v>65080</v>
      </c>
      <c r="AL1366" s="9">
        <f t="shared" si="2486"/>
        <v>9281</v>
      </c>
      <c r="AM1366" s="9">
        <f t="shared" ref="AM1366:AR1366" si="2487">AM1367+AM1446</f>
        <v>0</v>
      </c>
      <c r="AN1366" s="9">
        <f t="shared" si="2487"/>
        <v>0</v>
      </c>
      <c r="AO1366" s="9">
        <f t="shared" si="2487"/>
        <v>0</v>
      </c>
      <c r="AP1366" s="9">
        <f t="shared" si="2487"/>
        <v>0</v>
      </c>
      <c r="AQ1366" s="9">
        <f t="shared" si="2487"/>
        <v>65080</v>
      </c>
      <c r="AR1366" s="9">
        <f t="shared" si="2487"/>
        <v>9281</v>
      </c>
      <c r="AS1366" s="9">
        <f t="shared" ref="AS1366:AX1366" si="2488">AS1367+AS1446</f>
        <v>0</v>
      </c>
      <c r="AT1366" s="9">
        <f t="shared" si="2488"/>
        <v>0</v>
      </c>
      <c r="AU1366" s="9">
        <f t="shared" si="2488"/>
        <v>0</v>
      </c>
      <c r="AV1366" s="9">
        <f t="shared" si="2488"/>
        <v>0</v>
      </c>
      <c r="AW1366" s="9">
        <f t="shared" si="2488"/>
        <v>65080</v>
      </c>
      <c r="AX1366" s="9">
        <f t="shared" si="2488"/>
        <v>9281</v>
      </c>
      <c r="AY1366" s="9">
        <f t="shared" ref="AY1366:AZ1366" si="2489">AY1367+AY1446</f>
        <v>35025</v>
      </c>
      <c r="AZ1366" s="9">
        <f t="shared" si="2489"/>
        <v>6151</v>
      </c>
      <c r="BA1366" s="92">
        <f t="shared" si="2479"/>
        <v>53.81837738168408</v>
      </c>
      <c r="BB1366" s="92">
        <f t="shared" si="2480"/>
        <v>66.275185863592284</v>
      </c>
    </row>
    <row r="1367" spans="1:54" hidden="1">
      <c r="A1367" s="45" t="s">
        <v>265</v>
      </c>
      <c r="B1367" s="29" t="s">
        <v>254</v>
      </c>
      <c r="C1367" s="29" t="s">
        <v>32</v>
      </c>
      <c r="D1367" s="29" t="s">
        <v>79</v>
      </c>
      <c r="E1367" s="29" t="s">
        <v>266</v>
      </c>
      <c r="F1367" s="29"/>
      <c r="G1367" s="9">
        <f t="shared" ref="G1367" si="2490">G1368+G1371+G1374+G1377+G1380+G1383+G1386+G1389+G1392+G1395+G1398+G1401+G1404+G1407+G1413+G1416+G1419+G1422+G1425+G1428+G1434+G1437+G1440+G1410+G1431+G1443</f>
        <v>54056</v>
      </c>
      <c r="H1367" s="9">
        <f t="shared" ref="H1367:N1367" si="2491">H1368+H1371+H1374+H1377+H1380+H1383+H1386+H1389+H1392+H1395+H1398+H1401+H1404+H1407+H1413+H1416+H1419+H1422+H1425+H1428+H1434+H1437+H1440+H1410+H1431+H1443</f>
        <v>0</v>
      </c>
      <c r="I1367" s="9">
        <f t="shared" si="2491"/>
        <v>0</v>
      </c>
      <c r="J1367" s="9">
        <f t="shared" si="2491"/>
        <v>0</v>
      </c>
      <c r="K1367" s="9">
        <f t="shared" si="2491"/>
        <v>0</v>
      </c>
      <c r="L1367" s="9">
        <f t="shared" si="2491"/>
        <v>0</v>
      </c>
      <c r="M1367" s="9">
        <f t="shared" si="2491"/>
        <v>54056</v>
      </c>
      <c r="N1367" s="9">
        <f t="shared" si="2491"/>
        <v>0</v>
      </c>
      <c r="O1367" s="9">
        <f t="shared" ref="O1367:T1367" si="2492">O1368+O1371+O1374+O1377+O1380+O1383+O1386+O1389+O1392+O1395+O1398+O1401+O1404+O1407+O1413+O1416+O1419+O1422+O1425+O1428+O1434+O1437+O1440+O1410+O1431+O1443</f>
        <v>0</v>
      </c>
      <c r="P1367" s="9">
        <f t="shared" si="2492"/>
        <v>0</v>
      </c>
      <c r="Q1367" s="9">
        <f t="shared" si="2492"/>
        <v>0</v>
      </c>
      <c r="R1367" s="9">
        <f t="shared" si="2492"/>
        <v>0</v>
      </c>
      <c r="S1367" s="9">
        <f t="shared" si="2492"/>
        <v>54056</v>
      </c>
      <c r="T1367" s="9">
        <f t="shared" si="2492"/>
        <v>0</v>
      </c>
      <c r="U1367" s="9">
        <f t="shared" ref="U1367:Z1367" si="2493">U1368+U1371+U1374+U1377+U1380+U1383+U1386+U1389+U1392+U1395+U1398+U1401+U1404+U1407+U1413+U1416+U1419+U1422+U1425+U1428+U1434+U1437+U1440+U1410+U1431+U1443</f>
        <v>0</v>
      </c>
      <c r="V1367" s="9">
        <f t="shared" si="2493"/>
        <v>0</v>
      </c>
      <c r="W1367" s="9">
        <f t="shared" si="2493"/>
        <v>0</v>
      </c>
      <c r="X1367" s="9">
        <f t="shared" si="2493"/>
        <v>0</v>
      </c>
      <c r="Y1367" s="9">
        <f t="shared" si="2493"/>
        <v>54056</v>
      </c>
      <c r="Z1367" s="9">
        <f t="shared" si="2493"/>
        <v>0</v>
      </c>
      <c r="AA1367" s="9">
        <f t="shared" ref="AA1367:AF1367" si="2494">AA1368+AA1371+AA1374+AA1377+AA1380+AA1383+AA1386+AA1389+AA1392+AA1395+AA1398+AA1401+AA1404+AA1407+AA1413+AA1416+AA1419+AA1422+AA1425+AA1428+AA1434+AA1437+AA1440+AA1410+AA1431+AA1443</f>
        <v>-105</v>
      </c>
      <c r="AB1367" s="9">
        <f t="shared" si="2494"/>
        <v>0</v>
      </c>
      <c r="AC1367" s="9">
        <f t="shared" si="2494"/>
        <v>0</v>
      </c>
      <c r="AD1367" s="9">
        <f t="shared" si="2494"/>
        <v>0</v>
      </c>
      <c r="AE1367" s="9">
        <f t="shared" si="2494"/>
        <v>53951</v>
      </c>
      <c r="AF1367" s="9">
        <f t="shared" si="2494"/>
        <v>0</v>
      </c>
      <c r="AG1367" s="9">
        <f t="shared" ref="AG1367:AL1367" si="2495">AG1368+AG1371+AG1374+AG1377+AG1380+AG1383+AG1386+AG1389+AG1392+AG1395+AG1398+AG1401+AG1404+AG1407+AG1413+AG1416+AG1419+AG1422+AG1425+AG1428+AG1434+AG1437+AG1440+AG1410+AG1431+AG1443</f>
        <v>-476</v>
      </c>
      <c r="AH1367" s="9">
        <f t="shared" si="2495"/>
        <v>0</v>
      </c>
      <c r="AI1367" s="9">
        <f t="shared" si="2495"/>
        <v>0</v>
      </c>
      <c r="AJ1367" s="9">
        <f t="shared" si="2495"/>
        <v>0</v>
      </c>
      <c r="AK1367" s="9">
        <f t="shared" si="2495"/>
        <v>53475</v>
      </c>
      <c r="AL1367" s="9">
        <f t="shared" si="2495"/>
        <v>0</v>
      </c>
      <c r="AM1367" s="9">
        <f t="shared" ref="AM1367:AR1367" si="2496">AM1368+AM1371+AM1374+AM1377+AM1380+AM1383+AM1386+AM1389+AM1392+AM1395+AM1398+AM1401+AM1404+AM1407+AM1413+AM1416+AM1419+AM1422+AM1425+AM1428+AM1434+AM1437+AM1440+AM1410+AM1431+AM1443</f>
        <v>0</v>
      </c>
      <c r="AN1367" s="9">
        <f t="shared" si="2496"/>
        <v>0</v>
      </c>
      <c r="AO1367" s="9">
        <f t="shared" si="2496"/>
        <v>0</v>
      </c>
      <c r="AP1367" s="9">
        <f t="shared" si="2496"/>
        <v>0</v>
      </c>
      <c r="AQ1367" s="9">
        <f t="shared" si="2496"/>
        <v>53475</v>
      </c>
      <c r="AR1367" s="9">
        <f t="shared" si="2496"/>
        <v>0</v>
      </c>
      <c r="AS1367" s="9">
        <f t="shared" ref="AS1367:AX1367" si="2497">AS1368+AS1371+AS1374+AS1377+AS1380+AS1383+AS1386+AS1389+AS1392+AS1395+AS1398+AS1401+AS1404+AS1407+AS1413+AS1416+AS1419+AS1422+AS1425+AS1428+AS1434+AS1437+AS1440+AS1410+AS1431+AS1443</f>
        <v>0</v>
      </c>
      <c r="AT1367" s="9">
        <f t="shared" si="2497"/>
        <v>0</v>
      </c>
      <c r="AU1367" s="9">
        <f t="shared" si="2497"/>
        <v>0</v>
      </c>
      <c r="AV1367" s="9">
        <f t="shared" si="2497"/>
        <v>0</v>
      </c>
      <c r="AW1367" s="9">
        <f t="shared" si="2497"/>
        <v>53475</v>
      </c>
      <c r="AX1367" s="9">
        <f t="shared" si="2497"/>
        <v>0</v>
      </c>
      <c r="AY1367" s="9">
        <f t="shared" ref="AY1367:AZ1367" si="2498">AY1368+AY1371+AY1374+AY1377+AY1380+AY1383+AY1386+AY1389+AY1392+AY1395+AY1398+AY1401+AY1404+AY1407+AY1413+AY1416+AY1419+AY1422+AY1425+AY1428+AY1434+AY1437+AY1440+AY1410+AY1431+AY1443</f>
        <v>27337</v>
      </c>
      <c r="AZ1367" s="9">
        <f t="shared" si="2498"/>
        <v>0</v>
      </c>
      <c r="BA1367" s="92">
        <f t="shared" si="2479"/>
        <v>51.121084618980831</v>
      </c>
      <c r="BB1367" s="92"/>
    </row>
    <row r="1368" spans="1:54" ht="33" hidden="1">
      <c r="A1368" s="27" t="s">
        <v>267</v>
      </c>
      <c r="B1368" s="29" t="s">
        <v>254</v>
      </c>
      <c r="C1368" s="29" t="s">
        <v>32</v>
      </c>
      <c r="D1368" s="29" t="s">
        <v>79</v>
      </c>
      <c r="E1368" s="29" t="s">
        <v>268</v>
      </c>
      <c r="F1368" s="29"/>
      <c r="G1368" s="9">
        <f t="shared" ref="G1368:V1369" si="2499">G1369</f>
        <v>774</v>
      </c>
      <c r="H1368" s="9">
        <f t="shared" si="2499"/>
        <v>0</v>
      </c>
      <c r="I1368" s="9">
        <f t="shared" si="2499"/>
        <v>0</v>
      </c>
      <c r="J1368" s="9">
        <f t="shared" si="2499"/>
        <v>0</v>
      </c>
      <c r="K1368" s="9">
        <f t="shared" si="2499"/>
        <v>0</v>
      </c>
      <c r="L1368" s="9">
        <f t="shared" si="2499"/>
        <v>0</v>
      </c>
      <c r="M1368" s="9">
        <f t="shared" si="2499"/>
        <v>774</v>
      </c>
      <c r="N1368" s="9">
        <f t="shared" si="2499"/>
        <v>0</v>
      </c>
      <c r="O1368" s="9">
        <f t="shared" si="2499"/>
        <v>0</v>
      </c>
      <c r="P1368" s="9">
        <f t="shared" si="2499"/>
        <v>0</v>
      </c>
      <c r="Q1368" s="9">
        <f t="shared" si="2499"/>
        <v>0</v>
      </c>
      <c r="R1368" s="9">
        <f t="shared" si="2499"/>
        <v>0</v>
      </c>
      <c r="S1368" s="9">
        <f t="shared" si="2499"/>
        <v>774</v>
      </c>
      <c r="T1368" s="9">
        <f t="shared" si="2499"/>
        <v>0</v>
      </c>
      <c r="U1368" s="9">
        <f t="shared" si="2499"/>
        <v>0</v>
      </c>
      <c r="V1368" s="9">
        <f t="shared" si="2499"/>
        <v>0</v>
      </c>
      <c r="W1368" s="9">
        <f t="shared" ref="U1368:AJ1369" si="2500">W1369</f>
        <v>0</v>
      </c>
      <c r="X1368" s="9">
        <f t="shared" si="2500"/>
        <v>0</v>
      </c>
      <c r="Y1368" s="9">
        <f t="shared" si="2500"/>
        <v>774</v>
      </c>
      <c r="Z1368" s="9">
        <f t="shared" si="2500"/>
        <v>0</v>
      </c>
      <c r="AA1368" s="9">
        <f t="shared" si="2500"/>
        <v>0</v>
      </c>
      <c r="AB1368" s="9">
        <f t="shared" si="2500"/>
        <v>0</v>
      </c>
      <c r="AC1368" s="9">
        <f t="shared" si="2500"/>
        <v>0</v>
      </c>
      <c r="AD1368" s="9">
        <f t="shared" si="2500"/>
        <v>0</v>
      </c>
      <c r="AE1368" s="9">
        <f t="shared" si="2500"/>
        <v>774</v>
      </c>
      <c r="AF1368" s="9">
        <f t="shared" si="2500"/>
        <v>0</v>
      </c>
      <c r="AG1368" s="9">
        <f t="shared" si="2500"/>
        <v>0</v>
      </c>
      <c r="AH1368" s="9">
        <f t="shared" si="2500"/>
        <v>0</v>
      </c>
      <c r="AI1368" s="9">
        <f t="shared" si="2500"/>
        <v>0</v>
      </c>
      <c r="AJ1368" s="9">
        <f t="shared" si="2500"/>
        <v>0</v>
      </c>
      <c r="AK1368" s="9">
        <f t="shared" ref="AG1368:AV1369" si="2501">AK1369</f>
        <v>774</v>
      </c>
      <c r="AL1368" s="9">
        <f t="shared" si="2501"/>
        <v>0</v>
      </c>
      <c r="AM1368" s="9">
        <f t="shared" si="2501"/>
        <v>0</v>
      </c>
      <c r="AN1368" s="9">
        <f t="shared" si="2501"/>
        <v>0</v>
      </c>
      <c r="AO1368" s="9">
        <f t="shared" si="2501"/>
        <v>0</v>
      </c>
      <c r="AP1368" s="9">
        <f t="shared" si="2501"/>
        <v>0</v>
      </c>
      <c r="AQ1368" s="9">
        <f t="shared" si="2501"/>
        <v>774</v>
      </c>
      <c r="AR1368" s="9">
        <f t="shared" si="2501"/>
        <v>0</v>
      </c>
      <c r="AS1368" s="9">
        <f t="shared" si="2501"/>
        <v>0</v>
      </c>
      <c r="AT1368" s="9">
        <f t="shared" si="2501"/>
        <v>0</v>
      </c>
      <c r="AU1368" s="9">
        <f t="shared" si="2501"/>
        <v>0</v>
      </c>
      <c r="AV1368" s="9">
        <f t="shared" si="2501"/>
        <v>0</v>
      </c>
      <c r="AW1368" s="9">
        <f t="shared" ref="AS1368:AZ1369" si="2502">AW1369</f>
        <v>774</v>
      </c>
      <c r="AX1368" s="9">
        <f t="shared" si="2502"/>
        <v>0</v>
      </c>
      <c r="AY1368" s="9">
        <f t="shared" si="2502"/>
        <v>284</v>
      </c>
      <c r="AZ1368" s="9">
        <f t="shared" si="2502"/>
        <v>0</v>
      </c>
      <c r="BA1368" s="92">
        <f t="shared" si="2479"/>
        <v>36.692506459948319</v>
      </c>
      <c r="BB1368" s="92"/>
    </row>
    <row r="1369" spans="1:54" hidden="1">
      <c r="A1369" s="45" t="s">
        <v>100</v>
      </c>
      <c r="B1369" s="29" t="s">
        <v>254</v>
      </c>
      <c r="C1369" s="29" t="s">
        <v>32</v>
      </c>
      <c r="D1369" s="29" t="s">
        <v>79</v>
      </c>
      <c r="E1369" s="29" t="s">
        <v>268</v>
      </c>
      <c r="F1369" s="29" t="s">
        <v>101</v>
      </c>
      <c r="G1369" s="11">
        <f t="shared" si="2499"/>
        <v>774</v>
      </c>
      <c r="H1369" s="11">
        <f t="shared" si="2499"/>
        <v>0</v>
      </c>
      <c r="I1369" s="11">
        <f t="shared" si="2499"/>
        <v>0</v>
      </c>
      <c r="J1369" s="11">
        <f t="shared" si="2499"/>
        <v>0</v>
      </c>
      <c r="K1369" s="11">
        <f t="shared" si="2499"/>
        <v>0</v>
      </c>
      <c r="L1369" s="11">
        <f t="shared" si="2499"/>
        <v>0</v>
      </c>
      <c r="M1369" s="11">
        <f t="shared" si="2499"/>
        <v>774</v>
      </c>
      <c r="N1369" s="11">
        <f t="shared" si="2499"/>
        <v>0</v>
      </c>
      <c r="O1369" s="11">
        <f t="shared" si="2499"/>
        <v>0</v>
      </c>
      <c r="P1369" s="11">
        <f t="shared" si="2499"/>
        <v>0</v>
      </c>
      <c r="Q1369" s="11">
        <f t="shared" si="2499"/>
        <v>0</v>
      </c>
      <c r="R1369" s="11">
        <f t="shared" si="2499"/>
        <v>0</v>
      </c>
      <c r="S1369" s="11">
        <f t="shared" si="2499"/>
        <v>774</v>
      </c>
      <c r="T1369" s="11">
        <f t="shared" si="2499"/>
        <v>0</v>
      </c>
      <c r="U1369" s="11">
        <f t="shared" si="2500"/>
        <v>0</v>
      </c>
      <c r="V1369" s="11">
        <f t="shared" si="2500"/>
        <v>0</v>
      </c>
      <c r="W1369" s="11">
        <f t="shared" si="2500"/>
        <v>0</v>
      </c>
      <c r="X1369" s="11">
        <f t="shared" si="2500"/>
        <v>0</v>
      </c>
      <c r="Y1369" s="11">
        <f t="shared" si="2500"/>
        <v>774</v>
      </c>
      <c r="Z1369" s="11">
        <f t="shared" si="2500"/>
        <v>0</v>
      </c>
      <c r="AA1369" s="11">
        <f t="shared" si="2500"/>
        <v>0</v>
      </c>
      <c r="AB1369" s="11">
        <f t="shared" si="2500"/>
        <v>0</v>
      </c>
      <c r="AC1369" s="11">
        <f t="shared" si="2500"/>
        <v>0</v>
      </c>
      <c r="AD1369" s="11">
        <f t="shared" si="2500"/>
        <v>0</v>
      </c>
      <c r="AE1369" s="11">
        <f t="shared" si="2500"/>
        <v>774</v>
      </c>
      <c r="AF1369" s="11">
        <f t="shared" si="2500"/>
        <v>0</v>
      </c>
      <c r="AG1369" s="11">
        <f t="shared" si="2501"/>
        <v>0</v>
      </c>
      <c r="AH1369" s="11">
        <f t="shared" si="2501"/>
        <v>0</v>
      </c>
      <c r="AI1369" s="11">
        <f t="shared" si="2501"/>
        <v>0</v>
      </c>
      <c r="AJ1369" s="11">
        <f t="shared" si="2501"/>
        <v>0</v>
      </c>
      <c r="AK1369" s="11">
        <f t="shared" si="2501"/>
        <v>774</v>
      </c>
      <c r="AL1369" s="11">
        <f t="shared" si="2501"/>
        <v>0</v>
      </c>
      <c r="AM1369" s="11">
        <f t="shared" si="2501"/>
        <v>0</v>
      </c>
      <c r="AN1369" s="11">
        <f t="shared" si="2501"/>
        <v>0</v>
      </c>
      <c r="AO1369" s="11">
        <f t="shared" si="2501"/>
        <v>0</v>
      </c>
      <c r="AP1369" s="11">
        <f t="shared" si="2501"/>
        <v>0</v>
      </c>
      <c r="AQ1369" s="11">
        <f t="shared" si="2501"/>
        <v>774</v>
      </c>
      <c r="AR1369" s="11">
        <f t="shared" si="2501"/>
        <v>0</v>
      </c>
      <c r="AS1369" s="11">
        <f t="shared" si="2502"/>
        <v>0</v>
      </c>
      <c r="AT1369" s="11">
        <f t="shared" si="2502"/>
        <v>0</v>
      </c>
      <c r="AU1369" s="11">
        <f t="shared" si="2502"/>
        <v>0</v>
      </c>
      <c r="AV1369" s="11">
        <f t="shared" si="2502"/>
        <v>0</v>
      </c>
      <c r="AW1369" s="11">
        <f t="shared" si="2502"/>
        <v>774</v>
      </c>
      <c r="AX1369" s="11">
        <f t="shared" si="2502"/>
        <v>0</v>
      </c>
      <c r="AY1369" s="11">
        <f t="shared" si="2502"/>
        <v>284</v>
      </c>
      <c r="AZ1369" s="11">
        <f t="shared" si="2502"/>
        <v>0</v>
      </c>
      <c r="BA1369" s="92">
        <f t="shared" si="2479"/>
        <v>36.692506459948319</v>
      </c>
      <c r="BB1369" s="92"/>
    </row>
    <row r="1370" spans="1:54" hidden="1">
      <c r="A1370" s="45" t="s">
        <v>269</v>
      </c>
      <c r="B1370" s="29" t="s">
        <v>254</v>
      </c>
      <c r="C1370" s="29" t="s">
        <v>32</v>
      </c>
      <c r="D1370" s="29" t="s">
        <v>79</v>
      </c>
      <c r="E1370" s="29" t="s">
        <v>268</v>
      </c>
      <c r="F1370" s="55" t="s">
        <v>270</v>
      </c>
      <c r="G1370" s="9">
        <v>774</v>
      </c>
      <c r="H1370" s="9"/>
      <c r="I1370" s="79"/>
      <c r="J1370" s="79"/>
      <c r="K1370" s="79"/>
      <c r="L1370" s="79"/>
      <c r="M1370" s="9">
        <f>G1370+I1370+J1370+K1370+L1370</f>
        <v>774</v>
      </c>
      <c r="N1370" s="9">
        <f>H1370+L1370</f>
        <v>0</v>
      </c>
      <c r="O1370" s="80"/>
      <c r="P1370" s="80"/>
      <c r="Q1370" s="80"/>
      <c r="R1370" s="80"/>
      <c r="S1370" s="9">
        <f>M1370+O1370+P1370+Q1370+R1370</f>
        <v>774</v>
      </c>
      <c r="T1370" s="9">
        <f>N1370+R1370</f>
        <v>0</v>
      </c>
      <c r="U1370" s="80"/>
      <c r="V1370" s="80"/>
      <c r="W1370" s="80"/>
      <c r="X1370" s="80"/>
      <c r="Y1370" s="9">
        <f>S1370+U1370+V1370+W1370+X1370</f>
        <v>774</v>
      </c>
      <c r="Z1370" s="9">
        <f>T1370+X1370</f>
        <v>0</v>
      </c>
      <c r="AA1370" s="80"/>
      <c r="AB1370" s="80"/>
      <c r="AC1370" s="80"/>
      <c r="AD1370" s="80"/>
      <c r="AE1370" s="9">
        <f>Y1370+AA1370+AB1370+AC1370+AD1370</f>
        <v>774</v>
      </c>
      <c r="AF1370" s="9">
        <f>Z1370+AD1370</f>
        <v>0</v>
      </c>
      <c r="AG1370" s="80"/>
      <c r="AH1370" s="80"/>
      <c r="AI1370" s="80"/>
      <c r="AJ1370" s="80"/>
      <c r="AK1370" s="9">
        <f>AE1370+AG1370+AH1370+AI1370+AJ1370</f>
        <v>774</v>
      </c>
      <c r="AL1370" s="9">
        <f>AF1370+AJ1370</f>
        <v>0</v>
      </c>
      <c r="AM1370" s="80"/>
      <c r="AN1370" s="80"/>
      <c r="AO1370" s="80"/>
      <c r="AP1370" s="80"/>
      <c r="AQ1370" s="9">
        <f>AK1370+AM1370+AN1370+AO1370+AP1370</f>
        <v>774</v>
      </c>
      <c r="AR1370" s="9">
        <f>AL1370+AP1370</f>
        <v>0</v>
      </c>
      <c r="AS1370" s="80"/>
      <c r="AT1370" s="80"/>
      <c r="AU1370" s="80"/>
      <c r="AV1370" s="80"/>
      <c r="AW1370" s="9">
        <f>AQ1370+AS1370+AT1370+AU1370+AV1370</f>
        <v>774</v>
      </c>
      <c r="AX1370" s="9">
        <f>AR1370+AV1370</f>
        <v>0</v>
      </c>
      <c r="AY1370" s="11">
        <v>284</v>
      </c>
      <c r="AZ1370" s="79"/>
      <c r="BA1370" s="92">
        <f t="shared" si="2479"/>
        <v>36.692506459948319</v>
      </c>
      <c r="BB1370" s="92"/>
    </row>
    <row r="1371" spans="1:54" ht="66" hidden="1">
      <c r="A1371" s="45" t="s">
        <v>271</v>
      </c>
      <c r="B1371" s="29" t="s">
        <v>254</v>
      </c>
      <c r="C1371" s="29" t="s">
        <v>32</v>
      </c>
      <c r="D1371" s="29" t="s">
        <v>79</v>
      </c>
      <c r="E1371" s="29" t="s">
        <v>272</v>
      </c>
      <c r="F1371" s="55"/>
      <c r="G1371" s="9">
        <f t="shared" ref="G1371:V1372" si="2503">G1372</f>
        <v>1098</v>
      </c>
      <c r="H1371" s="9">
        <f t="shared" si="2503"/>
        <v>0</v>
      </c>
      <c r="I1371" s="9">
        <f t="shared" si="2503"/>
        <v>0</v>
      </c>
      <c r="J1371" s="9">
        <f t="shared" si="2503"/>
        <v>0</v>
      </c>
      <c r="K1371" s="9">
        <f t="shared" si="2503"/>
        <v>0</v>
      </c>
      <c r="L1371" s="9">
        <f t="shared" si="2503"/>
        <v>0</v>
      </c>
      <c r="M1371" s="9">
        <f t="shared" si="2503"/>
        <v>1098</v>
      </c>
      <c r="N1371" s="9">
        <f t="shared" si="2503"/>
        <v>0</v>
      </c>
      <c r="O1371" s="9">
        <f t="shared" si="2503"/>
        <v>0</v>
      </c>
      <c r="P1371" s="9">
        <f t="shared" si="2503"/>
        <v>0</v>
      </c>
      <c r="Q1371" s="9">
        <f t="shared" si="2503"/>
        <v>0</v>
      </c>
      <c r="R1371" s="9">
        <f t="shared" si="2503"/>
        <v>0</v>
      </c>
      <c r="S1371" s="9">
        <f t="shared" si="2503"/>
        <v>1098</v>
      </c>
      <c r="T1371" s="9">
        <f t="shared" si="2503"/>
        <v>0</v>
      </c>
      <c r="U1371" s="9">
        <f t="shared" si="2503"/>
        <v>0</v>
      </c>
      <c r="V1371" s="9">
        <f t="shared" si="2503"/>
        <v>0</v>
      </c>
      <c r="W1371" s="9">
        <f t="shared" ref="U1371:AJ1372" si="2504">W1372</f>
        <v>0</v>
      </c>
      <c r="X1371" s="9">
        <f t="shared" si="2504"/>
        <v>0</v>
      </c>
      <c r="Y1371" s="9">
        <f t="shared" si="2504"/>
        <v>1098</v>
      </c>
      <c r="Z1371" s="9">
        <f t="shared" si="2504"/>
        <v>0</v>
      </c>
      <c r="AA1371" s="9">
        <f t="shared" si="2504"/>
        <v>0</v>
      </c>
      <c r="AB1371" s="9">
        <f t="shared" si="2504"/>
        <v>0</v>
      </c>
      <c r="AC1371" s="9">
        <f t="shared" si="2504"/>
        <v>0</v>
      </c>
      <c r="AD1371" s="9">
        <f t="shared" si="2504"/>
        <v>0</v>
      </c>
      <c r="AE1371" s="9">
        <f t="shared" si="2504"/>
        <v>1098</v>
      </c>
      <c r="AF1371" s="9">
        <f t="shared" si="2504"/>
        <v>0</v>
      </c>
      <c r="AG1371" s="9">
        <f t="shared" si="2504"/>
        <v>0</v>
      </c>
      <c r="AH1371" s="9">
        <f t="shared" si="2504"/>
        <v>0</v>
      </c>
      <c r="AI1371" s="9">
        <f t="shared" si="2504"/>
        <v>0</v>
      </c>
      <c r="AJ1371" s="9">
        <f t="shared" si="2504"/>
        <v>0</v>
      </c>
      <c r="AK1371" s="9">
        <f t="shared" ref="AG1371:AV1372" si="2505">AK1372</f>
        <v>1098</v>
      </c>
      <c r="AL1371" s="9">
        <f t="shared" si="2505"/>
        <v>0</v>
      </c>
      <c r="AM1371" s="9">
        <f t="shared" si="2505"/>
        <v>0</v>
      </c>
      <c r="AN1371" s="9">
        <f t="shared" si="2505"/>
        <v>0</v>
      </c>
      <c r="AO1371" s="9">
        <f t="shared" si="2505"/>
        <v>0</v>
      </c>
      <c r="AP1371" s="9">
        <f t="shared" si="2505"/>
        <v>0</v>
      </c>
      <c r="AQ1371" s="9">
        <f t="shared" si="2505"/>
        <v>1098</v>
      </c>
      <c r="AR1371" s="9">
        <f t="shared" si="2505"/>
        <v>0</v>
      </c>
      <c r="AS1371" s="9">
        <f t="shared" si="2505"/>
        <v>0</v>
      </c>
      <c r="AT1371" s="9">
        <f t="shared" si="2505"/>
        <v>0</v>
      </c>
      <c r="AU1371" s="9">
        <f t="shared" si="2505"/>
        <v>0</v>
      </c>
      <c r="AV1371" s="9">
        <f t="shared" si="2505"/>
        <v>0</v>
      </c>
      <c r="AW1371" s="9">
        <f t="shared" ref="AS1371:AZ1372" si="2506">AW1372</f>
        <v>1098</v>
      </c>
      <c r="AX1371" s="9">
        <f t="shared" si="2506"/>
        <v>0</v>
      </c>
      <c r="AY1371" s="11">
        <f t="shared" si="2506"/>
        <v>504</v>
      </c>
      <c r="AZ1371" s="9">
        <f t="shared" si="2506"/>
        <v>0</v>
      </c>
      <c r="BA1371" s="92">
        <f t="shared" si="2479"/>
        <v>45.901639344262293</v>
      </c>
      <c r="BB1371" s="92"/>
    </row>
    <row r="1372" spans="1:54" hidden="1">
      <c r="A1372" s="45" t="s">
        <v>100</v>
      </c>
      <c r="B1372" s="29" t="s">
        <v>254</v>
      </c>
      <c r="C1372" s="29" t="s">
        <v>32</v>
      </c>
      <c r="D1372" s="29" t="s">
        <v>79</v>
      </c>
      <c r="E1372" s="29" t="s">
        <v>272</v>
      </c>
      <c r="F1372" s="55" t="s">
        <v>101</v>
      </c>
      <c r="G1372" s="9">
        <f t="shared" si="2503"/>
        <v>1098</v>
      </c>
      <c r="H1372" s="9">
        <f t="shared" si="2503"/>
        <v>0</v>
      </c>
      <c r="I1372" s="9">
        <f t="shared" si="2503"/>
        <v>0</v>
      </c>
      <c r="J1372" s="9">
        <f t="shared" si="2503"/>
        <v>0</v>
      </c>
      <c r="K1372" s="9">
        <f t="shared" si="2503"/>
        <v>0</v>
      </c>
      <c r="L1372" s="9">
        <f t="shared" si="2503"/>
        <v>0</v>
      </c>
      <c r="M1372" s="9">
        <f t="shared" si="2503"/>
        <v>1098</v>
      </c>
      <c r="N1372" s="9">
        <f t="shared" si="2503"/>
        <v>0</v>
      </c>
      <c r="O1372" s="9">
        <f t="shared" si="2503"/>
        <v>0</v>
      </c>
      <c r="P1372" s="9">
        <f t="shared" si="2503"/>
        <v>0</v>
      </c>
      <c r="Q1372" s="9">
        <f t="shared" si="2503"/>
        <v>0</v>
      </c>
      <c r="R1372" s="9">
        <f t="shared" si="2503"/>
        <v>0</v>
      </c>
      <c r="S1372" s="9">
        <f t="shared" si="2503"/>
        <v>1098</v>
      </c>
      <c r="T1372" s="9">
        <f t="shared" si="2503"/>
        <v>0</v>
      </c>
      <c r="U1372" s="9">
        <f t="shared" si="2504"/>
        <v>0</v>
      </c>
      <c r="V1372" s="9">
        <f t="shared" si="2504"/>
        <v>0</v>
      </c>
      <c r="W1372" s="9">
        <f t="shared" si="2504"/>
        <v>0</v>
      </c>
      <c r="X1372" s="9">
        <f t="shared" si="2504"/>
        <v>0</v>
      </c>
      <c r="Y1372" s="9">
        <f t="shared" si="2504"/>
        <v>1098</v>
      </c>
      <c r="Z1372" s="9">
        <f t="shared" si="2504"/>
        <v>0</v>
      </c>
      <c r="AA1372" s="9">
        <f t="shared" si="2504"/>
        <v>0</v>
      </c>
      <c r="AB1372" s="9">
        <f t="shared" si="2504"/>
        <v>0</v>
      </c>
      <c r="AC1372" s="9">
        <f t="shared" si="2504"/>
        <v>0</v>
      </c>
      <c r="AD1372" s="9">
        <f t="shared" si="2504"/>
        <v>0</v>
      </c>
      <c r="AE1372" s="9">
        <f t="shared" si="2504"/>
        <v>1098</v>
      </c>
      <c r="AF1372" s="9">
        <f t="shared" si="2504"/>
        <v>0</v>
      </c>
      <c r="AG1372" s="9">
        <f t="shared" si="2505"/>
        <v>0</v>
      </c>
      <c r="AH1372" s="9">
        <f t="shared" si="2505"/>
        <v>0</v>
      </c>
      <c r="AI1372" s="9">
        <f t="shared" si="2505"/>
        <v>0</v>
      </c>
      <c r="AJ1372" s="9">
        <f t="shared" si="2505"/>
        <v>0</v>
      </c>
      <c r="AK1372" s="9">
        <f t="shared" si="2505"/>
        <v>1098</v>
      </c>
      <c r="AL1372" s="9">
        <f t="shared" si="2505"/>
        <v>0</v>
      </c>
      <c r="AM1372" s="9">
        <f t="shared" si="2505"/>
        <v>0</v>
      </c>
      <c r="AN1372" s="9">
        <f t="shared" si="2505"/>
        <v>0</v>
      </c>
      <c r="AO1372" s="9">
        <f t="shared" si="2505"/>
        <v>0</v>
      </c>
      <c r="AP1372" s="9">
        <f t="shared" si="2505"/>
        <v>0</v>
      </c>
      <c r="AQ1372" s="9">
        <f t="shared" si="2505"/>
        <v>1098</v>
      </c>
      <c r="AR1372" s="9">
        <f t="shared" si="2505"/>
        <v>0</v>
      </c>
      <c r="AS1372" s="9">
        <f t="shared" si="2506"/>
        <v>0</v>
      </c>
      <c r="AT1372" s="9">
        <f t="shared" si="2506"/>
        <v>0</v>
      </c>
      <c r="AU1372" s="9">
        <f t="shared" si="2506"/>
        <v>0</v>
      </c>
      <c r="AV1372" s="9">
        <f t="shared" si="2506"/>
        <v>0</v>
      </c>
      <c r="AW1372" s="9">
        <f t="shared" si="2506"/>
        <v>1098</v>
      </c>
      <c r="AX1372" s="9">
        <f t="shared" si="2506"/>
        <v>0</v>
      </c>
      <c r="AY1372" s="11">
        <f t="shared" si="2506"/>
        <v>504</v>
      </c>
      <c r="AZ1372" s="9">
        <f t="shared" si="2506"/>
        <v>0</v>
      </c>
      <c r="BA1372" s="92">
        <f t="shared" si="2479"/>
        <v>45.901639344262293</v>
      </c>
      <c r="BB1372" s="92"/>
    </row>
    <row r="1373" spans="1:54" hidden="1">
      <c r="A1373" s="45" t="s">
        <v>269</v>
      </c>
      <c r="B1373" s="29" t="s">
        <v>254</v>
      </c>
      <c r="C1373" s="29" t="s">
        <v>32</v>
      </c>
      <c r="D1373" s="29" t="s">
        <v>79</v>
      </c>
      <c r="E1373" s="29" t="s">
        <v>272</v>
      </c>
      <c r="F1373" s="55" t="s">
        <v>270</v>
      </c>
      <c r="G1373" s="9">
        <v>1098</v>
      </c>
      <c r="H1373" s="9"/>
      <c r="I1373" s="79"/>
      <c r="J1373" s="79"/>
      <c r="K1373" s="79"/>
      <c r="L1373" s="79"/>
      <c r="M1373" s="9">
        <f>G1373+I1373+J1373+K1373+L1373</f>
        <v>1098</v>
      </c>
      <c r="N1373" s="9">
        <f>H1373+L1373</f>
        <v>0</v>
      </c>
      <c r="O1373" s="80"/>
      <c r="P1373" s="80"/>
      <c r="Q1373" s="80"/>
      <c r="R1373" s="80"/>
      <c r="S1373" s="9">
        <f>M1373+O1373+P1373+Q1373+R1373</f>
        <v>1098</v>
      </c>
      <c r="T1373" s="9">
        <f>N1373+R1373</f>
        <v>0</v>
      </c>
      <c r="U1373" s="80"/>
      <c r="V1373" s="80"/>
      <c r="W1373" s="80"/>
      <c r="X1373" s="80"/>
      <c r="Y1373" s="9">
        <f>S1373+U1373+V1373+W1373+X1373</f>
        <v>1098</v>
      </c>
      <c r="Z1373" s="9">
        <f>T1373+X1373</f>
        <v>0</v>
      </c>
      <c r="AA1373" s="80"/>
      <c r="AB1373" s="80"/>
      <c r="AC1373" s="80"/>
      <c r="AD1373" s="80"/>
      <c r="AE1373" s="9">
        <f>Y1373+AA1373+AB1373+AC1373+AD1373</f>
        <v>1098</v>
      </c>
      <c r="AF1373" s="9">
        <f>Z1373+AD1373</f>
        <v>0</v>
      </c>
      <c r="AG1373" s="80"/>
      <c r="AH1373" s="80"/>
      <c r="AI1373" s="80"/>
      <c r="AJ1373" s="80"/>
      <c r="AK1373" s="9">
        <f>AE1373+AG1373+AH1373+AI1373+AJ1373</f>
        <v>1098</v>
      </c>
      <c r="AL1373" s="9">
        <f>AF1373+AJ1373</f>
        <v>0</v>
      </c>
      <c r="AM1373" s="80"/>
      <c r="AN1373" s="80"/>
      <c r="AO1373" s="80"/>
      <c r="AP1373" s="80"/>
      <c r="AQ1373" s="9">
        <f>AK1373+AM1373+AN1373+AO1373+AP1373</f>
        <v>1098</v>
      </c>
      <c r="AR1373" s="9">
        <f>AL1373+AP1373</f>
        <v>0</v>
      </c>
      <c r="AS1373" s="80"/>
      <c r="AT1373" s="80"/>
      <c r="AU1373" s="80"/>
      <c r="AV1373" s="80"/>
      <c r="AW1373" s="9">
        <f>AQ1373+AS1373+AT1373+AU1373+AV1373</f>
        <v>1098</v>
      </c>
      <c r="AX1373" s="9">
        <f>AR1373+AV1373</f>
        <v>0</v>
      </c>
      <c r="AY1373" s="11">
        <v>504</v>
      </c>
      <c r="AZ1373" s="79"/>
      <c r="BA1373" s="92">
        <f t="shared" si="2479"/>
        <v>45.901639344262293</v>
      </c>
      <c r="BB1373" s="92"/>
    </row>
    <row r="1374" spans="1:54" ht="49.5" hidden="1">
      <c r="A1374" s="45" t="s">
        <v>273</v>
      </c>
      <c r="B1374" s="29" t="s">
        <v>254</v>
      </c>
      <c r="C1374" s="29" t="s">
        <v>32</v>
      </c>
      <c r="D1374" s="29" t="s">
        <v>79</v>
      </c>
      <c r="E1374" s="29" t="s">
        <v>274</v>
      </c>
      <c r="F1374" s="55"/>
      <c r="G1374" s="9">
        <f t="shared" ref="G1374:V1375" si="2507">G1375</f>
        <v>7761</v>
      </c>
      <c r="H1374" s="9">
        <f t="shared" si="2507"/>
        <v>0</v>
      </c>
      <c r="I1374" s="9">
        <f t="shared" si="2507"/>
        <v>0</v>
      </c>
      <c r="J1374" s="9">
        <f t="shared" si="2507"/>
        <v>0</v>
      </c>
      <c r="K1374" s="9">
        <f t="shared" si="2507"/>
        <v>0</v>
      </c>
      <c r="L1374" s="9">
        <f t="shared" si="2507"/>
        <v>0</v>
      </c>
      <c r="M1374" s="9">
        <f t="shared" si="2507"/>
        <v>7761</v>
      </c>
      <c r="N1374" s="9">
        <f t="shared" si="2507"/>
        <v>0</v>
      </c>
      <c r="O1374" s="9">
        <f t="shared" si="2507"/>
        <v>0</v>
      </c>
      <c r="P1374" s="9">
        <f t="shared" si="2507"/>
        <v>0</v>
      </c>
      <c r="Q1374" s="9">
        <f t="shared" si="2507"/>
        <v>0</v>
      </c>
      <c r="R1374" s="9">
        <f t="shared" si="2507"/>
        <v>0</v>
      </c>
      <c r="S1374" s="9">
        <f t="shared" si="2507"/>
        <v>7761</v>
      </c>
      <c r="T1374" s="9">
        <f t="shared" si="2507"/>
        <v>0</v>
      </c>
      <c r="U1374" s="9">
        <f t="shared" si="2507"/>
        <v>0</v>
      </c>
      <c r="V1374" s="9">
        <f t="shared" si="2507"/>
        <v>0</v>
      </c>
      <c r="W1374" s="9">
        <f t="shared" ref="U1374:AJ1375" si="2508">W1375</f>
        <v>0</v>
      </c>
      <c r="X1374" s="9">
        <f t="shared" si="2508"/>
        <v>0</v>
      </c>
      <c r="Y1374" s="9">
        <f t="shared" si="2508"/>
        <v>7761</v>
      </c>
      <c r="Z1374" s="9">
        <f t="shared" si="2508"/>
        <v>0</v>
      </c>
      <c r="AA1374" s="9">
        <f t="shared" si="2508"/>
        <v>0</v>
      </c>
      <c r="AB1374" s="9">
        <f t="shared" si="2508"/>
        <v>0</v>
      </c>
      <c r="AC1374" s="9">
        <f t="shared" si="2508"/>
        <v>0</v>
      </c>
      <c r="AD1374" s="9">
        <f t="shared" si="2508"/>
        <v>0</v>
      </c>
      <c r="AE1374" s="9">
        <f t="shared" si="2508"/>
        <v>7761</v>
      </c>
      <c r="AF1374" s="9">
        <f t="shared" si="2508"/>
        <v>0</v>
      </c>
      <c r="AG1374" s="9">
        <f t="shared" si="2508"/>
        <v>0</v>
      </c>
      <c r="AH1374" s="9">
        <f t="shared" si="2508"/>
        <v>0</v>
      </c>
      <c r="AI1374" s="9">
        <f t="shared" si="2508"/>
        <v>0</v>
      </c>
      <c r="AJ1374" s="9">
        <f t="shared" si="2508"/>
        <v>0</v>
      </c>
      <c r="AK1374" s="9">
        <f t="shared" ref="AG1374:AV1375" si="2509">AK1375</f>
        <v>7761</v>
      </c>
      <c r="AL1374" s="9">
        <f t="shared" si="2509"/>
        <v>0</v>
      </c>
      <c r="AM1374" s="9">
        <f t="shared" si="2509"/>
        <v>0</v>
      </c>
      <c r="AN1374" s="9">
        <f t="shared" si="2509"/>
        <v>0</v>
      </c>
      <c r="AO1374" s="9">
        <f t="shared" si="2509"/>
        <v>0</v>
      </c>
      <c r="AP1374" s="9">
        <f t="shared" si="2509"/>
        <v>0</v>
      </c>
      <c r="AQ1374" s="9">
        <f t="shared" si="2509"/>
        <v>7761</v>
      </c>
      <c r="AR1374" s="9">
        <f t="shared" si="2509"/>
        <v>0</v>
      </c>
      <c r="AS1374" s="9">
        <f t="shared" si="2509"/>
        <v>0</v>
      </c>
      <c r="AT1374" s="9">
        <f t="shared" si="2509"/>
        <v>0</v>
      </c>
      <c r="AU1374" s="9">
        <f t="shared" si="2509"/>
        <v>0</v>
      </c>
      <c r="AV1374" s="9">
        <f t="shared" si="2509"/>
        <v>0</v>
      </c>
      <c r="AW1374" s="9">
        <f t="shared" ref="AS1374:AZ1375" si="2510">AW1375</f>
        <v>7761</v>
      </c>
      <c r="AX1374" s="9">
        <f t="shared" si="2510"/>
        <v>0</v>
      </c>
      <c r="AY1374" s="11">
        <f t="shared" si="2510"/>
        <v>4741</v>
      </c>
      <c r="AZ1374" s="9">
        <f t="shared" si="2510"/>
        <v>0</v>
      </c>
      <c r="BA1374" s="92">
        <f t="shared" si="2479"/>
        <v>61.087488725679684</v>
      </c>
      <c r="BB1374" s="92"/>
    </row>
    <row r="1375" spans="1:54" hidden="1">
      <c r="A1375" s="45" t="s">
        <v>100</v>
      </c>
      <c r="B1375" s="29" t="s">
        <v>254</v>
      </c>
      <c r="C1375" s="29" t="s">
        <v>32</v>
      </c>
      <c r="D1375" s="29" t="s">
        <v>79</v>
      </c>
      <c r="E1375" s="29" t="s">
        <v>274</v>
      </c>
      <c r="F1375" s="55" t="s">
        <v>101</v>
      </c>
      <c r="G1375" s="9">
        <f t="shared" si="2507"/>
        <v>7761</v>
      </c>
      <c r="H1375" s="9">
        <f t="shared" si="2507"/>
        <v>0</v>
      </c>
      <c r="I1375" s="9">
        <f t="shared" si="2507"/>
        <v>0</v>
      </c>
      <c r="J1375" s="9">
        <f t="shared" si="2507"/>
        <v>0</v>
      </c>
      <c r="K1375" s="9">
        <f t="shared" si="2507"/>
        <v>0</v>
      </c>
      <c r="L1375" s="9">
        <f t="shared" si="2507"/>
        <v>0</v>
      </c>
      <c r="M1375" s="9">
        <f t="shared" si="2507"/>
        <v>7761</v>
      </c>
      <c r="N1375" s="9">
        <f t="shared" si="2507"/>
        <v>0</v>
      </c>
      <c r="O1375" s="9">
        <f t="shared" si="2507"/>
        <v>0</v>
      </c>
      <c r="P1375" s="9">
        <f t="shared" si="2507"/>
        <v>0</v>
      </c>
      <c r="Q1375" s="9">
        <f t="shared" si="2507"/>
        <v>0</v>
      </c>
      <c r="R1375" s="9">
        <f t="shared" si="2507"/>
        <v>0</v>
      </c>
      <c r="S1375" s="9">
        <f t="shared" si="2507"/>
        <v>7761</v>
      </c>
      <c r="T1375" s="9">
        <f t="shared" si="2507"/>
        <v>0</v>
      </c>
      <c r="U1375" s="9">
        <f t="shared" si="2508"/>
        <v>0</v>
      </c>
      <c r="V1375" s="9">
        <f t="shared" si="2508"/>
        <v>0</v>
      </c>
      <c r="W1375" s="9">
        <f t="shared" si="2508"/>
        <v>0</v>
      </c>
      <c r="X1375" s="9">
        <f t="shared" si="2508"/>
        <v>0</v>
      </c>
      <c r="Y1375" s="9">
        <f t="shared" si="2508"/>
        <v>7761</v>
      </c>
      <c r="Z1375" s="9">
        <f t="shared" si="2508"/>
        <v>0</v>
      </c>
      <c r="AA1375" s="9">
        <f t="shared" si="2508"/>
        <v>0</v>
      </c>
      <c r="AB1375" s="9">
        <f t="shared" si="2508"/>
        <v>0</v>
      </c>
      <c r="AC1375" s="9">
        <f t="shared" si="2508"/>
        <v>0</v>
      </c>
      <c r="AD1375" s="9">
        <f t="shared" si="2508"/>
        <v>0</v>
      </c>
      <c r="AE1375" s="9">
        <f t="shared" si="2508"/>
        <v>7761</v>
      </c>
      <c r="AF1375" s="9">
        <f t="shared" si="2508"/>
        <v>0</v>
      </c>
      <c r="AG1375" s="9">
        <f t="shared" si="2509"/>
        <v>0</v>
      </c>
      <c r="AH1375" s="9">
        <f t="shared" si="2509"/>
        <v>0</v>
      </c>
      <c r="AI1375" s="9">
        <f t="shared" si="2509"/>
        <v>0</v>
      </c>
      <c r="AJ1375" s="9">
        <f t="shared" si="2509"/>
        <v>0</v>
      </c>
      <c r="AK1375" s="9">
        <f t="shared" si="2509"/>
        <v>7761</v>
      </c>
      <c r="AL1375" s="9">
        <f t="shared" si="2509"/>
        <v>0</v>
      </c>
      <c r="AM1375" s="9">
        <f t="shared" si="2509"/>
        <v>0</v>
      </c>
      <c r="AN1375" s="9">
        <f t="shared" si="2509"/>
        <v>0</v>
      </c>
      <c r="AO1375" s="9">
        <f t="shared" si="2509"/>
        <v>0</v>
      </c>
      <c r="AP1375" s="9">
        <f t="shared" si="2509"/>
        <v>0</v>
      </c>
      <c r="AQ1375" s="9">
        <f t="shared" si="2509"/>
        <v>7761</v>
      </c>
      <c r="AR1375" s="9">
        <f t="shared" si="2509"/>
        <v>0</v>
      </c>
      <c r="AS1375" s="9">
        <f t="shared" si="2510"/>
        <v>0</v>
      </c>
      <c r="AT1375" s="9">
        <f t="shared" si="2510"/>
        <v>0</v>
      </c>
      <c r="AU1375" s="9">
        <f t="shared" si="2510"/>
        <v>0</v>
      </c>
      <c r="AV1375" s="9">
        <f t="shared" si="2510"/>
        <v>0</v>
      </c>
      <c r="AW1375" s="9">
        <f t="shared" si="2510"/>
        <v>7761</v>
      </c>
      <c r="AX1375" s="9">
        <f t="shared" si="2510"/>
        <v>0</v>
      </c>
      <c r="AY1375" s="11">
        <f t="shared" si="2510"/>
        <v>4741</v>
      </c>
      <c r="AZ1375" s="9">
        <f t="shared" si="2510"/>
        <v>0</v>
      </c>
      <c r="BA1375" s="92">
        <f t="shared" si="2479"/>
        <v>61.087488725679684</v>
      </c>
      <c r="BB1375" s="92"/>
    </row>
    <row r="1376" spans="1:54" hidden="1">
      <c r="A1376" s="45" t="s">
        <v>269</v>
      </c>
      <c r="B1376" s="29" t="s">
        <v>254</v>
      </c>
      <c r="C1376" s="29" t="s">
        <v>32</v>
      </c>
      <c r="D1376" s="29" t="s">
        <v>79</v>
      </c>
      <c r="E1376" s="29" t="s">
        <v>274</v>
      </c>
      <c r="F1376" s="55" t="s">
        <v>270</v>
      </c>
      <c r="G1376" s="9">
        <v>7761</v>
      </c>
      <c r="H1376" s="9"/>
      <c r="I1376" s="79"/>
      <c r="J1376" s="79"/>
      <c r="K1376" s="79"/>
      <c r="L1376" s="79"/>
      <c r="M1376" s="9">
        <f>G1376+I1376+J1376+K1376+L1376</f>
        <v>7761</v>
      </c>
      <c r="N1376" s="9">
        <f>H1376+L1376</f>
        <v>0</v>
      </c>
      <c r="O1376" s="80"/>
      <c r="P1376" s="80"/>
      <c r="Q1376" s="80"/>
      <c r="R1376" s="80"/>
      <c r="S1376" s="9">
        <f>M1376+O1376+P1376+Q1376+R1376</f>
        <v>7761</v>
      </c>
      <c r="T1376" s="9">
        <f>N1376+R1376</f>
        <v>0</v>
      </c>
      <c r="U1376" s="80"/>
      <c r="V1376" s="80"/>
      <c r="W1376" s="80"/>
      <c r="X1376" s="80"/>
      <c r="Y1376" s="9">
        <f>S1376+U1376+V1376+W1376+X1376</f>
        <v>7761</v>
      </c>
      <c r="Z1376" s="9">
        <f>T1376+X1376</f>
        <v>0</v>
      </c>
      <c r="AA1376" s="80"/>
      <c r="AB1376" s="80"/>
      <c r="AC1376" s="80"/>
      <c r="AD1376" s="80"/>
      <c r="AE1376" s="9">
        <f>Y1376+AA1376+AB1376+AC1376+AD1376</f>
        <v>7761</v>
      </c>
      <c r="AF1376" s="9">
        <f>Z1376+AD1376</f>
        <v>0</v>
      </c>
      <c r="AG1376" s="80"/>
      <c r="AH1376" s="80"/>
      <c r="AI1376" s="80"/>
      <c r="AJ1376" s="80"/>
      <c r="AK1376" s="9">
        <f>AE1376+AG1376+AH1376+AI1376+AJ1376</f>
        <v>7761</v>
      </c>
      <c r="AL1376" s="9">
        <f>AF1376+AJ1376</f>
        <v>0</v>
      </c>
      <c r="AM1376" s="80"/>
      <c r="AN1376" s="80"/>
      <c r="AO1376" s="80"/>
      <c r="AP1376" s="80"/>
      <c r="AQ1376" s="9">
        <f>AK1376+AM1376+AN1376+AO1376+AP1376</f>
        <v>7761</v>
      </c>
      <c r="AR1376" s="9">
        <f>AL1376+AP1376</f>
        <v>0</v>
      </c>
      <c r="AS1376" s="80"/>
      <c r="AT1376" s="80"/>
      <c r="AU1376" s="80"/>
      <c r="AV1376" s="80"/>
      <c r="AW1376" s="9">
        <f>AQ1376+AS1376+AT1376+AU1376+AV1376</f>
        <v>7761</v>
      </c>
      <c r="AX1376" s="9">
        <f>AR1376+AV1376</f>
        <v>0</v>
      </c>
      <c r="AY1376" s="11">
        <v>4741</v>
      </c>
      <c r="AZ1376" s="79"/>
      <c r="BA1376" s="92">
        <f t="shared" si="2479"/>
        <v>61.087488725679684</v>
      </c>
      <c r="BB1376" s="92"/>
    </row>
    <row r="1377" spans="1:54" ht="66" hidden="1">
      <c r="A1377" s="27" t="s">
        <v>403</v>
      </c>
      <c r="B1377" s="29" t="s">
        <v>254</v>
      </c>
      <c r="C1377" s="29" t="s">
        <v>32</v>
      </c>
      <c r="D1377" s="29" t="s">
        <v>79</v>
      </c>
      <c r="E1377" s="29" t="s">
        <v>275</v>
      </c>
      <c r="F1377" s="29"/>
      <c r="G1377" s="11">
        <f t="shared" ref="G1377:V1378" si="2511">G1378</f>
        <v>116</v>
      </c>
      <c r="H1377" s="11">
        <f t="shared" si="2511"/>
        <v>0</v>
      </c>
      <c r="I1377" s="11">
        <f t="shared" si="2511"/>
        <v>0</v>
      </c>
      <c r="J1377" s="11">
        <f t="shared" si="2511"/>
        <v>0</v>
      </c>
      <c r="K1377" s="11">
        <f t="shared" si="2511"/>
        <v>0</v>
      </c>
      <c r="L1377" s="11">
        <f t="shared" si="2511"/>
        <v>0</v>
      </c>
      <c r="M1377" s="11">
        <f t="shared" si="2511"/>
        <v>116</v>
      </c>
      <c r="N1377" s="11">
        <f t="shared" si="2511"/>
        <v>0</v>
      </c>
      <c r="O1377" s="11">
        <f t="shared" si="2511"/>
        <v>0</v>
      </c>
      <c r="P1377" s="11">
        <f t="shared" si="2511"/>
        <v>0</v>
      </c>
      <c r="Q1377" s="11">
        <f t="shared" si="2511"/>
        <v>0</v>
      </c>
      <c r="R1377" s="11">
        <f t="shared" si="2511"/>
        <v>0</v>
      </c>
      <c r="S1377" s="11">
        <f t="shared" si="2511"/>
        <v>116</v>
      </c>
      <c r="T1377" s="11">
        <f t="shared" si="2511"/>
        <v>0</v>
      </c>
      <c r="U1377" s="11">
        <f t="shared" si="2511"/>
        <v>0</v>
      </c>
      <c r="V1377" s="11">
        <f t="shared" si="2511"/>
        <v>0</v>
      </c>
      <c r="W1377" s="11">
        <f t="shared" ref="U1377:AJ1378" si="2512">W1378</f>
        <v>0</v>
      </c>
      <c r="X1377" s="11">
        <f t="shared" si="2512"/>
        <v>0</v>
      </c>
      <c r="Y1377" s="11">
        <f t="shared" si="2512"/>
        <v>116</v>
      </c>
      <c r="Z1377" s="11">
        <f t="shared" si="2512"/>
        <v>0</v>
      </c>
      <c r="AA1377" s="11">
        <f t="shared" si="2512"/>
        <v>7</v>
      </c>
      <c r="AB1377" s="11">
        <f t="shared" si="2512"/>
        <v>0</v>
      </c>
      <c r="AC1377" s="11">
        <f t="shared" si="2512"/>
        <v>0</v>
      </c>
      <c r="AD1377" s="11">
        <f t="shared" si="2512"/>
        <v>0</v>
      </c>
      <c r="AE1377" s="11">
        <f t="shared" si="2512"/>
        <v>123</v>
      </c>
      <c r="AF1377" s="11">
        <f t="shared" si="2512"/>
        <v>0</v>
      </c>
      <c r="AG1377" s="11">
        <f t="shared" si="2512"/>
        <v>0</v>
      </c>
      <c r="AH1377" s="11">
        <f t="shared" si="2512"/>
        <v>0</v>
      </c>
      <c r="AI1377" s="11">
        <f t="shared" si="2512"/>
        <v>0</v>
      </c>
      <c r="AJ1377" s="11">
        <f t="shared" si="2512"/>
        <v>0</v>
      </c>
      <c r="AK1377" s="11">
        <f t="shared" ref="AG1377:AV1378" si="2513">AK1378</f>
        <v>123</v>
      </c>
      <c r="AL1377" s="11">
        <f t="shared" si="2513"/>
        <v>0</v>
      </c>
      <c r="AM1377" s="11">
        <f t="shared" si="2513"/>
        <v>0</v>
      </c>
      <c r="AN1377" s="11">
        <f t="shared" si="2513"/>
        <v>0</v>
      </c>
      <c r="AO1377" s="11">
        <f t="shared" si="2513"/>
        <v>0</v>
      </c>
      <c r="AP1377" s="11">
        <f t="shared" si="2513"/>
        <v>0</v>
      </c>
      <c r="AQ1377" s="11">
        <f t="shared" si="2513"/>
        <v>123</v>
      </c>
      <c r="AR1377" s="11">
        <f t="shared" si="2513"/>
        <v>0</v>
      </c>
      <c r="AS1377" s="11">
        <f t="shared" si="2513"/>
        <v>0</v>
      </c>
      <c r="AT1377" s="11">
        <f t="shared" si="2513"/>
        <v>0</v>
      </c>
      <c r="AU1377" s="11">
        <f t="shared" si="2513"/>
        <v>0</v>
      </c>
      <c r="AV1377" s="11">
        <f t="shared" si="2513"/>
        <v>0</v>
      </c>
      <c r="AW1377" s="11">
        <f t="shared" ref="AS1377:AZ1378" si="2514">AW1378</f>
        <v>123</v>
      </c>
      <c r="AX1377" s="11">
        <f t="shared" si="2514"/>
        <v>0</v>
      </c>
      <c r="AY1377" s="11">
        <f t="shared" si="2514"/>
        <v>123</v>
      </c>
      <c r="AZ1377" s="11">
        <f t="shared" si="2514"/>
        <v>0</v>
      </c>
      <c r="BA1377" s="92">
        <f t="shared" si="2479"/>
        <v>100</v>
      </c>
      <c r="BB1377" s="92"/>
    </row>
    <row r="1378" spans="1:54" hidden="1">
      <c r="A1378" s="45" t="s">
        <v>100</v>
      </c>
      <c r="B1378" s="29" t="s">
        <v>254</v>
      </c>
      <c r="C1378" s="29" t="s">
        <v>32</v>
      </c>
      <c r="D1378" s="29" t="s">
        <v>79</v>
      </c>
      <c r="E1378" s="29" t="s">
        <v>275</v>
      </c>
      <c r="F1378" s="29" t="s">
        <v>101</v>
      </c>
      <c r="G1378" s="11">
        <f t="shared" si="2511"/>
        <v>116</v>
      </c>
      <c r="H1378" s="11">
        <f t="shared" si="2511"/>
        <v>0</v>
      </c>
      <c r="I1378" s="11">
        <f t="shared" si="2511"/>
        <v>0</v>
      </c>
      <c r="J1378" s="11">
        <f t="shared" si="2511"/>
        <v>0</v>
      </c>
      <c r="K1378" s="11">
        <f t="shared" si="2511"/>
        <v>0</v>
      </c>
      <c r="L1378" s="11">
        <f t="shared" si="2511"/>
        <v>0</v>
      </c>
      <c r="M1378" s="11">
        <f t="shared" si="2511"/>
        <v>116</v>
      </c>
      <c r="N1378" s="11">
        <f t="shared" si="2511"/>
        <v>0</v>
      </c>
      <c r="O1378" s="11">
        <f t="shared" si="2511"/>
        <v>0</v>
      </c>
      <c r="P1378" s="11">
        <f t="shared" si="2511"/>
        <v>0</v>
      </c>
      <c r="Q1378" s="11">
        <f t="shared" si="2511"/>
        <v>0</v>
      </c>
      <c r="R1378" s="11">
        <f t="shared" si="2511"/>
        <v>0</v>
      </c>
      <c r="S1378" s="11">
        <f t="shared" si="2511"/>
        <v>116</v>
      </c>
      <c r="T1378" s="11">
        <f t="shared" si="2511"/>
        <v>0</v>
      </c>
      <c r="U1378" s="11">
        <f t="shared" si="2512"/>
        <v>0</v>
      </c>
      <c r="V1378" s="11">
        <f t="shared" si="2512"/>
        <v>0</v>
      </c>
      <c r="W1378" s="11">
        <f t="shared" si="2512"/>
        <v>0</v>
      </c>
      <c r="X1378" s="11">
        <f t="shared" si="2512"/>
        <v>0</v>
      </c>
      <c r="Y1378" s="11">
        <f t="shared" si="2512"/>
        <v>116</v>
      </c>
      <c r="Z1378" s="11">
        <f t="shared" si="2512"/>
        <v>0</v>
      </c>
      <c r="AA1378" s="11">
        <f t="shared" si="2512"/>
        <v>7</v>
      </c>
      <c r="AB1378" s="11">
        <f t="shared" si="2512"/>
        <v>0</v>
      </c>
      <c r="AC1378" s="11">
        <f t="shared" si="2512"/>
        <v>0</v>
      </c>
      <c r="AD1378" s="11">
        <f t="shared" si="2512"/>
        <v>0</v>
      </c>
      <c r="AE1378" s="11">
        <f t="shared" si="2512"/>
        <v>123</v>
      </c>
      <c r="AF1378" s="11">
        <f t="shared" si="2512"/>
        <v>0</v>
      </c>
      <c r="AG1378" s="11">
        <f t="shared" si="2513"/>
        <v>0</v>
      </c>
      <c r="AH1378" s="11">
        <f t="shared" si="2513"/>
        <v>0</v>
      </c>
      <c r="AI1378" s="11">
        <f t="shared" si="2513"/>
        <v>0</v>
      </c>
      <c r="AJ1378" s="11">
        <f t="shared" si="2513"/>
        <v>0</v>
      </c>
      <c r="AK1378" s="11">
        <f t="shared" si="2513"/>
        <v>123</v>
      </c>
      <c r="AL1378" s="11">
        <f t="shared" si="2513"/>
        <v>0</v>
      </c>
      <c r="AM1378" s="11">
        <f t="shared" si="2513"/>
        <v>0</v>
      </c>
      <c r="AN1378" s="11">
        <f t="shared" si="2513"/>
        <v>0</v>
      </c>
      <c r="AO1378" s="11">
        <f t="shared" si="2513"/>
        <v>0</v>
      </c>
      <c r="AP1378" s="11">
        <f t="shared" si="2513"/>
        <v>0</v>
      </c>
      <c r="AQ1378" s="11">
        <f t="shared" si="2513"/>
        <v>123</v>
      </c>
      <c r="AR1378" s="11">
        <f t="shared" si="2513"/>
        <v>0</v>
      </c>
      <c r="AS1378" s="11">
        <f t="shared" si="2514"/>
        <v>0</v>
      </c>
      <c r="AT1378" s="11">
        <f t="shared" si="2514"/>
        <v>0</v>
      </c>
      <c r="AU1378" s="11">
        <f t="shared" si="2514"/>
        <v>0</v>
      </c>
      <c r="AV1378" s="11">
        <f t="shared" si="2514"/>
        <v>0</v>
      </c>
      <c r="AW1378" s="11">
        <f t="shared" si="2514"/>
        <v>123</v>
      </c>
      <c r="AX1378" s="11">
        <f t="shared" si="2514"/>
        <v>0</v>
      </c>
      <c r="AY1378" s="11">
        <f t="shared" si="2514"/>
        <v>123</v>
      </c>
      <c r="AZ1378" s="11">
        <f t="shared" si="2514"/>
        <v>0</v>
      </c>
      <c r="BA1378" s="92">
        <f t="shared" si="2479"/>
        <v>100</v>
      </c>
      <c r="BB1378" s="92"/>
    </row>
    <row r="1379" spans="1:54" hidden="1">
      <c r="A1379" s="45" t="s">
        <v>269</v>
      </c>
      <c r="B1379" s="29" t="s">
        <v>254</v>
      </c>
      <c r="C1379" s="29" t="s">
        <v>32</v>
      </c>
      <c r="D1379" s="29" t="s">
        <v>79</v>
      </c>
      <c r="E1379" s="29" t="s">
        <v>275</v>
      </c>
      <c r="F1379" s="55" t="s">
        <v>270</v>
      </c>
      <c r="G1379" s="9">
        <v>116</v>
      </c>
      <c r="H1379" s="9"/>
      <c r="I1379" s="79"/>
      <c r="J1379" s="79"/>
      <c r="K1379" s="79"/>
      <c r="L1379" s="79"/>
      <c r="M1379" s="9">
        <f>G1379+I1379+J1379+K1379+L1379</f>
        <v>116</v>
      </c>
      <c r="N1379" s="9">
        <f>H1379+L1379</f>
        <v>0</v>
      </c>
      <c r="O1379" s="80"/>
      <c r="P1379" s="80"/>
      <c r="Q1379" s="80"/>
      <c r="R1379" s="80"/>
      <c r="S1379" s="9">
        <f>M1379+O1379+P1379+Q1379+R1379</f>
        <v>116</v>
      </c>
      <c r="T1379" s="9">
        <f>N1379+R1379</f>
        <v>0</v>
      </c>
      <c r="U1379" s="80"/>
      <c r="V1379" s="80"/>
      <c r="W1379" s="80"/>
      <c r="X1379" s="80"/>
      <c r="Y1379" s="9">
        <f>S1379+U1379+V1379+W1379+X1379</f>
        <v>116</v>
      </c>
      <c r="Z1379" s="9">
        <f>T1379+X1379</f>
        <v>0</v>
      </c>
      <c r="AA1379" s="11">
        <v>7</v>
      </c>
      <c r="AB1379" s="80"/>
      <c r="AC1379" s="80"/>
      <c r="AD1379" s="80"/>
      <c r="AE1379" s="9">
        <f>Y1379+AA1379+AB1379+AC1379+AD1379</f>
        <v>123</v>
      </c>
      <c r="AF1379" s="9">
        <f>Z1379+AD1379</f>
        <v>0</v>
      </c>
      <c r="AG1379" s="11"/>
      <c r="AH1379" s="80"/>
      <c r="AI1379" s="80"/>
      <c r="AJ1379" s="80"/>
      <c r="AK1379" s="9">
        <f>AE1379+AG1379+AH1379+AI1379+AJ1379</f>
        <v>123</v>
      </c>
      <c r="AL1379" s="9">
        <f>AF1379+AJ1379</f>
        <v>0</v>
      </c>
      <c r="AM1379" s="11"/>
      <c r="AN1379" s="80"/>
      <c r="AO1379" s="80"/>
      <c r="AP1379" s="80"/>
      <c r="AQ1379" s="9">
        <f>AK1379+AM1379+AN1379+AO1379+AP1379</f>
        <v>123</v>
      </c>
      <c r="AR1379" s="9">
        <f>AL1379+AP1379</f>
        <v>0</v>
      </c>
      <c r="AS1379" s="11"/>
      <c r="AT1379" s="80"/>
      <c r="AU1379" s="80"/>
      <c r="AV1379" s="80"/>
      <c r="AW1379" s="9">
        <f>AQ1379+AS1379+AT1379+AU1379+AV1379</f>
        <v>123</v>
      </c>
      <c r="AX1379" s="9">
        <f>AR1379+AV1379</f>
        <v>0</v>
      </c>
      <c r="AY1379" s="90">
        <v>123</v>
      </c>
      <c r="AZ1379" s="79"/>
      <c r="BA1379" s="92">
        <f t="shared" si="2479"/>
        <v>100</v>
      </c>
      <c r="BB1379" s="92"/>
    </row>
    <row r="1380" spans="1:54" ht="49.5" hidden="1">
      <c r="A1380" s="27" t="s">
        <v>276</v>
      </c>
      <c r="B1380" s="29" t="s">
        <v>254</v>
      </c>
      <c r="C1380" s="29" t="s">
        <v>32</v>
      </c>
      <c r="D1380" s="29" t="s">
        <v>79</v>
      </c>
      <c r="E1380" s="29" t="s">
        <v>277</v>
      </c>
      <c r="F1380" s="29"/>
      <c r="G1380" s="11">
        <f t="shared" ref="G1380:V1381" si="2515">G1381</f>
        <v>2584</v>
      </c>
      <c r="H1380" s="11">
        <f t="shared" si="2515"/>
        <v>0</v>
      </c>
      <c r="I1380" s="11">
        <f t="shared" si="2515"/>
        <v>0</v>
      </c>
      <c r="J1380" s="11">
        <f t="shared" si="2515"/>
        <v>0</v>
      </c>
      <c r="K1380" s="11">
        <f t="shared" si="2515"/>
        <v>0</v>
      </c>
      <c r="L1380" s="11">
        <f t="shared" si="2515"/>
        <v>0</v>
      </c>
      <c r="M1380" s="11">
        <f t="shared" si="2515"/>
        <v>2584</v>
      </c>
      <c r="N1380" s="11">
        <f t="shared" si="2515"/>
        <v>0</v>
      </c>
      <c r="O1380" s="11">
        <f t="shared" si="2515"/>
        <v>0</v>
      </c>
      <c r="P1380" s="11">
        <f t="shared" si="2515"/>
        <v>0</v>
      </c>
      <c r="Q1380" s="11">
        <f t="shared" si="2515"/>
        <v>0</v>
      </c>
      <c r="R1380" s="11">
        <f t="shared" si="2515"/>
        <v>0</v>
      </c>
      <c r="S1380" s="11">
        <f t="shared" si="2515"/>
        <v>2584</v>
      </c>
      <c r="T1380" s="11">
        <f t="shared" si="2515"/>
        <v>0</v>
      </c>
      <c r="U1380" s="11">
        <f t="shared" si="2515"/>
        <v>0</v>
      </c>
      <c r="V1380" s="11">
        <f t="shared" si="2515"/>
        <v>0</v>
      </c>
      <c r="W1380" s="11">
        <f t="shared" ref="U1380:AJ1381" si="2516">W1381</f>
        <v>0</v>
      </c>
      <c r="X1380" s="11">
        <f t="shared" si="2516"/>
        <v>0</v>
      </c>
      <c r="Y1380" s="11">
        <f t="shared" si="2516"/>
        <v>2584</v>
      </c>
      <c r="Z1380" s="11">
        <f t="shared" si="2516"/>
        <v>0</v>
      </c>
      <c r="AA1380" s="11">
        <f t="shared" si="2516"/>
        <v>0</v>
      </c>
      <c r="AB1380" s="11">
        <f t="shared" si="2516"/>
        <v>0</v>
      </c>
      <c r="AC1380" s="11">
        <f t="shared" si="2516"/>
        <v>0</v>
      </c>
      <c r="AD1380" s="11">
        <f t="shared" si="2516"/>
        <v>0</v>
      </c>
      <c r="AE1380" s="11">
        <f t="shared" si="2516"/>
        <v>2584</v>
      </c>
      <c r="AF1380" s="11">
        <f t="shared" si="2516"/>
        <v>0</v>
      </c>
      <c r="AG1380" s="11">
        <f t="shared" si="2516"/>
        <v>-407</v>
      </c>
      <c r="AH1380" s="11">
        <f t="shared" si="2516"/>
        <v>0</v>
      </c>
      <c r="AI1380" s="11">
        <f t="shared" si="2516"/>
        <v>0</v>
      </c>
      <c r="AJ1380" s="11">
        <f t="shared" si="2516"/>
        <v>0</v>
      </c>
      <c r="AK1380" s="11">
        <f t="shared" ref="AG1380:AV1381" si="2517">AK1381</f>
        <v>2177</v>
      </c>
      <c r="AL1380" s="11">
        <f t="shared" si="2517"/>
        <v>0</v>
      </c>
      <c r="AM1380" s="11">
        <f t="shared" si="2517"/>
        <v>0</v>
      </c>
      <c r="AN1380" s="11">
        <f t="shared" si="2517"/>
        <v>0</v>
      </c>
      <c r="AO1380" s="11">
        <f t="shared" si="2517"/>
        <v>0</v>
      </c>
      <c r="AP1380" s="11">
        <f t="shared" si="2517"/>
        <v>0</v>
      </c>
      <c r="AQ1380" s="11">
        <f t="shared" si="2517"/>
        <v>2177</v>
      </c>
      <c r="AR1380" s="11">
        <f t="shared" si="2517"/>
        <v>0</v>
      </c>
      <c r="AS1380" s="11">
        <f t="shared" si="2517"/>
        <v>0</v>
      </c>
      <c r="AT1380" s="11">
        <f t="shared" si="2517"/>
        <v>0</v>
      </c>
      <c r="AU1380" s="11">
        <f t="shared" si="2517"/>
        <v>0</v>
      </c>
      <c r="AV1380" s="11">
        <f t="shared" si="2517"/>
        <v>0</v>
      </c>
      <c r="AW1380" s="11">
        <f t="shared" ref="AS1380:AZ1381" si="2518">AW1381</f>
        <v>2177</v>
      </c>
      <c r="AX1380" s="11">
        <f t="shared" si="2518"/>
        <v>0</v>
      </c>
      <c r="AY1380" s="11">
        <f t="shared" si="2518"/>
        <v>2142</v>
      </c>
      <c r="AZ1380" s="11">
        <f t="shared" si="2518"/>
        <v>0</v>
      </c>
      <c r="BA1380" s="92">
        <f t="shared" si="2479"/>
        <v>98.39228295819936</v>
      </c>
      <c r="BB1380" s="92"/>
    </row>
    <row r="1381" spans="1:54" hidden="1">
      <c r="A1381" s="45" t="s">
        <v>100</v>
      </c>
      <c r="B1381" s="29" t="s">
        <v>254</v>
      </c>
      <c r="C1381" s="29" t="s">
        <v>32</v>
      </c>
      <c r="D1381" s="29" t="s">
        <v>79</v>
      </c>
      <c r="E1381" s="29" t="s">
        <v>277</v>
      </c>
      <c r="F1381" s="29" t="s">
        <v>101</v>
      </c>
      <c r="G1381" s="11">
        <f t="shared" si="2515"/>
        <v>2584</v>
      </c>
      <c r="H1381" s="11">
        <f t="shared" si="2515"/>
        <v>0</v>
      </c>
      <c r="I1381" s="11">
        <f t="shared" si="2515"/>
        <v>0</v>
      </c>
      <c r="J1381" s="11">
        <f t="shared" si="2515"/>
        <v>0</v>
      </c>
      <c r="K1381" s="11">
        <f t="shared" si="2515"/>
        <v>0</v>
      </c>
      <c r="L1381" s="11">
        <f t="shared" si="2515"/>
        <v>0</v>
      </c>
      <c r="M1381" s="11">
        <f t="shared" si="2515"/>
        <v>2584</v>
      </c>
      <c r="N1381" s="11">
        <f t="shared" si="2515"/>
        <v>0</v>
      </c>
      <c r="O1381" s="11">
        <f t="shared" si="2515"/>
        <v>0</v>
      </c>
      <c r="P1381" s="11">
        <f t="shared" si="2515"/>
        <v>0</v>
      </c>
      <c r="Q1381" s="11">
        <f t="shared" si="2515"/>
        <v>0</v>
      </c>
      <c r="R1381" s="11">
        <f t="shared" si="2515"/>
        <v>0</v>
      </c>
      <c r="S1381" s="11">
        <f t="shared" si="2515"/>
        <v>2584</v>
      </c>
      <c r="T1381" s="11">
        <f t="shared" si="2515"/>
        <v>0</v>
      </c>
      <c r="U1381" s="11">
        <f t="shared" si="2516"/>
        <v>0</v>
      </c>
      <c r="V1381" s="11">
        <f t="shared" si="2516"/>
        <v>0</v>
      </c>
      <c r="W1381" s="11">
        <f t="shared" si="2516"/>
        <v>0</v>
      </c>
      <c r="X1381" s="11">
        <f t="shared" si="2516"/>
        <v>0</v>
      </c>
      <c r="Y1381" s="11">
        <f t="shared" si="2516"/>
        <v>2584</v>
      </c>
      <c r="Z1381" s="11">
        <f t="shared" si="2516"/>
        <v>0</v>
      </c>
      <c r="AA1381" s="11">
        <f t="shared" si="2516"/>
        <v>0</v>
      </c>
      <c r="AB1381" s="11">
        <f t="shared" si="2516"/>
        <v>0</v>
      </c>
      <c r="AC1381" s="11">
        <f t="shared" si="2516"/>
        <v>0</v>
      </c>
      <c r="AD1381" s="11">
        <f t="shared" si="2516"/>
        <v>0</v>
      </c>
      <c r="AE1381" s="11">
        <f t="shared" si="2516"/>
        <v>2584</v>
      </c>
      <c r="AF1381" s="11">
        <f t="shared" si="2516"/>
        <v>0</v>
      </c>
      <c r="AG1381" s="11">
        <f t="shared" si="2517"/>
        <v>-407</v>
      </c>
      <c r="AH1381" s="11">
        <f t="shared" si="2517"/>
        <v>0</v>
      </c>
      <c r="AI1381" s="11">
        <f t="shared" si="2517"/>
        <v>0</v>
      </c>
      <c r="AJ1381" s="11">
        <f t="shared" si="2517"/>
        <v>0</v>
      </c>
      <c r="AK1381" s="11">
        <f t="shared" si="2517"/>
        <v>2177</v>
      </c>
      <c r="AL1381" s="11">
        <f t="shared" si="2517"/>
        <v>0</v>
      </c>
      <c r="AM1381" s="11">
        <f t="shared" si="2517"/>
        <v>0</v>
      </c>
      <c r="AN1381" s="11">
        <f t="shared" si="2517"/>
        <v>0</v>
      </c>
      <c r="AO1381" s="11">
        <f t="shared" si="2517"/>
        <v>0</v>
      </c>
      <c r="AP1381" s="11">
        <f t="shared" si="2517"/>
        <v>0</v>
      </c>
      <c r="AQ1381" s="11">
        <f t="shared" si="2517"/>
        <v>2177</v>
      </c>
      <c r="AR1381" s="11">
        <f t="shared" si="2517"/>
        <v>0</v>
      </c>
      <c r="AS1381" s="11">
        <f t="shared" si="2518"/>
        <v>0</v>
      </c>
      <c r="AT1381" s="11">
        <f t="shared" si="2518"/>
        <v>0</v>
      </c>
      <c r="AU1381" s="11">
        <f t="shared" si="2518"/>
        <v>0</v>
      </c>
      <c r="AV1381" s="11">
        <f t="shared" si="2518"/>
        <v>0</v>
      </c>
      <c r="AW1381" s="11">
        <f t="shared" si="2518"/>
        <v>2177</v>
      </c>
      <c r="AX1381" s="11">
        <f t="shared" si="2518"/>
        <v>0</v>
      </c>
      <c r="AY1381" s="11">
        <f t="shared" si="2518"/>
        <v>2142</v>
      </c>
      <c r="AZ1381" s="11">
        <f t="shared" si="2518"/>
        <v>0</v>
      </c>
      <c r="BA1381" s="92">
        <f t="shared" si="2479"/>
        <v>98.39228295819936</v>
      </c>
      <c r="BB1381" s="92"/>
    </row>
    <row r="1382" spans="1:54" hidden="1">
      <c r="A1382" s="45" t="s">
        <v>269</v>
      </c>
      <c r="B1382" s="29" t="s">
        <v>254</v>
      </c>
      <c r="C1382" s="29" t="s">
        <v>32</v>
      </c>
      <c r="D1382" s="29" t="s">
        <v>79</v>
      </c>
      <c r="E1382" s="29" t="s">
        <v>277</v>
      </c>
      <c r="F1382" s="55" t="s">
        <v>270</v>
      </c>
      <c r="G1382" s="9">
        <v>2584</v>
      </c>
      <c r="H1382" s="9"/>
      <c r="I1382" s="79"/>
      <c r="J1382" s="79"/>
      <c r="K1382" s="79"/>
      <c r="L1382" s="79"/>
      <c r="M1382" s="9">
        <f>G1382+I1382+J1382+K1382+L1382</f>
        <v>2584</v>
      </c>
      <c r="N1382" s="9">
        <f>H1382+L1382</f>
        <v>0</v>
      </c>
      <c r="O1382" s="80"/>
      <c r="P1382" s="80"/>
      <c r="Q1382" s="80"/>
      <c r="R1382" s="80"/>
      <c r="S1382" s="9">
        <f>M1382+O1382+P1382+Q1382+R1382</f>
        <v>2584</v>
      </c>
      <c r="T1382" s="9">
        <f>N1382+R1382</f>
        <v>0</v>
      </c>
      <c r="U1382" s="80"/>
      <c r="V1382" s="80"/>
      <c r="W1382" s="80"/>
      <c r="X1382" s="80"/>
      <c r="Y1382" s="9">
        <f>S1382+U1382+V1382+W1382+X1382</f>
        <v>2584</v>
      </c>
      <c r="Z1382" s="9">
        <f>T1382+X1382</f>
        <v>0</v>
      </c>
      <c r="AA1382" s="80"/>
      <c r="AB1382" s="80"/>
      <c r="AC1382" s="80"/>
      <c r="AD1382" s="80"/>
      <c r="AE1382" s="9">
        <f>Y1382+AA1382+AB1382+AC1382+AD1382</f>
        <v>2584</v>
      </c>
      <c r="AF1382" s="9">
        <f>Z1382+AD1382</f>
        <v>0</v>
      </c>
      <c r="AG1382" s="11">
        <v>-407</v>
      </c>
      <c r="AH1382" s="80"/>
      <c r="AI1382" s="80"/>
      <c r="AJ1382" s="80"/>
      <c r="AK1382" s="9">
        <f>AE1382+AG1382+AH1382+AI1382+AJ1382</f>
        <v>2177</v>
      </c>
      <c r="AL1382" s="9">
        <f>AF1382+AJ1382</f>
        <v>0</v>
      </c>
      <c r="AM1382" s="11"/>
      <c r="AN1382" s="80"/>
      <c r="AO1382" s="80"/>
      <c r="AP1382" s="80"/>
      <c r="AQ1382" s="9">
        <f>AK1382+AM1382+AN1382+AO1382+AP1382</f>
        <v>2177</v>
      </c>
      <c r="AR1382" s="9">
        <f>AL1382+AP1382</f>
        <v>0</v>
      </c>
      <c r="AS1382" s="11"/>
      <c r="AT1382" s="80"/>
      <c r="AU1382" s="80"/>
      <c r="AV1382" s="80"/>
      <c r="AW1382" s="9">
        <f>AQ1382+AS1382+AT1382+AU1382+AV1382</f>
        <v>2177</v>
      </c>
      <c r="AX1382" s="9">
        <f>AR1382+AV1382</f>
        <v>0</v>
      </c>
      <c r="AY1382" s="11">
        <v>2142</v>
      </c>
      <c r="AZ1382" s="79"/>
      <c r="BA1382" s="92">
        <f t="shared" si="2479"/>
        <v>98.39228295819936</v>
      </c>
      <c r="BB1382" s="92"/>
    </row>
    <row r="1383" spans="1:54" ht="33" hidden="1">
      <c r="A1383" s="27" t="s">
        <v>278</v>
      </c>
      <c r="B1383" s="29" t="s">
        <v>254</v>
      </c>
      <c r="C1383" s="29" t="s">
        <v>32</v>
      </c>
      <c r="D1383" s="29" t="s">
        <v>79</v>
      </c>
      <c r="E1383" s="29" t="s">
        <v>279</v>
      </c>
      <c r="F1383" s="29"/>
      <c r="G1383" s="11">
        <f t="shared" ref="G1383:V1384" si="2519">G1384</f>
        <v>984</v>
      </c>
      <c r="H1383" s="11">
        <f t="shared" si="2519"/>
        <v>0</v>
      </c>
      <c r="I1383" s="11">
        <f t="shared" si="2519"/>
        <v>0</v>
      </c>
      <c r="J1383" s="11">
        <f t="shared" si="2519"/>
        <v>0</v>
      </c>
      <c r="K1383" s="11">
        <f t="shared" si="2519"/>
        <v>0</v>
      </c>
      <c r="L1383" s="11">
        <f t="shared" si="2519"/>
        <v>0</v>
      </c>
      <c r="M1383" s="11">
        <f t="shared" si="2519"/>
        <v>984</v>
      </c>
      <c r="N1383" s="11">
        <f t="shared" si="2519"/>
        <v>0</v>
      </c>
      <c r="O1383" s="11">
        <f t="shared" si="2519"/>
        <v>0</v>
      </c>
      <c r="P1383" s="11">
        <f t="shared" si="2519"/>
        <v>0</v>
      </c>
      <c r="Q1383" s="11">
        <f t="shared" si="2519"/>
        <v>0</v>
      </c>
      <c r="R1383" s="11">
        <f t="shared" si="2519"/>
        <v>0</v>
      </c>
      <c r="S1383" s="11">
        <f t="shared" si="2519"/>
        <v>984</v>
      </c>
      <c r="T1383" s="11">
        <f t="shared" si="2519"/>
        <v>0</v>
      </c>
      <c r="U1383" s="11">
        <f t="shared" si="2519"/>
        <v>0</v>
      </c>
      <c r="V1383" s="11">
        <f t="shared" si="2519"/>
        <v>0</v>
      </c>
      <c r="W1383" s="11">
        <f t="shared" ref="U1383:AJ1384" si="2520">W1384</f>
        <v>0</v>
      </c>
      <c r="X1383" s="11">
        <f t="shared" si="2520"/>
        <v>0</v>
      </c>
      <c r="Y1383" s="11">
        <f t="shared" si="2520"/>
        <v>984</v>
      </c>
      <c r="Z1383" s="11">
        <f t="shared" si="2520"/>
        <v>0</v>
      </c>
      <c r="AA1383" s="11">
        <f t="shared" si="2520"/>
        <v>0</v>
      </c>
      <c r="AB1383" s="11">
        <f t="shared" si="2520"/>
        <v>0</v>
      </c>
      <c r="AC1383" s="11">
        <f t="shared" si="2520"/>
        <v>0</v>
      </c>
      <c r="AD1383" s="11">
        <f t="shared" si="2520"/>
        <v>0</v>
      </c>
      <c r="AE1383" s="11">
        <f t="shared" si="2520"/>
        <v>984</v>
      </c>
      <c r="AF1383" s="11">
        <f t="shared" si="2520"/>
        <v>0</v>
      </c>
      <c r="AG1383" s="11">
        <f t="shared" si="2520"/>
        <v>0</v>
      </c>
      <c r="AH1383" s="11">
        <f t="shared" si="2520"/>
        <v>0</v>
      </c>
      <c r="AI1383" s="11">
        <f t="shared" si="2520"/>
        <v>0</v>
      </c>
      <c r="AJ1383" s="11">
        <f t="shared" si="2520"/>
        <v>0</v>
      </c>
      <c r="AK1383" s="11">
        <f t="shared" ref="AG1383:AV1384" si="2521">AK1384</f>
        <v>984</v>
      </c>
      <c r="AL1383" s="11">
        <f t="shared" si="2521"/>
        <v>0</v>
      </c>
      <c r="AM1383" s="11">
        <f t="shared" si="2521"/>
        <v>0</v>
      </c>
      <c r="AN1383" s="11">
        <f t="shared" si="2521"/>
        <v>0</v>
      </c>
      <c r="AO1383" s="11">
        <f t="shared" si="2521"/>
        <v>0</v>
      </c>
      <c r="AP1383" s="11">
        <f t="shared" si="2521"/>
        <v>0</v>
      </c>
      <c r="AQ1383" s="11">
        <f t="shared" si="2521"/>
        <v>984</v>
      </c>
      <c r="AR1383" s="11">
        <f t="shared" si="2521"/>
        <v>0</v>
      </c>
      <c r="AS1383" s="11">
        <f t="shared" si="2521"/>
        <v>0</v>
      </c>
      <c r="AT1383" s="11">
        <f t="shared" si="2521"/>
        <v>0</v>
      </c>
      <c r="AU1383" s="11">
        <f t="shared" si="2521"/>
        <v>0</v>
      </c>
      <c r="AV1383" s="11">
        <f t="shared" si="2521"/>
        <v>0</v>
      </c>
      <c r="AW1383" s="11">
        <f t="shared" ref="AS1383:AZ1384" si="2522">AW1384</f>
        <v>984</v>
      </c>
      <c r="AX1383" s="11">
        <f t="shared" si="2522"/>
        <v>0</v>
      </c>
      <c r="AY1383" s="11">
        <f t="shared" si="2522"/>
        <v>0</v>
      </c>
      <c r="AZ1383" s="11">
        <f t="shared" si="2522"/>
        <v>0</v>
      </c>
      <c r="BA1383" s="92">
        <f t="shared" si="2479"/>
        <v>0</v>
      </c>
      <c r="BB1383" s="92"/>
    </row>
    <row r="1384" spans="1:54" hidden="1">
      <c r="A1384" s="45" t="s">
        <v>100</v>
      </c>
      <c r="B1384" s="29" t="s">
        <v>254</v>
      </c>
      <c r="C1384" s="29" t="s">
        <v>32</v>
      </c>
      <c r="D1384" s="29" t="s">
        <v>79</v>
      </c>
      <c r="E1384" s="29" t="s">
        <v>279</v>
      </c>
      <c r="F1384" s="29" t="s">
        <v>101</v>
      </c>
      <c r="G1384" s="11">
        <f t="shared" si="2519"/>
        <v>984</v>
      </c>
      <c r="H1384" s="11">
        <f t="shared" si="2519"/>
        <v>0</v>
      </c>
      <c r="I1384" s="11">
        <f t="shared" si="2519"/>
        <v>0</v>
      </c>
      <c r="J1384" s="11">
        <f t="shared" si="2519"/>
        <v>0</v>
      </c>
      <c r="K1384" s="11">
        <f t="shared" si="2519"/>
        <v>0</v>
      </c>
      <c r="L1384" s="11">
        <f t="shared" si="2519"/>
        <v>0</v>
      </c>
      <c r="M1384" s="11">
        <f t="shared" si="2519"/>
        <v>984</v>
      </c>
      <c r="N1384" s="11">
        <f t="shared" si="2519"/>
        <v>0</v>
      </c>
      <c r="O1384" s="11">
        <f t="shared" si="2519"/>
        <v>0</v>
      </c>
      <c r="P1384" s="11">
        <f t="shared" si="2519"/>
        <v>0</v>
      </c>
      <c r="Q1384" s="11">
        <f t="shared" si="2519"/>
        <v>0</v>
      </c>
      <c r="R1384" s="11">
        <f t="shared" si="2519"/>
        <v>0</v>
      </c>
      <c r="S1384" s="11">
        <f t="shared" si="2519"/>
        <v>984</v>
      </c>
      <c r="T1384" s="11">
        <f t="shared" si="2519"/>
        <v>0</v>
      </c>
      <c r="U1384" s="11">
        <f t="shared" si="2520"/>
        <v>0</v>
      </c>
      <c r="V1384" s="11">
        <f t="shared" si="2520"/>
        <v>0</v>
      </c>
      <c r="W1384" s="11">
        <f t="shared" si="2520"/>
        <v>0</v>
      </c>
      <c r="X1384" s="11">
        <f t="shared" si="2520"/>
        <v>0</v>
      </c>
      <c r="Y1384" s="11">
        <f t="shared" si="2520"/>
        <v>984</v>
      </c>
      <c r="Z1384" s="11">
        <f t="shared" si="2520"/>
        <v>0</v>
      </c>
      <c r="AA1384" s="11">
        <f t="shared" si="2520"/>
        <v>0</v>
      </c>
      <c r="AB1384" s="11">
        <f t="shared" si="2520"/>
        <v>0</v>
      </c>
      <c r="AC1384" s="11">
        <f t="shared" si="2520"/>
        <v>0</v>
      </c>
      <c r="AD1384" s="11">
        <f t="shared" si="2520"/>
        <v>0</v>
      </c>
      <c r="AE1384" s="11">
        <f t="shared" si="2520"/>
        <v>984</v>
      </c>
      <c r="AF1384" s="11">
        <f t="shared" si="2520"/>
        <v>0</v>
      </c>
      <c r="AG1384" s="11">
        <f t="shared" si="2521"/>
        <v>0</v>
      </c>
      <c r="AH1384" s="11">
        <f t="shared" si="2521"/>
        <v>0</v>
      </c>
      <c r="AI1384" s="11">
        <f t="shared" si="2521"/>
        <v>0</v>
      </c>
      <c r="AJ1384" s="11">
        <f t="shared" si="2521"/>
        <v>0</v>
      </c>
      <c r="AK1384" s="11">
        <f t="shared" si="2521"/>
        <v>984</v>
      </c>
      <c r="AL1384" s="11">
        <f t="shared" si="2521"/>
        <v>0</v>
      </c>
      <c r="AM1384" s="11">
        <f t="shared" si="2521"/>
        <v>0</v>
      </c>
      <c r="AN1384" s="11">
        <f t="shared" si="2521"/>
        <v>0</v>
      </c>
      <c r="AO1384" s="11">
        <f t="shared" si="2521"/>
        <v>0</v>
      </c>
      <c r="AP1384" s="11">
        <f t="shared" si="2521"/>
        <v>0</v>
      </c>
      <c r="AQ1384" s="11">
        <f t="shared" si="2521"/>
        <v>984</v>
      </c>
      <c r="AR1384" s="11">
        <f t="shared" si="2521"/>
        <v>0</v>
      </c>
      <c r="AS1384" s="11">
        <f t="shared" si="2522"/>
        <v>0</v>
      </c>
      <c r="AT1384" s="11">
        <f t="shared" si="2522"/>
        <v>0</v>
      </c>
      <c r="AU1384" s="11">
        <f t="shared" si="2522"/>
        <v>0</v>
      </c>
      <c r="AV1384" s="11">
        <f t="shared" si="2522"/>
        <v>0</v>
      </c>
      <c r="AW1384" s="11">
        <f t="shared" si="2522"/>
        <v>984</v>
      </c>
      <c r="AX1384" s="11">
        <f t="shared" si="2522"/>
        <v>0</v>
      </c>
      <c r="AY1384" s="11">
        <f t="shared" si="2522"/>
        <v>0</v>
      </c>
      <c r="AZ1384" s="11">
        <f t="shared" si="2522"/>
        <v>0</v>
      </c>
      <c r="BA1384" s="92">
        <f t="shared" si="2479"/>
        <v>0</v>
      </c>
      <c r="BB1384" s="92"/>
    </row>
    <row r="1385" spans="1:54" hidden="1">
      <c r="A1385" s="45" t="s">
        <v>269</v>
      </c>
      <c r="B1385" s="29" t="s">
        <v>254</v>
      </c>
      <c r="C1385" s="29" t="s">
        <v>32</v>
      </c>
      <c r="D1385" s="29" t="s">
        <v>79</v>
      </c>
      <c r="E1385" s="29" t="s">
        <v>279</v>
      </c>
      <c r="F1385" s="55" t="s">
        <v>270</v>
      </c>
      <c r="G1385" s="9">
        <v>984</v>
      </c>
      <c r="H1385" s="9"/>
      <c r="I1385" s="79"/>
      <c r="J1385" s="79"/>
      <c r="K1385" s="79"/>
      <c r="L1385" s="79"/>
      <c r="M1385" s="9">
        <f>G1385+I1385+J1385+K1385+L1385</f>
        <v>984</v>
      </c>
      <c r="N1385" s="9">
        <f>H1385+L1385</f>
        <v>0</v>
      </c>
      <c r="O1385" s="80"/>
      <c r="P1385" s="80"/>
      <c r="Q1385" s="80"/>
      <c r="R1385" s="80"/>
      <c r="S1385" s="9">
        <f>M1385+O1385+P1385+Q1385+R1385</f>
        <v>984</v>
      </c>
      <c r="T1385" s="9">
        <f>N1385+R1385</f>
        <v>0</v>
      </c>
      <c r="U1385" s="80"/>
      <c r="V1385" s="80"/>
      <c r="W1385" s="80"/>
      <c r="X1385" s="80"/>
      <c r="Y1385" s="9">
        <f>S1385+U1385+V1385+W1385+X1385</f>
        <v>984</v>
      </c>
      <c r="Z1385" s="9">
        <f>T1385+X1385</f>
        <v>0</v>
      </c>
      <c r="AA1385" s="80"/>
      <c r="AB1385" s="80"/>
      <c r="AC1385" s="80"/>
      <c r="AD1385" s="80"/>
      <c r="AE1385" s="9">
        <f>Y1385+AA1385+AB1385+AC1385+AD1385</f>
        <v>984</v>
      </c>
      <c r="AF1385" s="9">
        <f>Z1385+AD1385</f>
        <v>0</v>
      </c>
      <c r="AG1385" s="80"/>
      <c r="AH1385" s="80"/>
      <c r="AI1385" s="80"/>
      <c r="AJ1385" s="80"/>
      <c r="AK1385" s="9">
        <f>AE1385+AG1385+AH1385+AI1385+AJ1385</f>
        <v>984</v>
      </c>
      <c r="AL1385" s="9">
        <f>AF1385+AJ1385</f>
        <v>0</v>
      </c>
      <c r="AM1385" s="80"/>
      <c r="AN1385" s="80"/>
      <c r="AO1385" s="80"/>
      <c r="AP1385" s="80"/>
      <c r="AQ1385" s="9">
        <f>AK1385+AM1385+AN1385+AO1385+AP1385</f>
        <v>984</v>
      </c>
      <c r="AR1385" s="9">
        <f>AL1385+AP1385</f>
        <v>0</v>
      </c>
      <c r="AS1385" s="80"/>
      <c r="AT1385" s="80"/>
      <c r="AU1385" s="80"/>
      <c r="AV1385" s="80"/>
      <c r="AW1385" s="9">
        <f>AQ1385+AS1385+AT1385+AU1385+AV1385</f>
        <v>984</v>
      </c>
      <c r="AX1385" s="9">
        <f>AR1385+AV1385</f>
        <v>0</v>
      </c>
      <c r="AY1385" s="79"/>
      <c r="AZ1385" s="79"/>
      <c r="BA1385" s="92">
        <f t="shared" si="2479"/>
        <v>0</v>
      </c>
      <c r="BB1385" s="92"/>
    </row>
    <row r="1386" spans="1:54" ht="33" hidden="1">
      <c r="A1386" s="27" t="s">
        <v>280</v>
      </c>
      <c r="B1386" s="29" t="s">
        <v>254</v>
      </c>
      <c r="C1386" s="29" t="s">
        <v>32</v>
      </c>
      <c r="D1386" s="29" t="s">
        <v>79</v>
      </c>
      <c r="E1386" s="29" t="s">
        <v>281</v>
      </c>
      <c r="F1386" s="29"/>
      <c r="G1386" s="11">
        <f t="shared" ref="G1386:V1387" si="2523">G1387</f>
        <v>122</v>
      </c>
      <c r="H1386" s="11">
        <f t="shared" si="2523"/>
        <v>0</v>
      </c>
      <c r="I1386" s="11">
        <f t="shared" si="2523"/>
        <v>0</v>
      </c>
      <c r="J1386" s="11">
        <f t="shared" si="2523"/>
        <v>0</v>
      </c>
      <c r="K1386" s="11">
        <f t="shared" si="2523"/>
        <v>0</v>
      </c>
      <c r="L1386" s="11">
        <f t="shared" si="2523"/>
        <v>0</v>
      </c>
      <c r="M1386" s="11">
        <f t="shared" si="2523"/>
        <v>122</v>
      </c>
      <c r="N1386" s="11">
        <f t="shared" si="2523"/>
        <v>0</v>
      </c>
      <c r="O1386" s="11">
        <f t="shared" si="2523"/>
        <v>0</v>
      </c>
      <c r="P1386" s="11">
        <f t="shared" si="2523"/>
        <v>0</v>
      </c>
      <c r="Q1386" s="11">
        <f t="shared" si="2523"/>
        <v>0</v>
      </c>
      <c r="R1386" s="11">
        <f t="shared" si="2523"/>
        <v>0</v>
      </c>
      <c r="S1386" s="11">
        <f t="shared" si="2523"/>
        <v>122</v>
      </c>
      <c r="T1386" s="11">
        <f t="shared" si="2523"/>
        <v>0</v>
      </c>
      <c r="U1386" s="11">
        <f t="shared" si="2523"/>
        <v>0</v>
      </c>
      <c r="V1386" s="11">
        <f t="shared" si="2523"/>
        <v>0</v>
      </c>
      <c r="W1386" s="11">
        <f t="shared" ref="U1386:AJ1387" si="2524">W1387</f>
        <v>0</v>
      </c>
      <c r="X1386" s="11">
        <f t="shared" si="2524"/>
        <v>0</v>
      </c>
      <c r="Y1386" s="11">
        <f t="shared" si="2524"/>
        <v>122</v>
      </c>
      <c r="Z1386" s="11">
        <f t="shared" si="2524"/>
        <v>0</v>
      </c>
      <c r="AA1386" s="11">
        <f t="shared" si="2524"/>
        <v>0</v>
      </c>
      <c r="AB1386" s="11">
        <f t="shared" si="2524"/>
        <v>0</v>
      </c>
      <c r="AC1386" s="11">
        <f t="shared" si="2524"/>
        <v>0</v>
      </c>
      <c r="AD1386" s="11">
        <f t="shared" si="2524"/>
        <v>0</v>
      </c>
      <c r="AE1386" s="11">
        <f t="shared" si="2524"/>
        <v>122</v>
      </c>
      <c r="AF1386" s="11">
        <f t="shared" si="2524"/>
        <v>0</v>
      </c>
      <c r="AG1386" s="11">
        <f t="shared" si="2524"/>
        <v>0</v>
      </c>
      <c r="AH1386" s="11">
        <f t="shared" si="2524"/>
        <v>0</v>
      </c>
      <c r="AI1386" s="11">
        <f t="shared" si="2524"/>
        <v>0</v>
      </c>
      <c r="AJ1386" s="11">
        <f t="shared" si="2524"/>
        <v>0</v>
      </c>
      <c r="AK1386" s="11">
        <f t="shared" ref="AG1386:AV1387" si="2525">AK1387</f>
        <v>122</v>
      </c>
      <c r="AL1386" s="11">
        <f t="shared" si="2525"/>
        <v>0</v>
      </c>
      <c r="AM1386" s="11">
        <f t="shared" si="2525"/>
        <v>0</v>
      </c>
      <c r="AN1386" s="11">
        <f t="shared" si="2525"/>
        <v>0</v>
      </c>
      <c r="AO1386" s="11">
        <f t="shared" si="2525"/>
        <v>0</v>
      </c>
      <c r="AP1386" s="11">
        <f t="shared" si="2525"/>
        <v>0</v>
      </c>
      <c r="AQ1386" s="11">
        <f t="shared" si="2525"/>
        <v>122</v>
      </c>
      <c r="AR1386" s="11">
        <f t="shared" si="2525"/>
        <v>0</v>
      </c>
      <c r="AS1386" s="11">
        <f t="shared" si="2525"/>
        <v>0</v>
      </c>
      <c r="AT1386" s="11">
        <f t="shared" si="2525"/>
        <v>0</v>
      </c>
      <c r="AU1386" s="11">
        <f t="shared" si="2525"/>
        <v>0</v>
      </c>
      <c r="AV1386" s="11">
        <f t="shared" si="2525"/>
        <v>0</v>
      </c>
      <c r="AW1386" s="11">
        <f t="shared" ref="AS1386:AZ1387" si="2526">AW1387</f>
        <v>122</v>
      </c>
      <c r="AX1386" s="11">
        <f t="shared" si="2526"/>
        <v>0</v>
      </c>
      <c r="AY1386" s="11">
        <f t="shared" si="2526"/>
        <v>0</v>
      </c>
      <c r="AZ1386" s="11">
        <f t="shared" si="2526"/>
        <v>0</v>
      </c>
      <c r="BA1386" s="92">
        <f t="shared" si="2479"/>
        <v>0</v>
      </c>
      <c r="BB1386" s="92"/>
    </row>
    <row r="1387" spans="1:54" hidden="1">
      <c r="A1387" s="45" t="s">
        <v>100</v>
      </c>
      <c r="B1387" s="29" t="s">
        <v>254</v>
      </c>
      <c r="C1387" s="29" t="s">
        <v>32</v>
      </c>
      <c r="D1387" s="29" t="s">
        <v>79</v>
      </c>
      <c r="E1387" s="29" t="s">
        <v>281</v>
      </c>
      <c r="F1387" s="29" t="s">
        <v>101</v>
      </c>
      <c r="G1387" s="11">
        <f t="shared" si="2523"/>
        <v>122</v>
      </c>
      <c r="H1387" s="11">
        <f t="shared" si="2523"/>
        <v>0</v>
      </c>
      <c r="I1387" s="11">
        <f t="shared" si="2523"/>
        <v>0</v>
      </c>
      <c r="J1387" s="11">
        <f t="shared" si="2523"/>
        <v>0</v>
      </c>
      <c r="K1387" s="11">
        <f t="shared" si="2523"/>
        <v>0</v>
      </c>
      <c r="L1387" s="11">
        <f t="shared" si="2523"/>
        <v>0</v>
      </c>
      <c r="M1387" s="11">
        <f t="shared" si="2523"/>
        <v>122</v>
      </c>
      <c r="N1387" s="11">
        <f t="shared" si="2523"/>
        <v>0</v>
      </c>
      <c r="O1387" s="11">
        <f t="shared" si="2523"/>
        <v>0</v>
      </c>
      <c r="P1387" s="11">
        <f t="shared" si="2523"/>
        <v>0</v>
      </c>
      <c r="Q1387" s="11">
        <f t="shared" si="2523"/>
        <v>0</v>
      </c>
      <c r="R1387" s="11">
        <f t="shared" si="2523"/>
        <v>0</v>
      </c>
      <c r="S1387" s="11">
        <f t="shared" si="2523"/>
        <v>122</v>
      </c>
      <c r="T1387" s="11">
        <f t="shared" si="2523"/>
        <v>0</v>
      </c>
      <c r="U1387" s="11">
        <f t="shared" si="2524"/>
        <v>0</v>
      </c>
      <c r="V1387" s="11">
        <f t="shared" si="2524"/>
        <v>0</v>
      </c>
      <c r="W1387" s="11">
        <f t="shared" si="2524"/>
        <v>0</v>
      </c>
      <c r="X1387" s="11">
        <f t="shared" si="2524"/>
        <v>0</v>
      </c>
      <c r="Y1387" s="11">
        <f t="shared" si="2524"/>
        <v>122</v>
      </c>
      <c r="Z1387" s="11">
        <f t="shared" si="2524"/>
        <v>0</v>
      </c>
      <c r="AA1387" s="11">
        <f t="shared" si="2524"/>
        <v>0</v>
      </c>
      <c r="AB1387" s="11">
        <f t="shared" si="2524"/>
        <v>0</v>
      </c>
      <c r="AC1387" s="11">
        <f t="shared" si="2524"/>
        <v>0</v>
      </c>
      <c r="AD1387" s="11">
        <f t="shared" si="2524"/>
        <v>0</v>
      </c>
      <c r="AE1387" s="11">
        <f t="shared" si="2524"/>
        <v>122</v>
      </c>
      <c r="AF1387" s="11">
        <f t="shared" si="2524"/>
        <v>0</v>
      </c>
      <c r="AG1387" s="11">
        <f t="shared" si="2525"/>
        <v>0</v>
      </c>
      <c r="AH1387" s="11">
        <f t="shared" si="2525"/>
        <v>0</v>
      </c>
      <c r="AI1387" s="11">
        <f t="shared" si="2525"/>
        <v>0</v>
      </c>
      <c r="AJ1387" s="11">
        <f t="shared" si="2525"/>
        <v>0</v>
      </c>
      <c r="AK1387" s="11">
        <f t="shared" si="2525"/>
        <v>122</v>
      </c>
      <c r="AL1387" s="11">
        <f t="shared" si="2525"/>
        <v>0</v>
      </c>
      <c r="AM1387" s="11">
        <f t="shared" si="2525"/>
        <v>0</v>
      </c>
      <c r="AN1387" s="11">
        <f t="shared" si="2525"/>
        <v>0</v>
      </c>
      <c r="AO1387" s="11">
        <f t="shared" si="2525"/>
        <v>0</v>
      </c>
      <c r="AP1387" s="11">
        <f t="shared" si="2525"/>
        <v>0</v>
      </c>
      <c r="AQ1387" s="11">
        <f t="shared" si="2525"/>
        <v>122</v>
      </c>
      <c r="AR1387" s="11">
        <f t="shared" si="2525"/>
        <v>0</v>
      </c>
      <c r="AS1387" s="11">
        <f t="shared" si="2526"/>
        <v>0</v>
      </c>
      <c r="AT1387" s="11">
        <f t="shared" si="2526"/>
        <v>0</v>
      </c>
      <c r="AU1387" s="11">
        <f t="shared" si="2526"/>
        <v>0</v>
      </c>
      <c r="AV1387" s="11">
        <f t="shared" si="2526"/>
        <v>0</v>
      </c>
      <c r="AW1387" s="11">
        <f t="shared" si="2526"/>
        <v>122</v>
      </c>
      <c r="AX1387" s="11">
        <f t="shared" si="2526"/>
        <v>0</v>
      </c>
      <c r="AY1387" s="11">
        <f t="shared" si="2526"/>
        <v>0</v>
      </c>
      <c r="AZ1387" s="11">
        <f t="shared" si="2526"/>
        <v>0</v>
      </c>
      <c r="BA1387" s="92">
        <f t="shared" si="2479"/>
        <v>0</v>
      </c>
      <c r="BB1387" s="92"/>
    </row>
    <row r="1388" spans="1:54" hidden="1">
      <c r="A1388" s="45" t="s">
        <v>269</v>
      </c>
      <c r="B1388" s="29" t="s">
        <v>254</v>
      </c>
      <c r="C1388" s="29" t="s">
        <v>32</v>
      </c>
      <c r="D1388" s="29" t="s">
        <v>79</v>
      </c>
      <c r="E1388" s="29" t="s">
        <v>281</v>
      </c>
      <c r="F1388" s="55" t="s">
        <v>270</v>
      </c>
      <c r="G1388" s="9">
        <v>122</v>
      </c>
      <c r="H1388" s="9"/>
      <c r="I1388" s="79"/>
      <c r="J1388" s="79"/>
      <c r="K1388" s="79"/>
      <c r="L1388" s="79"/>
      <c r="M1388" s="9">
        <f>G1388+I1388+J1388+K1388+L1388</f>
        <v>122</v>
      </c>
      <c r="N1388" s="9">
        <f>H1388+L1388</f>
        <v>0</v>
      </c>
      <c r="O1388" s="80"/>
      <c r="P1388" s="80"/>
      <c r="Q1388" s="80"/>
      <c r="R1388" s="80"/>
      <c r="S1388" s="9">
        <f>M1388+O1388+P1388+Q1388+R1388</f>
        <v>122</v>
      </c>
      <c r="T1388" s="9">
        <f>N1388+R1388</f>
        <v>0</v>
      </c>
      <c r="U1388" s="80"/>
      <c r="V1388" s="80"/>
      <c r="W1388" s="80"/>
      <c r="X1388" s="80"/>
      <c r="Y1388" s="9">
        <f>S1388+U1388+V1388+W1388+X1388</f>
        <v>122</v>
      </c>
      <c r="Z1388" s="9">
        <f>T1388+X1388</f>
        <v>0</v>
      </c>
      <c r="AA1388" s="80"/>
      <c r="AB1388" s="80"/>
      <c r="AC1388" s="80"/>
      <c r="AD1388" s="80"/>
      <c r="AE1388" s="9">
        <f>Y1388+AA1388+AB1388+AC1388+AD1388</f>
        <v>122</v>
      </c>
      <c r="AF1388" s="9">
        <f>Z1388+AD1388</f>
        <v>0</v>
      </c>
      <c r="AG1388" s="80"/>
      <c r="AH1388" s="80"/>
      <c r="AI1388" s="80"/>
      <c r="AJ1388" s="80"/>
      <c r="AK1388" s="9">
        <f>AE1388+AG1388+AH1388+AI1388+AJ1388</f>
        <v>122</v>
      </c>
      <c r="AL1388" s="9">
        <f>AF1388+AJ1388</f>
        <v>0</v>
      </c>
      <c r="AM1388" s="80"/>
      <c r="AN1388" s="80"/>
      <c r="AO1388" s="80"/>
      <c r="AP1388" s="80"/>
      <c r="AQ1388" s="9">
        <f>AK1388+AM1388+AN1388+AO1388+AP1388</f>
        <v>122</v>
      </c>
      <c r="AR1388" s="9">
        <f>AL1388+AP1388</f>
        <v>0</v>
      </c>
      <c r="AS1388" s="80"/>
      <c r="AT1388" s="80"/>
      <c r="AU1388" s="80"/>
      <c r="AV1388" s="80"/>
      <c r="AW1388" s="9">
        <f>AQ1388+AS1388+AT1388+AU1388+AV1388</f>
        <v>122</v>
      </c>
      <c r="AX1388" s="9">
        <f>AR1388+AV1388</f>
        <v>0</v>
      </c>
      <c r="AY1388" s="79"/>
      <c r="AZ1388" s="79"/>
      <c r="BA1388" s="92">
        <f t="shared" si="2479"/>
        <v>0</v>
      </c>
      <c r="BB1388" s="92"/>
    </row>
    <row r="1389" spans="1:54" ht="49.5" hidden="1">
      <c r="A1389" s="27" t="s">
        <v>282</v>
      </c>
      <c r="B1389" s="29" t="s">
        <v>254</v>
      </c>
      <c r="C1389" s="29" t="s">
        <v>32</v>
      </c>
      <c r="D1389" s="29" t="s">
        <v>79</v>
      </c>
      <c r="E1389" s="29" t="s">
        <v>283</v>
      </c>
      <c r="F1389" s="29"/>
      <c r="G1389" s="11">
        <f t="shared" ref="G1389:V1390" si="2527">G1390</f>
        <v>459</v>
      </c>
      <c r="H1389" s="11">
        <f t="shared" si="2527"/>
        <v>0</v>
      </c>
      <c r="I1389" s="11">
        <f t="shared" si="2527"/>
        <v>0</v>
      </c>
      <c r="J1389" s="11">
        <f t="shared" si="2527"/>
        <v>0</v>
      </c>
      <c r="K1389" s="11">
        <f t="shared" si="2527"/>
        <v>0</v>
      </c>
      <c r="L1389" s="11">
        <f t="shared" si="2527"/>
        <v>0</v>
      </c>
      <c r="M1389" s="11">
        <f t="shared" si="2527"/>
        <v>459</v>
      </c>
      <c r="N1389" s="11">
        <f t="shared" si="2527"/>
        <v>0</v>
      </c>
      <c r="O1389" s="11">
        <f t="shared" si="2527"/>
        <v>0</v>
      </c>
      <c r="P1389" s="11">
        <f t="shared" si="2527"/>
        <v>0</v>
      </c>
      <c r="Q1389" s="11">
        <f t="shared" si="2527"/>
        <v>0</v>
      </c>
      <c r="R1389" s="11">
        <f t="shared" si="2527"/>
        <v>0</v>
      </c>
      <c r="S1389" s="11">
        <f t="shared" si="2527"/>
        <v>459</v>
      </c>
      <c r="T1389" s="11">
        <f t="shared" si="2527"/>
        <v>0</v>
      </c>
      <c r="U1389" s="11">
        <f t="shared" si="2527"/>
        <v>0</v>
      </c>
      <c r="V1389" s="11">
        <f t="shared" si="2527"/>
        <v>0</v>
      </c>
      <c r="W1389" s="11">
        <f t="shared" ref="U1389:AJ1390" si="2528">W1390</f>
        <v>0</v>
      </c>
      <c r="X1389" s="11">
        <f t="shared" si="2528"/>
        <v>0</v>
      </c>
      <c r="Y1389" s="11">
        <f t="shared" si="2528"/>
        <v>459</v>
      </c>
      <c r="Z1389" s="11">
        <f t="shared" si="2528"/>
        <v>0</v>
      </c>
      <c r="AA1389" s="11">
        <f t="shared" si="2528"/>
        <v>0</v>
      </c>
      <c r="AB1389" s="11">
        <f t="shared" si="2528"/>
        <v>0</v>
      </c>
      <c r="AC1389" s="11">
        <f t="shared" si="2528"/>
        <v>0</v>
      </c>
      <c r="AD1389" s="11">
        <f t="shared" si="2528"/>
        <v>0</v>
      </c>
      <c r="AE1389" s="11">
        <f t="shared" si="2528"/>
        <v>459</v>
      </c>
      <c r="AF1389" s="11">
        <f t="shared" si="2528"/>
        <v>0</v>
      </c>
      <c r="AG1389" s="11">
        <f t="shared" si="2528"/>
        <v>0</v>
      </c>
      <c r="AH1389" s="11">
        <f t="shared" si="2528"/>
        <v>0</v>
      </c>
      <c r="AI1389" s="11">
        <f t="shared" si="2528"/>
        <v>0</v>
      </c>
      <c r="AJ1389" s="11">
        <f t="shared" si="2528"/>
        <v>0</v>
      </c>
      <c r="AK1389" s="11">
        <f t="shared" ref="AG1389:AV1390" si="2529">AK1390</f>
        <v>459</v>
      </c>
      <c r="AL1389" s="11">
        <f t="shared" si="2529"/>
        <v>0</v>
      </c>
      <c r="AM1389" s="11">
        <f t="shared" si="2529"/>
        <v>0</v>
      </c>
      <c r="AN1389" s="11">
        <f t="shared" si="2529"/>
        <v>0</v>
      </c>
      <c r="AO1389" s="11">
        <f t="shared" si="2529"/>
        <v>0</v>
      </c>
      <c r="AP1389" s="11">
        <f t="shared" si="2529"/>
        <v>0</v>
      </c>
      <c r="AQ1389" s="11">
        <f t="shared" si="2529"/>
        <v>459</v>
      </c>
      <c r="AR1389" s="11">
        <f t="shared" si="2529"/>
        <v>0</v>
      </c>
      <c r="AS1389" s="11">
        <f t="shared" si="2529"/>
        <v>0</v>
      </c>
      <c r="AT1389" s="11">
        <f t="shared" si="2529"/>
        <v>0</v>
      </c>
      <c r="AU1389" s="11">
        <f t="shared" si="2529"/>
        <v>0</v>
      </c>
      <c r="AV1389" s="11">
        <f t="shared" si="2529"/>
        <v>0</v>
      </c>
      <c r="AW1389" s="11">
        <f t="shared" ref="AS1389:AZ1390" si="2530">AW1390</f>
        <v>459</v>
      </c>
      <c r="AX1389" s="11">
        <f t="shared" si="2530"/>
        <v>0</v>
      </c>
      <c r="AY1389" s="11">
        <f t="shared" si="2530"/>
        <v>85</v>
      </c>
      <c r="AZ1389" s="11">
        <f t="shared" si="2530"/>
        <v>0</v>
      </c>
      <c r="BA1389" s="92">
        <f t="shared" si="2479"/>
        <v>18.518518518518519</v>
      </c>
      <c r="BB1389" s="92"/>
    </row>
    <row r="1390" spans="1:54" hidden="1">
      <c r="A1390" s="45" t="s">
        <v>100</v>
      </c>
      <c r="B1390" s="29" t="s">
        <v>254</v>
      </c>
      <c r="C1390" s="29" t="s">
        <v>32</v>
      </c>
      <c r="D1390" s="29" t="s">
        <v>79</v>
      </c>
      <c r="E1390" s="29" t="s">
        <v>283</v>
      </c>
      <c r="F1390" s="29" t="s">
        <v>101</v>
      </c>
      <c r="G1390" s="11">
        <f t="shared" si="2527"/>
        <v>459</v>
      </c>
      <c r="H1390" s="11">
        <f t="shared" si="2527"/>
        <v>0</v>
      </c>
      <c r="I1390" s="11">
        <f t="shared" si="2527"/>
        <v>0</v>
      </c>
      <c r="J1390" s="11">
        <f t="shared" si="2527"/>
        <v>0</v>
      </c>
      <c r="K1390" s="11">
        <f t="shared" si="2527"/>
        <v>0</v>
      </c>
      <c r="L1390" s="11">
        <f t="shared" si="2527"/>
        <v>0</v>
      </c>
      <c r="M1390" s="11">
        <f t="shared" si="2527"/>
        <v>459</v>
      </c>
      <c r="N1390" s="11">
        <f t="shared" si="2527"/>
        <v>0</v>
      </c>
      <c r="O1390" s="11">
        <f t="shared" si="2527"/>
        <v>0</v>
      </c>
      <c r="P1390" s="11">
        <f t="shared" si="2527"/>
        <v>0</v>
      </c>
      <c r="Q1390" s="11">
        <f t="shared" si="2527"/>
        <v>0</v>
      </c>
      <c r="R1390" s="11">
        <f t="shared" si="2527"/>
        <v>0</v>
      </c>
      <c r="S1390" s="11">
        <f t="shared" si="2527"/>
        <v>459</v>
      </c>
      <c r="T1390" s="11">
        <f t="shared" si="2527"/>
        <v>0</v>
      </c>
      <c r="U1390" s="11">
        <f t="shared" si="2528"/>
        <v>0</v>
      </c>
      <c r="V1390" s="11">
        <f t="shared" si="2528"/>
        <v>0</v>
      </c>
      <c r="W1390" s="11">
        <f t="shared" si="2528"/>
        <v>0</v>
      </c>
      <c r="X1390" s="11">
        <f t="shared" si="2528"/>
        <v>0</v>
      </c>
      <c r="Y1390" s="11">
        <f t="shared" si="2528"/>
        <v>459</v>
      </c>
      <c r="Z1390" s="11">
        <f t="shared" si="2528"/>
        <v>0</v>
      </c>
      <c r="AA1390" s="11">
        <f t="shared" si="2528"/>
        <v>0</v>
      </c>
      <c r="AB1390" s="11">
        <f t="shared" si="2528"/>
        <v>0</v>
      </c>
      <c r="AC1390" s="11">
        <f t="shared" si="2528"/>
        <v>0</v>
      </c>
      <c r="AD1390" s="11">
        <f t="shared" si="2528"/>
        <v>0</v>
      </c>
      <c r="AE1390" s="11">
        <f t="shared" si="2528"/>
        <v>459</v>
      </c>
      <c r="AF1390" s="11">
        <f t="shared" si="2528"/>
        <v>0</v>
      </c>
      <c r="AG1390" s="11">
        <f t="shared" si="2529"/>
        <v>0</v>
      </c>
      <c r="AH1390" s="11">
        <f t="shared" si="2529"/>
        <v>0</v>
      </c>
      <c r="AI1390" s="11">
        <f t="shared" si="2529"/>
        <v>0</v>
      </c>
      <c r="AJ1390" s="11">
        <f t="shared" si="2529"/>
        <v>0</v>
      </c>
      <c r="AK1390" s="11">
        <f t="shared" si="2529"/>
        <v>459</v>
      </c>
      <c r="AL1390" s="11">
        <f t="shared" si="2529"/>
        <v>0</v>
      </c>
      <c r="AM1390" s="11">
        <f t="shared" si="2529"/>
        <v>0</v>
      </c>
      <c r="AN1390" s="11">
        <f t="shared" si="2529"/>
        <v>0</v>
      </c>
      <c r="AO1390" s="11">
        <f t="shared" si="2529"/>
        <v>0</v>
      </c>
      <c r="AP1390" s="11">
        <f t="shared" si="2529"/>
        <v>0</v>
      </c>
      <c r="AQ1390" s="11">
        <f t="shared" si="2529"/>
        <v>459</v>
      </c>
      <c r="AR1390" s="11">
        <f t="shared" si="2529"/>
        <v>0</v>
      </c>
      <c r="AS1390" s="11">
        <f t="shared" si="2530"/>
        <v>0</v>
      </c>
      <c r="AT1390" s="11">
        <f t="shared" si="2530"/>
        <v>0</v>
      </c>
      <c r="AU1390" s="11">
        <f t="shared" si="2530"/>
        <v>0</v>
      </c>
      <c r="AV1390" s="11">
        <f t="shared" si="2530"/>
        <v>0</v>
      </c>
      <c r="AW1390" s="11">
        <f t="shared" si="2530"/>
        <v>459</v>
      </c>
      <c r="AX1390" s="11">
        <f t="shared" si="2530"/>
        <v>0</v>
      </c>
      <c r="AY1390" s="11">
        <f t="shared" si="2530"/>
        <v>85</v>
      </c>
      <c r="AZ1390" s="11">
        <f t="shared" si="2530"/>
        <v>0</v>
      </c>
      <c r="BA1390" s="92">
        <f t="shared" si="2479"/>
        <v>18.518518518518519</v>
      </c>
      <c r="BB1390" s="92"/>
    </row>
    <row r="1391" spans="1:54" hidden="1">
      <c r="A1391" s="45" t="s">
        <v>269</v>
      </c>
      <c r="B1391" s="29" t="s">
        <v>254</v>
      </c>
      <c r="C1391" s="29" t="s">
        <v>32</v>
      </c>
      <c r="D1391" s="29" t="s">
        <v>79</v>
      </c>
      <c r="E1391" s="29" t="s">
        <v>283</v>
      </c>
      <c r="F1391" s="55" t="s">
        <v>270</v>
      </c>
      <c r="G1391" s="9">
        <v>459</v>
      </c>
      <c r="H1391" s="9"/>
      <c r="I1391" s="79"/>
      <c r="J1391" s="79"/>
      <c r="K1391" s="79"/>
      <c r="L1391" s="79"/>
      <c r="M1391" s="9">
        <f>G1391+I1391+J1391+K1391+L1391</f>
        <v>459</v>
      </c>
      <c r="N1391" s="9">
        <f>H1391+L1391</f>
        <v>0</v>
      </c>
      <c r="O1391" s="80"/>
      <c r="P1391" s="80"/>
      <c r="Q1391" s="80"/>
      <c r="R1391" s="80"/>
      <c r="S1391" s="9">
        <f>M1391+O1391+P1391+Q1391+R1391</f>
        <v>459</v>
      </c>
      <c r="T1391" s="9">
        <f>N1391+R1391</f>
        <v>0</v>
      </c>
      <c r="U1391" s="80"/>
      <c r="V1391" s="80"/>
      <c r="W1391" s="80"/>
      <c r="X1391" s="80"/>
      <c r="Y1391" s="9">
        <f>S1391+U1391+V1391+W1391+X1391</f>
        <v>459</v>
      </c>
      <c r="Z1391" s="9">
        <f>T1391+X1391</f>
        <v>0</v>
      </c>
      <c r="AA1391" s="80"/>
      <c r="AB1391" s="80"/>
      <c r="AC1391" s="80"/>
      <c r="AD1391" s="80"/>
      <c r="AE1391" s="9">
        <f>Y1391+AA1391+AB1391+AC1391+AD1391</f>
        <v>459</v>
      </c>
      <c r="AF1391" s="9">
        <f>Z1391+AD1391</f>
        <v>0</v>
      </c>
      <c r="AG1391" s="80"/>
      <c r="AH1391" s="80"/>
      <c r="AI1391" s="80"/>
      <c r="AJ1391" s="80"/>
      <c r="AK1391" s="9">
        <f>AE1391+AG1391+AH1391+AI1391+AJ1391</f>
        <v>459</v>
      </c>
      <c r="AL1391" s="9">
        <f>AF1391+AJ1391</f>
        <v>0</v>
      </c>
      <c r="AM1391" s="80"/>
      <c r="AN1391" s="80"/>
      <c r="AO1391" s="80"/>
      <c r="AP1391" s="80"/>
      <c r="AQ1391" s="9">
        <f>AK1391+AM1391+AN1391+AO1391+AP1391</f>
        <v>459</v>
      </c>
      <c r="AR1391" s="9">
        <f>AL1391+AP1391</f>
        <v>0</v>
      </c>
      <c r="AS1391" s="80"/>
      <c r="AT1391" s="80"/>
      <c r="AU1391" s="80"/>
      <c r="AV1391" s="80"/>
      <c r="AW1391" s="9">
        <f>AQ1391+AS1391+AT1391+AU1391+AV1391</f>
        <v>459</v>
      </c>
      <c r="AX1391" s="9">
        <f>AR1391+AV1391</f>
        <v>0</v>
      </c>
      <c r="AY1391" s="90">
        <v>85</v>
      </c>
      <c r="AZ1391" s="79"/>
      <c r="BA1391" s="92">
        <f t="shared" si="2479"/>
        <v>18.518518518518519</v>
      </c>
      <c r="BB1391" s="92"/>
    </row>
    <row r="1392" spans="1:54" ht="33" hidden="1">
      <c r="A1392" s="27" t="s">
        <v>284</v>
      </c>
      <c r="B1392" s="29" t="s">
        <v>254</v>
      </c>
      <c r="C1392" s="29" t="s">
        <v>32</v>
      </c>
      <c r="D1392" s="29" t="s">
        <v>79</v>
      </c>
      <c r="E1392" s="29" t="s">
        <v>285</v>
      </c>
      <c r="F1392" s="29"/>
      <c r="G1392" s="11">
        <f t="shared" ref="G1392:V1393" si="2531">G1393</f>
        <v>3304</v>
      </c>
      <c r="H1392" s="11">
        <f t="shared" si="2531"/>
        <v>0</v>
      </c>
      <c r="I1392" s="11">
        <f t="shared" si="2531"/>
        <v>0</v>
      </c>
      <c r="J1392" s="11">
        <f t="shared" si="2531"/>
        <v>0</v>
      </c>
      <c r="K1392" s="11">
        <f t="shared" si="2531"/>
        <v>0</v>
      </c>
      <c r="L1392" s="11">
        <f t="shared" si="2531"/>
        <v>0</v>
      </c>
      <c r="M1392" s="11">
        <f t="shared" si="2531"/>
        <v>3304</v>
      </c>
      <c r="N1392" s="11">
        <f t="shared" si="2531"/>
        <v>0</v>
      </c>
      <c r="O1392" s="11">
        <f t="shared" si="2531"/>
        <v>0</v>
      </c>
      <c r="P1392" s="11">
        <f t="shared" si="2531"/>
        <v>0</v>
      </c>
      <c r="Q1392" s="11">
        <f t="shared" si="2531"/>
        <v>0</v>
      </c>
      <c r="R1392" s="11">
        <f t="shared" si="2531"/>
        <v>0</v>
      </c>
      <c r="S1392" s="11">
        <f t="shared" si="2531"/>
        <v>3304</v>
      </c>
      <c r="T1392" s="11">
        <f t="shared" si="2531"/>
        <v>0</v>
      </c>
      <c r="U1392" s="11">
        <f t="shared" si="2531"/>
        <v>0</v>
      </c>
      <c r="V1392" s="11">
        <f t="shared" si="2531"/>
        <v>0</v>
      </c>
      <c r="W1392" s="11">
        <f t="shared" ref="U1392:AJ1393" si="2532">W1393</f>
        <v>0</v>
      </c>
      <c r="X1392" s="11">
        <f t="shared" si="2532"/>
        <v>0</v>
      </c>
      <c r="Y1392" s="11">
        <f t="shared" si="2532"/>
        <v>3304</v>
      </c>
      <c r="Z1392" s="11">
        <f t="shared" si="2532"/>
        <v>0</v>
      </c>
      <c r="AA1392" s="11">
        <f t="shared" si="2532"/>
        <v>0</v>
      </c>
      <c r="AB1392" s="11">
        <f t="shared" si="2532"/>
        <v>0</v>
      </c>
      <c r="AC1392" s="11">
        <f t="shared" si="2532"/>
        <v>0</v>
      </c>
      <c r="AD1392" s="11">
        <f t="shared" si="2532"/>
        <v>0</v>
      </c>
      <c r="AE1392" s="11">
        <f t="shared" si="2532"/>
        <v>3304</v>
      </c>
      <c r="AF1392" s="11">
        <f t="shared" si="2532"/>
        <v>0</v>
      </c>
      <c r="AG1392" s="11">
        <f t="shared" si="2532"/>
        <v>0</v>
      </c>
      <c r="AH1392" s="11">
        <f t="shared" si="2532"/>
        <v>0</v>
      </c>
      <c r="AI1392" s="11">
        <f t="shared" si="2532"/>
        <v>0</v>
      </c>
      <c r="AJ1392" s="11">
        <f t="shared" si="2532"/>
        <v>0</v>
      </c>
      <c r="AK1392" s="11">
        <f t="shared" ref="AG1392:AV1393" si="2533">AK1393</f>
        <v>3304</v>
      </c>
      <c r="AL1392" s="11">
        <f t="shared" si="2533"/>
        <v>0</v>
      </c>
      <c r="AM1392" s="11">
        <f t="shared" si="2533"/>
        <v>0</v>
      </c>
      <c r="AN1392" s="11">
        <f t="shared" si="2533"/>
        <v>0</v>
      </c>
      <c r="AO1392" s="11">
        <f t="shared" si="2533"/>
        <v>0</v>
      </c>
      <c r="AP1392" s="11">
        <f t="shared" si="2533"/>
        <v>0</v>
      </c>
      <c r="AQ1392" s="11">
        <f t="shared" si="2533"/>
        <v>3304</v>
      </c>
      <c r="AR1392" s="11">
        <f t="shared" si="2533"/>
        <v>0</v>
      </c>
      <c r="AS1392" s="11">
        <f t="shared" si="2533"/>
        <v>0</v>
      </c>
      <c r="AT1392" s="11">
        <f t="shared" si="2533"/>
        <v>0</v>
      </c>
      <c r="AU1392" s="11">
        <f t="shared" si="2533"/>
        <v>0</v>
      </c>
      <c r="AV1392" s="11">
        <f t="shared" si="2533"/>
        <v>0</v>
      </c>
      <c r="AW1392" s="11">
        <f t="shared" ref="AS1392:AZ1393" si="2534">AW1393</f>
        <v>3304</v>
      </c>
      <c r="AX1392" s="11">
        <f t="shared" si="2534"/>
        <v>0</v>
      </c>
      <c r="AY1392" s="11">
        <f t="shared" si="2534"/>
        <v>1498</v>
      </c>
      <c r="AZ1392" s="11">
        <f t="shared" si="2534"/>
        <v>0</v>
      </c>
      <c r="BA1392" s="92">
        <f t="shared" si="2479"/>
        <v>45.33898305084746</v>
      </c>
      <c r="BB1392" s="92"/>
    </row>
    <row r="1393" spans="1:54" hidden="1">
      <c r="A1393" s="45" t="s">
        <v>100</v>
      </c>
      <c r="B1393" s="29" t="s">
        <v>254</v>
      </c>
      <c r="C1393" s="29" t="s">
        <v>32</v>
      </c>
      <c r="D1393" s="29" t="s">
        <v>79</v>
      </c>
      <c r="E1393" s="29" t="s">
        <v>285</v>
      </c>
      <c r="F1393" s="29" t="s">
        <v>101</v>
      </c>
      <c r="G1393" s="11">
        <f t="shared" si="2531"/>
        <v>3304</v>
      </c>
      <c r="H1393" s="11">
        <f t="shared" si="2531"/>
        <v>0</v>
      </c>
      <c r="I1393" s="11">
        <f t="shared" si="2531"/>
        <v>0</v>
      </c>
      <c r="J1393" s="11">
        <f t="shared" si="2531"/>
        <v>0</v>
      </c>
      <c r="K1393" s="11">
        <f t="shared" si="2531"/>
        <v>0</v>
      </c>
      <c r="L1393" s="11">
        <f t="shared" si="2531"/>
        <v>0</v>
      </c>
      <c r="M1393" s="11">
        <f t="shared" si="2531"/>
        <v>3304</v>
      </c>
      <c r="N1393" s="11">
        <f t="shared" si="2531"/>
        <v>0</v>
      </c>
      <c r="O1393" s="11">
        <f t="shared" si="2531"/>
        <v>0</v>
      </c>
      <c r="P1393" s="11">
        <f t="shared" si="2531"/>
        <v>0</v>
      </c>
      <c r="Q1393" s="11">
        <f t="shared" si="2531"/>
        <v>0</v>
      </c>
      <c r="R1393" s="11">
        <f t="shared" si="2531"/>
        <v>0</v>
      </c>
      <c r="S1393" s="11">
        <f t="shared" si="2531"/>
        <v>3304</v>
      </c>
      <c r="T1393" s="11">
        <f t="shared" si="2531"/>
        <v>0</v>
      </c>
      <c r="U1393" s="11">
        <f t="shared" si="2532"/>
        <v>0</v>
      </c>
      <c r="V1393" s="11">
        <f t="shared" si="2532"/>
        <v>0</v>
      </c>
      <c r="W1393" s="11">
        <f t="shared" si="2532"/>
        <v>0</v>
      </c>
      <c r="X1393" s="11">
        <f t="shared" si="2532"/>
        <v>0</v>
      </c>
      <c r="Y1393" s="11">
        <f t="shared" si="2532"/>
        <v>3304</v>
      </c>
      <c r="Z1393" s="11">
        <f t="shared" si="2532"/>
        <v>0</v>
      </c>
      <c r="AA1393" s="11">
        <f t="shared" si="2532"/>
        <v>0</v>
      </c>
      <c r="AB1393" s="11">
        <f t="shared" si="2532"/>
        <v>0</v>
      </c>
      <c r="AC1393" s="11">
        <f t="shared" si="2532"/>
        <v>0</v>
      </c>
      <c r="AD1393" s="11">
        <f t="shared" si="2532"/>
        <v>0</v>
      </c>
      <c r="AE1393" s="11">
        <f t="shared" si="2532"/>
        <v>3304</v>
      </c>
      <c r="AF1393" s="11">
        <f t="shared" si="2532"/>
        <v>0</v>
      </c>
      <c r="AG1393" s="11">
        <f t="shared" si="2533"/>
        <v>0</v>
      </c>
      <c r="AH1393" s="11">
        <f t="shared" si="2533"/>
        <v>0</v>
      </c>
      <c r="AI1393" s="11">
        <f t="shared" si="2533"/>
        <v>0</v>
      </c>
      <c r="AJ1393" s="11">
        <f t="shared" si="2533"/>
        <v>0</v>
      </c>
      <c r="AK1393" s="11">
        <f t="shared" si="2533"/>
        <v>3304</v>
      </c>
      <c r="AL1393" s="11">
        <f t="shared" si="2533"/>
        <v>0</v>
      </c>
      <c r="AM1393" s="11">
        <f t="shared" si="2533"/>
        <v>0</v>
      </c>
      <c r="AN1393" s="11">
        <f t="shared" si="2533"/>
        <v>0</v>
      </c>
      <c r="AO1393" s="11">
        <f t="shared" si="2533"/>
        <v>0</v>
      </c>
      <c r="AP1393" s="11">
        <f t="shared" si="2533"/>
        <v>0</v>
      </c>
      <c r="AQ1393" s="11">
        <f t="shared" si="2533"/>
        <v>3304</v>
      </c>
      <c r="AR1393" s="11">
        <f t="shared" si="2533"/>
        <v>0</v>
      </c>
      <c r="AS1393" s="11">
        <f t="shared" si="2534"/>
        <v>0</v>
      </c>
      <c r="AT1393" s="11">
        <f t="shared" si="2534"/>
        <v>0</v>
      </c>
      <c r="AU1393" s="11">
        <f t="shared" si="2534"/>
        <v>0</v>
      </c>
      <c r="AV1393" s="11">
        <f t="shared" si="2534"/>
        <v>0</v>
      </c>
      <c r="AW1393" s="11">
        <f t="shared" si="2534"/>
        <v>3304</v>
      </c>
      <c r="AX1393" s="11">
        <f t="shared" si="2534"/>
        <v>0</v>
      </c>
      <c r="AY1393" s="11">
        <f t="shared" si="2534"/>
        <v>1498</v>
      </c>
      <c r="AZ1393" s="11">
        <f t="shared" si="2534"/>
        <v>0</v>
      </c>
      <c r="BA1393" s="92">
        <f t="shared" si="2479"/>
        <v>45.33898305084746</v>
      </c>
      <c r="BB1393" s="92"/>
    </row>
    <row r="1394" spans="1:54" hidden="1">
      <c r="A1394" s="45" t="s">
        <v>269</v>
      </c>
      <c r="B1394" s="29" t="s">
        <v>254</v>
      </c>
      <c r="C1394" s="29" t="s">
        <v>32</v>
      </c>
      <c r="D1394" s="29" t="s">
        <v>79</v>
      </c>
      <c r="E1394" s="29" t="s">
        <v>285</v>
      </c>
      <c r="F1394" s="55" t="s">
        <v>270</v>
      </c>
      <c r="G1394" s="9">
        <v>3304</v>
      </c>
      <c r="H1394" s="9"/>
      <c r="I1394" s="79"/>
      <c r="J1394" s="79"/>
      <c r="K1394" s="79"/>
      <c r="L1394" s="79"/>
      <c r="M1394" s="9">
        <f>G1394+I1394+J1394+K1394+L1394</f>
        <v>3304</v>
      </c>
      <c r="N1394" s="9">
        <f>H1394+L1394</f>
        <v>0</v>
      </c>
      <c r="O1394" s="80"/>
      <c r="P1394" s="80"/>
      <c r="Q1394" s="80"/>
      <c r="R1394" s="80"/>
      <c r="S1394" s="9">
        <f>M1394+O1394+P1394+Q1394+R1394</f>
        <v>3304</v>
      </c>
      <c r="T1394" s="9">
        <f>N1394+R1394</f>
        <v>0</v>
      </c>
      <c r="U1394" s="80"/>
      <c r="V1394" s="80"/>
      <c r="W1394" s="80"/>
      <c r="X1394" s="80"/>
      <c r="Y1394" s="9">
        <f>S1394+U1394+V1394+W1394+X1394</f>
        <v>3304</v>
      </c>
      <c r="Z1394" s="9">
        <f>T1394+X1394</f>
        <v>0</v>
      </c>
      <c r="AA1394" s="80"/>
      <c r="AB1394" s="80"/>
      <c r="AC1394" s="80"/>
      <c r="AD1394" s="80"/>
      <c r="AE1394" s="9">
        <f>Y1394+AA1394+AB1394+AC1394+AD1394</f>
        <v>3304</v>
      </c>
      <c r="AF1394" s="9">
        <f>Z1394+AD1394</f>
        <v>0</v>
      </c>
      <c r="AG1394" s="80"/>
      <c r="AH1394" s="80"/>
      <c r="AI1394" s="80"/>
      <c r="AJ1394" s="80"/>
      <c r="AK1394" s="9">
        <f>AE1394+AG1394+AH1394+AI1394+AJ1394</f>
        <v>3304</v>
      </c>
      <c r="AL1394" s="9">
        <f>AF1394+AJ1394</f>
        <v>0</v>
      </c>
      <c r="AM1394" s="80"/>
      <c r="AN1394" s="80"/>
      <c r="AO1394" s="80"/>
      <c r="AP1394" s="80"/>
      <c r="AQ1394" s="9">
        <f>AK1394+AM1394+AN1394+AO1394+AP1394</f>
        <v>3304</v>
      </c>
      <c r="AR1394" s="9">
        <f>AL1394+AP1394</f>
        <v>0</v>
      </c>
      <c r="AS1394" s="80"/>
      <c r="AT1394" s="80"/>
      <c r="AU1394" s="80"/>
      <c r="AV1394" s="80"/>
      <c r="AW1394" s="9">
        <f>AQ1394+AS1394+AT1394+AU1394+AV1394</f>
        <v>3304</v>
      </c>
      <c r="AX1394" s="9">
        <f>AR1394+AV1394</f>
        <v>0</v>
      </c>
      <c r="AY1394" s="11">
        <v>1498</v>
      </c>
      <c r="AZ1394" s="79"/>
      <c r="BA1394" s="92">
        <f t="shared" si="2479"/>
        <v>45.33898305084746</v>
      </c>
      <c r="BB1394" s="92"/>
    </row>
    <row r="1395" spans="1:54" ht="82.5" hidden="1">
      <c r="A1395" s="27" t="s">
        <v>286</v>
      </c>
      <c r="B1395" s="29" t="s">
        <v>254</v>
      </c>
      <c r="C1395" s="29" t="s">
        <v>32</v>
      </c>
      <c r="D1395" s="29" t="s">
        <v>79</v>
      </c>
      <c r="E1395" s="29" t="s">
        <v>287</v>
      </c>
      <c r="F1395" s="29"/>
      <c r="G1395" s="11">
        <f t="shared" ref="G1395:V1396" si="2535">G1396</f>
        <v>378</v>
      </c>
      <c r="H1395" s="11">
        <f t="shared" si="2535"/>
        <v>0</v>
      </c>
      <c r="I1395" s="11">
        <f t="shared" si="2535"/>
        <v>0</v>
      </c>
      <c r="J1395" s="11">
        <f t="shared" si="2535"/>
        <v>0</v>
      </c>
      <c r="K1395" s="11">
        <f t="shared" si="2535"/>
        <v>0</v>
      </c>
      <c r="L1395" s="11">
        <f t="shared" si="2535"/>
        <v>0</v>
      </c>
      <c r="M1395" s="11">
        <f t="shared" si="2535"/>
        <v>378</v>
      </c>
      <c r="N1395" s="11">
        <f t="shared" si="2535"/>
        <v>0</v>
      </c>
      <c r="O1395" s="11">
        <f t="shared" si="2535"/>
        <v>0</v>
      </c>
      <c r="P1395" s="11">
        <f t="shared" si="2535"/>
        <v>0</v>
      </c>
      <c r="Q1395" s="11">
        <f t="shared" si="2535"/>
        <v>0</v>
      </c>
      <c r="R1395" s="11">
        <f t="shared" si="2535"/>
        <v>0</v>
      </c>
      <c r="S1395" s="11">
        <f t="shared" si="2535"/>
        <v>378</v>
      </c>
      <c r="T1395" s="11">
        <f t="shared" si="2535"/>
        <v>0</v>
      </c>
      <c r="U1395" s="11">
        <f t="shared" si="2535"/>
        <v>0</v>
      </c>
      <c r="V1395" s="11">
        <f t="shared" si="2535"/>
        <v>0</v>
      </c>
      <c r="W1395" s="11">
        <f t="shared" ref="U1395:AJ1396" si="2536">W1396</f>
        <v>0</v>
      </c>
      <c r="X1395" s="11">
        <f t="shared" si="2536"/>
        <v>0</v>
      </c>
      <c r="Y1395" s="11">
        <f t="shared" si="2536"/>
        <v>378</v>
      </c>
      <c r="Z1395" s="11">
        <f t="shared" si="2536"/>
        <v>0</v>
      </c>
      <c r="AA1395" s="11">
        <f t="shared" si="2536"/>
        <v>0</v>
      </c>
      <c r="AB1395" s="11">
        <f t="shared" si="2536"/>
        <v>0</v>
      </c>
      <c r="AC1395" s="11">
        <f t="shared" si="2536"/>
        <v>0</v>
      </c>
      <c r="AD1395" s="11">
        <f t="shared" si="2536"/>
        <v>0</v>
      </c>
      <c r="AE1395" s="11">
        <f t="shared" si="2536"/>
        <v>378</v>
      </c>
      <c r="AF1395" s="11">
        <f t="shared" si="2536"/>
        <v>0</v>
      </c>
      <c r="AG1395" s="11">
        <f t="shared" si="2536"/>
        <v>0</v>
      </c>
      <c r="AH1395" s="11">
        <f t="shared" si="2536"/>
        <v>0</v>
      </c>
      <c r="AI1395" s="11">
        <f t="shared" si="2536"/>
        <v>0</v>
      </c>
      <c r="AJ1395" s="11">
        <f t="shared" si="2536"/>
        <v>0</v>
      </c>
      <c r="AK1395" s="11">
        <f t="shared" ref="AG1395:AV1396" si="2537">AK1396</f>
        <v>378</v>
      </c>
      <c r="AL1395" s="11">
        <f t="shared" si="2537"/>
        <v>0</v>
      </c>
      <c r="AM1395" s="11">
        <f t="shared" si="2537"/>
        <v>0</v>
      </c>
      <c r="AN1395" s="11">
        <f t="shared" si="2537"/>
        <v>0</v>
      </c>
      <c r="AO1395" s="11">
        <f t="shared" si="2537"/>
        <v>0</v>
      </c>
      <c r="AP1395" s="11">
        <f t="shared" si="2537"/>
        <v>0</v>
      </c>
      <c r="AQ1395" s="11">
        <f t="shared" si="2537"/>
        <v>378</v>
      </c>
      <c r="AR1395" s="11">
        <f t="shared" si="2537"/>
        <v>0</v>
      </c>
      <c r="AS1395" s="11">
        <f t="shared" si="2537"/>
        <v>0</v>
      </c>
      <c r="AT1395" s="11">
        <f t="shared" si="2537"/>
        <v>0</v>
      </c>
      <c r="AU1395" s="11">
        <f t="shared" si="2537"/>
        <v>0</v>
      </c>
      <c r="AV1395" s="11">
        <f t="shared" si="2537"/>
        <v>0</v>
      </c>
      <c r="AW1395" s="11">
        <f t="shared" ref="AS1395:AZ1396" si="2538">AW1396</f>
        <v>378</v>
      </c>
      <c r="AX1395" s="11">
        <f t="shared" si="2538"/>
        <v>0</v>
      </c>
      <c r="AY1395" s="11">
        <f t="shared" si="2538"/>
        <v>162</v>
      </c>
      <c r="AZ1395" s="11">
        <f t="shared" si="2538"/>
        <v>0</v>
      </c>
      <c r="BA1395" s="92">
        <f t="shared" si="2479"/>
        <v>42.857142857142854</v>
      </c>
      <c r="BB1395" s="92"/>
    </row>
    <row r="1396" spans="1:54" hidden="1">
      <c r="A1396" s="45" t="s">
        <v>100</v>
      </c>
      <c r="B1396" s="29" t="s">
        <v>254</v>
      </c>
      <c r="C1396" s="29" t="s">
        <v>32</v>
      </c>
      <c r="D1396" s="29" t="s">
        <v>79</v>
      </c>
      <c r="E1396" s="29" t="s">
        <v>287</v>
      </c>
      <c r="F1396" s="29" t="s">
        <v>101</v>
      </c>
      <c r="G1396" s="11">
        <f t="shared" si="2535"/>
        <v>378</v>
      </c>
      <c r="H1396" s="11">
        <f t="shared" si="2535"/>
        <v>0</v>
      </c>
      <c r="I1396" s="11">
        <f t="shared" si="2535"/>
        <v>0</v>
      </c>
      <c r="J1396" s="11">
        <f t="shared" si="2535"/>
        <v>0</v>
      </c>
      <c r="K1396" s="11">
        <f t="shared" si="2535"/>
        <v>0</v>
      </c>
      <c r="L1396" s="11">
        <f t="shared" si="2535"/>
        <v>0</v>
      </c>
      <c r="M1396" s="11">
        <f t="shared" si="2535"/>
        <v>378</v>
      </c>
      <c r="N1396" s="11">
        <f t="shared" si="2535"/>
        <v>0</v>
      </c>
      <c r="O1396" s="11">
        <f t="shared" si="2535"/>
        <v>0</v>
      </c>
      <c r="P1396" s="11">
        <f t="shared" si="2535"/>
        <v>0</v>
      </c>
      <c r="Q1396" s="11">
        <f t="shared" si="2535"/>
        <v>0</v>
      </c>
      <c r="R1396" s="11">
        <f t="shared" si="2535"/>
        <v>0</v>
      </c>
      <c r="S1396" s="11">
        <f t="shared" si="2535"/>
        <v>378</v>
      </c>
      <c r="T1396" s="11">
        <f t="shared" si="2535"/>
        <v>0</v>
      </c>
      <c r="U1396" s="11">
        <f t="shared" si="2536"/>
        <v>0</v>
      </c>
      <c r="V1396" s="11">
        <f t="shared" si="2536"/>
        <v>0</v>
      </c>
      <c r="W1396" s="11">
        <f t="shared" si="2536"/>
        <v>0</v>
      </c>
      <c r="X1396" s="11">
        <f t="shared" si="2536"/>
        <v>0</v>
      </c>
      <c r="Y1396" s="11">
        <f t="shared" si="2536"/>
        <v>378</v>
      </c>
      <c r="Z1396" s="11">
        <f t="shared" si="2536"/>
        <v>0</v>
      </c>
      <c r="AA1396" s="11">
        <f t="shared" si="2536"/>
        <v>0</v>
      </c>
      <c r="AB1396" s="11">
        <f t="shared" si="2536"/>
        <v>0</v>
      </c>
      <c r="AC1396" s="11">
        <f t="shared" si="2536"/>
        <v>0</v>
      </c>
      <c r="AD1396" s="11">
        <f t="shared" si="2536"/>
        <v>0</v>
      </c>
      <c r="AE1396" s="11">
        <f t="shared" si="2536"/>
        <v>378</v>
      </c>
      <c r="AF1396" s="11">
        <f t="shared" si="2536"/>
        <v>0</v>
      </c>
      <c r="AG1396" s="11">
        <f t="shared" si="2537"/>
        <v>0</v>
      </c>
      <c r="AH1396" s="11">
        <f t="shared" si="2537"/>
        <v>0</v>
      </c>
      <c r="AI1396" s="11">
        <f t="shared" si="2537"/>
        <v>0</v>
      </c>
      <c r="AJ1396" s="11">
        <f t="shared" si="2537"/>
        <v>0</v>
      </c>
      <c r="AK1396" s="11">
        <f t="shared" si="2537"/>
        <v>378</v>
      </c>
      <c r="AL1396" s="11">
        <f t="shared" si="2537"/>
        <v>0</v>
      </c>
      <c r="AM1396" s="11">
        <f t="shared" si="2537"/>
        <v>0</v>
      </c>
      <c r="AN1396" s="11">
        <f t="shared" si="2537"/>
        <v>0</v>
      </c>
      <c r="AO1396" s="11">
        <f t="shared" si="2537"/>
        <v>0</v>
      </c>
      <c r="AP1396" s="11">
        <f t="shared" si="2537"/>
        <v>0</v>
      </c>
      <c r="AQ1396" s="11">
        <f t="shared" si="2537"/>
        <v>378</v>
      </c>
      <c r="AR1396" s="11">
        <f t="shared" si="2537"/>
        <v>0</v>
      </c>
      <c r="AS1396" s="11">
        <f t="shared" si="2538"/>
        <v>0</v>
      </c>
      <c r="AT1396" s="11">
        <f t="shared" si="2538"/>
        <v>0</v>
      </c>
      <c r="AU1396" s="11">
        <f t="shared" si="2538"/>
        <v>0</v>
      </c>
      <c r="AV1396" s="11">
        <f t="shared" si="2538"/>
        <v>0</v>
      </c>
      <c r="AW1396" s="11">
        <f t="shared" si="2538"/>
        <v>378</v>
      </c>
      <c r="AX1396" s="11">
        <f t="shared" si="2538"/>
        <v>0</v>
      </c>
      <c r="AY1396" s="11">
        <f t="shared" si="2538"/>
        <v>162</v>
      </c>
      <c r="AZ1396" s="11">
        <f t="shared" si="2538"/>
        <v>0</v>
      </c>
      <c r="BA1396" s="92">
        <f t="shared" si="2479"/>
        <v>42.857142857142854</v>
      </c>
      <c r="BB1396" s="92"/>
    </row>
    <row r="1397" spans="1:54" hidden="1">
      <c r="A1397" s="45" t="s">
        <v>269</v>
      </c>
      <c r="B1397" s="29" t="s">
        <v>254</v>
      </c>
      <c r="C1397" s="29" t="s">
        <v>32</v>
      </c>
      <c r="D1397" s="29" t="s">
        <v>79</v>
      </c>
      <c r="E1397" s="29" t="s">
        <v>287</v>
      </c>
      <c r="F1397" s="55" t="s">
        <v>270</v>
      </c>
      <c r="G1397" s="9">
        <v>378</v>
      </c>
      <c r="H1397" s="9"/>
      <c r="I1397" s="79"/>
      <c r="J1397" s="79"/>
      <c r="K1397" s="79"/>
      <c r="L1397" s="79"/>
      <c r="M1397" s="9">
        <f>G1397+I1397+J1397+K1397+L1397</f>
        <v>378</v>
      </c>
      <c r="N1397" s="9">
        <f>H1397+L1397</f>
        <v>0</v>
      </c>
      <c r="O1397" s="80"/>
      <c r="P1397" s="80"/>
      <c r="Q1397" s="80"/>
      <c r="R1397" s="80"/>
      <c r="S1397" s="9">
        <f>M1397+O1397+P1397+Q1397+R1397</f>
        <v>378</v>
      </c>
      <c r="T1397" s="9">
        <f>N1397+R1397</f>
        <v>0</v>
      </c>
      <c r="U1397" s="80"/>
      <c r="V1397" s="80"/>
      <c r="W1397" s="80"/>
      <c r="X1397" s="80"/>
      <c r="Y1397" s="9">
        <f>S1397+U1397+V1397+W1397+X1397</f>
        <v>378</v>
      </c>
      <c r="Z1397" s="9">
        <f>T1397+X1397</f>
        <v>0</v>
      </c>
      <c r="AA1397" s="80"/>
      <c r="AB1397" s="80"/>
      <c r="AC1397" s="80"/>
      <c r="AD1397" s="80"/>
      <c r="AE1397" s="9">
        <f>Y1397+AA1397+AB1397+AC1397+AD1397</f>
        <v>378</v>
      </c>
      <c r="AF1397" s="9">
        <f>Z1397+AD1397</f>
        <v>0</v>
      </c>
      <c r="AG1397" s="80"/>
      <c r="AH1397" s="80"/>
      <c r="AI1397" s="80"/>
      <c r="AJ1397" s="80"/>
      <c r="AK1397" s="9">
        <f>AE1397+AG1397+AH1397+AI1397+AJ1397</f>
        <v>378</v>
      </c>
      <c r="AL1397" s="9">
        <f>AF1397+AJ1397</f>
        <v>0</v>
      </c>
      <c r="AM1397" s="80"/>
      <c r="AN1397" s="80"/>
      <c r="AO1397" s="80"/>
      <c r="AP1397" s="80"/>
      <c r="AQ1397" s="9">
        <f>AK1397+AM1397+AN1397+AO1397+AP1397</f>
        <v>378</v>
      </c>
      <c r="AR1397" s="9">
        <f>AL1397+AP1397</f>
        <v>0</v>
      </c>
      <c r="AS1397" s="80"/>
      <c r="AT1397" s="80"/>
      <c r="AU1397" s="80"/>
      <c r="AV1397" s="80"/>
      <c r="AW1397" s="9">
        <f>AQ1397+AS1397+AT1397+AU1397+AV1397</f>
        <v>378</v>
      </c>
      <c r="AX1397" s="9">
        <f>AR1397+AV1397</f>
        <v>0</v>
      </c>
      <c r="AY1397" s="11">
        <v>162</v>
      </c>
      <c r="AZ1397" s="79"/>
      <c r="BA1397" s="92">
        <f t="shared" si="2479"/>
        <v>42.857142857142854</v>
      </c>
      <c r="BB1397" s="92"/>
    </row>
    <row r="1398" spans="1:54" ht="49.5" hidden="1">
      <c r="A1398" s="27" t="s">
        <v>288</v>
      </c>
      <c r="B1398" s="29" t="s">
        <v>254</v>
      </c>
      <c r="C1398" s="29" t="s">
        <v>32</v>
      </c>
      <c r="D1398" s="29" t="s">
        <v>79</v>
      </c>
      <c r="E1398" s="29" t="s">
        <v>289</v>
      </c>
      <c r="F1398" s="29"/>
      <c r="G1398" s="11">
        <f t="shared" ref="G1398:V1399" si="2539">G1399</f>
        <v>100</v>
      </c>
      <c r="H1398" s="11">
        <f t="shared" si="2539"/>
        <v>0</v>
      </c>
      <c r="I1398" s="11">
        <f t="shared" si="2539"/>
        <v>0</v>
      </c>
      <c r="J1398" s="11">
        <f t="shared" si="2539"/>
        <v>0</v>
      </c>
      <c r="K1398" s="11">
        <f t="shared" si="2539"/>
        <v>0</v>
      </c>
      <c r="L1398" s="11">
        <f t="shared" si="2539"/>
        <v>0</v>
      </c>
      <c r="M1398" s="11">
        <f t="shared" si="2539"/>
        <v>100</v>
      </c>
      <c r="N1398" s="11">
        <f t="shared" si="2539"/>
        <v>0</v>
      </c>
      <c r="O1398" s="11">
        <f t="shared" si="2539"/>
        <v>0</v>
      </c>
      <c r="P1398" s="11">
        <f t="shared" si="2539"/>
        <v>0</v>
      </c>
      <c r="Q1398" s="11">
        <f t="shared" si="2539"/>
        <v>0</v>
      </c>
      <c r="R1398" s="11">
        <f t="shared" si="2539"/>
        <v>0</v>
      </c>
      <c r="S1398" s="11">
        <f t="shared" si="2539"/>
        <v>100</v>
      </c>
      <c r="T1398" s="11">
        <f t="shared" si="2539"/>
        <v>0</v>
      </c>
      <c r="U1398" s="11">
        <f t="shared" si="2539"/>
        <v>0</v>
      </c>
      <c r="V1398" s="11">
        <f t="shared" si="2539"/>
        <v>0</v>
      </c>
      <c r="W1398" s="11">
        <f t="shared" ref="U1398:AJ1399" si="2540">W1399</f>
        <v>0</v>
      </c>
      <c r="X1398" s="11">
        <f t="shared" si="2540"/>
        <v>0</v>
      </c>
      <c r="Y1398" s="11">
        <f t="shared" si="2540"/>
        <v>100</v>
      </c>
      <c r="Z1398" s="11">
        <f t="shared" si="2540"/>
        <v>0</v>
      </c>
      <c r="AA1398" s="11">
        <f t="shared" si="2540"/>
        <v>0</v>
      </c>
      <c r="AB1398" s="11">
        <f t="shared" si="2540"/>
        <v>0</v>
      </c>
      <c r="AC1398" s="11">
        <f t="shared" si="2540"/>
        <v>0</v>
      </c>
      <c r="AD1398" s="11">
        <f t="shared" si="2540"/>
        <v>0</v>
      </c>
      <c r="AE1398" s="11">
        <f t="shared" si="2540"/>
        <v>100</v>
      </c>
      <c r="AF1398" s="11">
        <f t="shared" si="2540"/>
        <v>0</v>
      </c>
      <c r="AG1398" s="11">
        <f t="shared" si="2540"/>
        <v>0</v>
      </c>
      <c r="AH1398" s="11">
        <f t="shared" si="2540"/>
        <v>0</v>
      </c>
      <c r="AI1398" s="11">
        <f t="shared" si="2540"/>
        <v>0</v>
      </c>
      <c r="AJ1398" s="11">
        <f t="shared" si="2540"/>
        <v>0</v>
      </c>
      <c r="AK1398" s="11">
        <f t="shared" ref="AG1398:AV1399" si="2541">AK1399</f>
        <v>100</v>
      </c>
      <c r="AL1398" s="11">
        <f t="shared" si="2541"/>
        <v>0</v>
      </c>
      <c r="AM1398" s="11">
        <f t="shared" si="2541"/>
        <v>0</v>
      </c>
      <c r="AN1398" s="11">
        <f t="shared" si="2541"/>
        <v>0</v>
      </c>
      <c r="AO1398" s="11">
        <f t="shared" si="2541"/>
        <v>0</v>
      </c>
      <c r="AP1398" s="11">
        <f t="shared" si="2541"/>
        <v>0</v>
      </c>
      <c r="AQ1398" s="11">
        <f t="shared" si="2541"/>
        <v>100</v>
      </c>
      <c r="AR1398" s="11">
        <f t="shared" si="2541"/>
        <v>0</v>
      </c>
      <c r="AS1398" s="11">
        <f t="shared" si="2541"/>
        <v>0</v>
      </c>
      <c r="AT1398" s="11">
        <f t="shared" si="2541"/>
        <v>0</v>
      </c>
      <c r="AU1398" s="11">
        <f t="shared" si="2541"/>
        <v>0</v>
      </c>
      <c r="AV1398" s="11">
        <f t="shared" si="2541"/>
        <v>0</v>
      </c>
      <c r="AW1398" s="11">
        <f t="shared" ref="AS1398:AZ1399" si="2542">AW1399</f>
        <v>100</v>
      </c>
      <c r="AX1398" s="11">
        <f t="shared" si="2542"/>
        <v>0</v>
      </c>
      <c r="AY1398" s="11">
        <f t="shared" si="2542"/>
        <v>0</v>
      </c>
      <c r="AZ1398" s="11">
        <f t="shared" si="2542"/>
        <v>0</v>
      </c>
      <c r="BA1398" s="92">
        <f t="shared" si="2479"/>
        <v>0</v>
      </c>
      <c r="BB1398" s="92"/>
    </row>
    <row r="1399" spans="1:54" hidden="1">
      <c r="A1399" s="45" t="s">
        <v>100</v>
      </c>
      <c r="B1399" s="29" t="s">
        <v>254</v>
      </c>
      <c r="C1399" s="29" t="s">
        <v>32</v>
      </c>
      <c r="D1399" s="29" t="s">
        <v>79</v>
      </c>
      <c r="E1399" s="29" t="s">
        <v>289</v>
      </c>
      <c r="F1399" s="29" t="s">
        <v>101</v>
      </c>
      <c r="G1399" s="11">
        <f t="shared" si="2539"/>
        <v>100</v>
      </c>
      <c r="H1399" s="11">
        <f t="shared" si="2539"/>
        <v>0</v>
      </c>
      <c r="I1399" s="11">
        <f t="shared" si="2539"/>
        <v>0</v>
      </c>
      <c r="J1399" s="11">
        <f t="shared" si="2539"/>
        <v>0</v>
      </c>
      <c r="K1399" s="11">
        <f t="shared" si="2539"/>
        <v>0</v>
      </c>
      <c r="L1399" s="11">
        <f t="shared" si="2539"/>
        <v>0</v>
      </c>
      <c r="M1399" s="11">
        <f t="shared" si="2539"/>
        <v>100</v>
      </c>
      <c r="N1399" s="11">
        <f t="shared" si="2539"/>
        <v>0</v>
      </c>
      <c r="O1399" s="11">
        <f t="shared" si="2539"/>
        <v>0</v>
      </c>
      <c r="P1399" s="11">
        <f t="shared" si="2539"/>
        <v>0</v>
      </c>
      <c r="Q1399" s="11">
        <f t="shared" si="2539"/>
        <v>0</v>
      </c>
      <c r="R1399" s="11">
        <f t="shared" si="2539"/>
        <v>0</v>
      </c>
      <c r="S1399" s="11">
        <f t="shared" si="2539"/>
        <v>100</v>
      </c>
      <c r="T1399" s="11">
        <f t="shared" si="2539"/>
        <v>0</v>
      </c>
      <c r="U1399" s="11">
        <f t="shared" si="2540"/>
        <v>0</v>
      </c>
      <c r="V1399" s="11">
        <f t="shared" si="2540"/>
        <v>0</v>
      </c>
      <c r="W1399" s="11">
        <f t="shared" si="2540"/>
        <v>0</v>
      </c>
      <c r="X1399" s="11">
        <f t="shared" si="2540"/>
        <v>0</v>
      </c>
      <c r="Y1399" s="11">
        <f t="shared" si="2540"/>
        <v>100</v>
      </c>
      <c r="Z1399" s="11">
        <f t="shared" si="2540"/>
        <v>0</v>
      </c>
      <c r="AA1399" s="11">
        <f t="shared" si="2540"/>
        <v>0</v>
      </c>
      <c r="AB1399" s="11">
        <f t="shared" si="2540"/>
        <v>0</v>
      </c>
      <c r="AC1399" s="11">
        <f t="shared" si="2540"/>
        <v>0</v>
      </c>
      <c r="AD1399" s="11">
        <f t="shared" si="2540"/>
        <v>0</v>
      </c>
      <c r="AE1399" s="11">
        <f t="shared" si="2540"/>
        <v>100</v>
      </c>
      <c r="AF1399" s="11">
        <f t="shared" si="2540"/>
        <v>0</v>
      </c>
      <c r="AG1399" s="11">
        <f t="shared" si="2541"/>
        <v>0</v>
      </c>
      <c r="AH1399" s="11">
        <f t="shared" si="2541"/>
        <v>0</v>
      </c>
      <c r="AI1399" s="11">
        <f t="shared" si="2541"/>
        <v>0</v>
      </c>
      <c r="AJ1399" s="11">
        <f t="shared" si="2541"/>
        <v>0</v>
      </c>
      <c r="AK1399" s="11">
        <f t="shared" si="2541"/>
        <v>100</v>
      </c>
      <c r="AL1399" s="11">
        <f t="shared" si="2541"/>
        <v>0</v>
      </c>
      <c r="AM1399" s="11">
        <f t="shared" si="2541"/>
        <v>0</v>
      </c>
      <c r="AN1399" s="11">
        <f t="shared" si="2541"/>
        <v>0</v>
      </c>
      <c r="AO1399" s="11">
        <f t="shared" si="2541"/>
        <v>0</v>
      </c>
      <c r="AP1399" s="11">
        <f t="shared" si="2541"/>
        <v>0</v>
      </c>
      <c r="AQ1399" s="11">
        <f t="shared" si="2541"/>
        <v>100</v>
      </c>
      <c r="AR1399" s="11">
        <f t="shared" si="2541"/>
        <v>0</v>
      </c>
      <c r="AS1399" s="11">
        <f t="shared" si="2542"/>
        <v>0</v>
      </c>
      <c r="AT1399" s="11">
        <f t="shared" si="2542"/>
        <v>0</v>
      </c>
      <c r="AU1399" s="11">
        <f t="shared" si="2542"/>
        <v>0</v>
      </c>
      <c r="AV1399" s="11">
        <f t="shared" si="2542"/>
        <v>0</v>
      </c>
      <c r="AW1399" s="11">
        <f t="shared" si="2542"/>
        <v>100</v>
      </c>
      <c r="AX1399" s="11">
        <f t="shared" si="2542"/>
        <v>0</v>
      </c>
      <c r="AY1399" s="11">
        <f t="shared" si="2542"/>
        <v>0</v>
      </c>
      <c r="AZ1399" s="11">
        <f t="shared" si="2542"/>
        <v>0</v>
      </c>
      <c r="BA1399" s="92">
        <f t="shared" si="2479"/>
        <v>0</v>
      </c>
      <c r="BB1399" s="92"/>
    </row>
    <row r="1400" spans="1:54" hidden="1">
      <c r="A1400" s="45" t="s">
        <v>269</v>
      </c>
      <c r="B1400" s="29" t="s">
        <v>254</v>
      </c>
      <c r="C1400" s="29" t="s">
        <v>32</v>
      </c>
      <c r="D1400" s="29" t="s">
        <v>79</v>
      </c>
      <c r="E1400" s="29" t="s">
        <v>289</v>
      </c>
      <c r="F1400" s="55" t="s">
        <v>270</v>
      </c>
      <c r="G1400" s="9">
        <v>100</v>
      </c>
      <c r="H1400" s="9"/>
      <c r="I1400" s="79"/>
      <c r="J1400" s="79"/>
      <c r="K1400" s="79"/>
      <c r="L1400" s="79"/>
      <c r="M1400" s="9">
        <f>G1400+I1400+J1400+K1400+L1400</f>
        <v>100</v>
      </c>
      <c r="N1400" s="9">
        <f>H1400+L1400</f>
        <v>0</v>
      </c>
      <c r="O1400" s="80"/>
      <c r="P1400" s="80"/>
      <c r="Q1400" s="80"/>
      <c r="R1400" s="80"/>
      <c r="S1400" s="9">
        <f>M1400+O1400+P1400+Q1400+R1400</f>
        <v>100</v>
      </c>
      <c r="T1400" s="9">
        <f>N1400+R1400</f>
        <v>0</v>
      </c>
      <c r="U1400" s="80"/>
      <c r="V1400" s="80"/>
      <c r="W1400" s="80"/>
      <c r="X1400" s="80"/>
      <c r="Y1400" s="9">
        <f>S1400+U1400+V1400+W1400+X1400</f>
        <v>100</v>
      </c>
      <c r="Z1400" s="9">
        <f>T1400+X1400</f>
        <v>0</v>
      </c>
      <c r="AA1400" s="80"/>
      <c r="AB1400" s="80"/>
      <c r="AC1400" s="80"/>
      <c r="AD1400" s="80"/>
      <c r="AE1400" s="9">
        <f>Y1400+AA1400+AB1400+AC1400+AD1400</f>
        <v>100</v>
      </c>
      <c r="AF1400" s="9">
        <f>Z1400+AD1400</f>
        <v>0</v>
      </c>
      <c r="AG1400" s="80"/>
      <c r="AH1400" s="80"/>
      <c r="AI1400" s="80"/>
      <c r="AJ1400" s="80"/>
      <c r="AK1400" s="9">
        <f>AE1400+AG1400+AH1400+AI1400+AJ1400</f>
        <v>100</v>
      </c>
      <c r="AL1400" s="9">
        <f>AF1400+AJ1400</f>
        <v>0</v>
      </c>
      <c r="AM1400" s="80"/>
      <c r="AN1400" s="80"/>
      <c r="AO1400" s="80"/>
      <c r="AP1400" s="80"/>
      <c r="AQ1400" s="9">
        <f>AK1400+AM1400+AN1400+AO1400+AP1400</f>
        <v>100</v>
      </c>
      <c r="AR1400" s="9">
        <f>AL1400+AP1400</f>
        <v>0</v>
      </c>
      <c r="AS1400" s="80"/>
      <c r="AT1400" s="80"/>
      <c r="AU1400" s="80"/>
      <c r="AV1400" s="80"/>
      <c r="AW1400" s="9">
        <f>AQ1400+AS1400+AT1400+AU1400+AV1400</f>
        <v>100</v>
      </c>
      <c r="AX1400" s="9">
        <f>AR1400+AV1400</f>
        <v>0</v>
      </c>
      <c r="AY1400" s="79"/>
      <c r="AZ1400" s="79"/>
      <c r="BA1400" s="92">
        <f t="shared" si="2479"/>
        <v>0</v>
      </c>
      <c r="BB1400" s="92"/>
    </row>
    <row r="1401" spans="1:54" ht="148.5" hidden="1">
      <c r="A1401" s="27" t="s">
        <v>290</v>
      </c>
      <c r="B1401" s="29" t="s">
        <v>254</v>
      </c>
      <c r="C1401" s="29" t="s">
        <v>32</v>
      </c>
      <c r="D1401" s="29" t="s">
        <v>79</v>
      </c>
      <c r="E1401" s="29" t="s">
        <v>291</v>
      </c>
      <c r="F1401" s="29"/>
      <c r="G1401" s="11">
        <f t="shared" ref="G1401:V1402" si="2543">G1402</f>
        <v>30</v>
      </c>
      <c r="H1401" s="11">
        <f t="shared" si="2543"/>
        <v>0</v>
      </c>
      <c r="I1401" s="11">
        <f t="shared" si="2543"/>
        <v>0</v>
      </c>
      <c r="J1401" s="11">
        <f t="shared" si="2543"/>
        <v>0</v>
      </c>
      <c r="K1401" s="11">
        <f t="shared" si="2543"/>
        <v>0</v>
      </c>
      <c r="L1401" s="11">
        <f t="shared" si="2543"/>
        <v>0</v>
      </c>
      <c r="M1401" s="11">
        <f t="shared" si="2543"/>
        <v>30</v>
      </c>
      <c r="N1401" s="11">
        <f t="shared" si="2543"/>
        <v>0</v>
      </c>
      <c r="O1401" s="11">
        <f t="shared" si="2543"/>
        <v>0</v>
      </c>
      <c r="P1401" s="11">
        <f t="shared" si="2543"/>
        <v>0</v>
      </c>
      <c r="Q1401" s="11">
        <f t="shared" si="2543"/>
        <v>0</v>
      </c>
      <c r="R1401" s="11">
        <f t="shared" si="2543"/>
        <v>0</v>
      </c>
      <c r="S1401" s="11">
        <f t="shared" si="2543"/>
        <v>30</v>
      </c>
      <c r="T1401" s="11">
        <f t="shared" si="2543"/>
        <v>0</v>
      </c>
      <c r="U1401" s="11">
        <f t="shared" si="2543"/>
        <v>0</v>
      </c>
      <c r="V1401" s="11">
        <f t="shared" si="2543"/>
        <v>0</v>
      </c>
      <c r="W1401" s="11">
        <f t="shared" ref="U1401:AJ1402" si="2544">W1402</f>
        <v>0</v>
      </c>
      <c r="X1401" s="11">
        <f t="shared" si="2544"/>
        <v>0</v>
      </c>
      <c r="Y1401" s="11">
        <f t="shared" si="2544"/>
        <v>30</v>
      </c>
      <c r="Z1401" s="11">
        <f t="shared" si="2544"/>
        <v>0</v>
      </c>
      <c r="AA1401" s="11">
        <f t="shared" si="2544"/>
        <v>0</v>
      </c>
      <c r="AB1401" s="11">
        <f t="shared" si="2544"/>
        <v>0</v>
      </c>
      <c r="AC1401" s="11">
        <f t="shared" si="2544"/>
        <v>0</v>
      </c>
      <c r="AD1401" s="11">
        <f t="shared" si="2544"/>
        <v>0</v>
      </c>
      <c r="AE1401" s="11">
        <f t="shared" si="2544"/>
        <v>30</v>
      </c>
      <c r="AF1401" s="11">
        <f t="shared" si="2544"/>
        <v>0</v>
      </c>
      <c r="AG1401" s="11">
        <f t="shared" si="2544"/>
        <v>0</v>
      </c>
      <c r="AH1401" s="11">
        <f t="shared" si="2544"/>
        <v>0</v>
      </c>
      <c r="AI1401" s="11">
        <f t="shared" si="2544"/>
        <v>0</v>
      </c>
      <c r="AJ1401" s="11">
        <f t="shared" si="2544"/>
        <v>0</v>
      </c>
      <c r="AK1401" s="11">
        <f t="shared" ref="AG1401:AV1402" si="2545">AK1402</f>
        <v>30</v>
      </c>
      <c r="AL1401" s="11">
        <f t="shared" si="2545"/>
        <v>0</v>
      </c>
      <c r="AM1401" s="11">
        <f t="shared" si="2545"/>
        <v>0</v>
      </c>
      <c r="AN1401" s="11">
        <f t="shared" si="2545"/>
        <v>0</v>
      </c>
      <c r="AO1401" s="11">
        <f t="shared" si="2545"/>
        <v>0</v>
      </c>
      <c r="AP1401" s="11">
        <f t="shared" si="2545"/>
        <v>0</v>
      </c>
      <c r="AQ1401" s="11">
        <f t="shared" si="2545"/>
        <v>30</v>
      </c>
      <c r="AR1401" s="11">
        <f t="shared" si="2545"/>
        <v>0</v>
      </c>
      <c r="AS1401" s="11">
        <f t="shared" si="2545"/>
        <v>0</v>
      </c>
      <c r="AT1401" s="11">
        <f t="shared" si="2545"/>
        <v>0</v>
      </c>
      <c r="AU1401" s="11">
        <f t="shared" si="2545"/>
        <v>0</v>
      </c>
      <c r="AV1401" s="11">
        <f t="shared" si="2545"/>
        <v>0</v>
      </c>
      <c r="AW1401" s="11">
        <f t="shared" ref="AS1401:AZ1402" si="2546">AW1402</f>
        <v>30</v>
      </c>
      <c r="AX1401" s="11">
        <f t="shared" si="2546"/>
        <v>0</v>
      </c>
      <c r="AY1401" s="11">
        <f t="shared" si="2546"/>
        <v>0</v>
      </c>
      <c r="AZ1401" s="11">
        <f t="shared" si="2546"/>
        <v>0</v>
      </c>
      <c r="BA1401" s="92">
        <f t="shared" si="2479"/>
        <v>0</v>
      </c>
      <c r="BB1401" s="92"/>
    </row>
    <row r="1402" spans="1:54" hidden="1">
      <c r="A1402" s="45" t="s">
        <v>100</v>
      </c>
      <c r="B1402" s="29" t="s">
        <v>254</v>
      </c>
      <c r="C1402" s="29" t="s">
        <v>32</v>
      </c>
      <c r="D1402" s="29" t="s">
        <v>79</v>
      </c>
      <c r="E1402" s="29" t="s">
        <v>291</v>
      </c>
      <c r="F1402" s="29" t="s">
        <v>101</v>
      </c>
      <c r="G1402" s="11">
        <f t="shared" si="2543"/>
        <v>30</v>
      </c>
      <c r="H1402" s="11">
        <f t="shared" si="2543"/>
        <v>0</v>
      </c>
      <c r="I1402" s="11">
        <f t="shared" si="2543"/>
        <v>0</v>
      </c>
      <c r="J1402" s="11">
        <f t="shared" si="2543"/>
        <v>0</v>
      </c>
      <c r="K1402" s="11">
        <f t="shared" si="2543"/>
        <v>0</v>
      </c>
      <c r="L1402" s="11">
        <f t="shared" si="2543"/>
        <v>0</v>
      </c>
      <c r="M1402" s="11">
        <f t="shared" si="2543"/>
        <v>30</v>
      </c>
      <c r="N1402" s="11">
        <f t="shared" si="2543"/>
        <v>0</v>
      </c>
      <c r="O1402" s="11">
        <f t="shared" si="2543"/>
        <v>0</v>
      </c>
      <c r="P1402" s="11">
        <f t="shared" si="2543"/>
        <v>0</v>
      </c>
      <c r="Q1402" s="11">
        <f t="shared" si="2543"/>
        <v>0</v>
      </c>
      <c r="R1402" s="11">
        <f t="shared" si="2543"/>
        <v>0</v>
      </c>
      <c r="S1402" s="11">
        <f t="shared" si="2543"/>
        <v>30</v>
      </c>
      <c r="T1402" s="11">
        <f t="shared" si="2543"/>
        <v>0</v>
      </c>
      <c r="U1402" s="11">
        <f t="shared" si="2544"/>
        <v>0</v>
      </c>
      <c r="V1402" s="11">
        <f t="shared" si="2544"/>
        <v>0</v>
      </c>
      <c r="W1402" s="11">
        <f t="shared" si="2544"/>
        <v>0</v>
      </c>
      <c r="X1402" s="11">
        <f t="shared" si="2544"/>
        <v>0</v>
      </c>
      <c r="Y1402" s="11">
        <f t="shared" si="2544"/>
        <v>30</v>
      </c>
      <c r="Z1402" s="11">
        <f t="shared" si="2544"/>
        <v>0</v>
      </c>
      <c r="AA1402" s="11">
        <f t="shared" si="2544"/>
        <v>0</v>
      </c>
      <c r="AB1402" s="11">
        <f t="shared" si="2544"/>
        <v>0</v>
      </c>
      <c r="AC1402" s="11">
        <f t="shared" si="2544"/>
        <v>0</v>
      </c>
      <c r="AD1402" s="11">
        <f t="shared" si="2544"/>
        <v>0</v>
      </c>
      <c r="AE1402" s="11">
        <f t="shared" si="2544"/>
        <v>30</v>
      </c>
      <c r="AF1402" s="11">
        <f t="shared" si="2544"/>
        <v>0</v>
      </c>
      <c r="AG1402" s="11">
        <f t="shared" si="2545"/>
        <v>0</v>
      </c>
      <c r="AH1402" s="11">
        <f t="shared" si="2545"/>
        <v>0</v>
      </c>
      <c r="AI1402" s="11">
        <f t="shared" si="2545"/>
        <v>0</v>
      </c>
      <c r="AJ1402" s="11">
        <f t="shared" si="2545"/>
        <v>0</v>
      </c>
      <c r="AK1402" s="11">
        <f t="shared" si="2545"/>
        <v>30</v>
      </c>
      <c r="AL1402" s="11">
        <f t="shared" si="2545"/>
        <v>0</v>
      </c>
      <c r="AM1402" s="11">
        <f t="shared" si="2545"/>
        <v>0</v>
      </c>
      <c r="AN1402" s="11">
        <f t="shared" si="2545"/>
        <v>0</v>
      </c>
      <c r="AO1402" s="11">
        <f t="shared" si="2545"/>
        <v>0</v>
      </c>
      <c r="AP1402" s="11">
        <f t="shared" si="2545"/>
        <v>0</v>
      </c>
      <c r="AQ1402" s="11">
        <f t="shared" si="2545"/>
        <v>30</v>
      </c>
      <c r="AR1402" s="11">
        <f t="shared" si="2545"/>
        <v>0</v>
      </c>
      <c r="AS1402" s="11">
        <f t="shared" si="2546"/>
        <v>0</v>
      </c>
      <c r="AT1402" s="11">
        <f t="shared" si="2546"/>
        <v>0</v>
      </c>
      <c r="AU1402" s="11">
        <f t="shared" si="2546"/>
        <v>0</v>
      </c>
      <c r="AV1402" s="11">
        <f t="shared" si="2546"/>
        <v>0</v>
      </c>
      <c r="AW1402" s="11">
        <f t="shared" si="2546"/>
        <v>30</v>
      </c>
      <c r="AX1402" s="11">
        <f t="shared" si="2546"/>
        <v>0</v>
      </c>
      <c r="AY1402" s="11">
        <f t="shared" si="2546"/>
        <v>0</v>
      </c>
      <c r="AZ1402" s="11">
        <f t="shared" si="2546"/>
        <v>0</v>
      </c>
      <c r="BA1402" s="92">
        <f t="shared" si="2479"/>
        <v>0</v>
      </c>
      <c r="BB1402" s="92"/>
    </row>
    <row r="1403" spans="1:54" hidden="1">
      <c r="A1403" s="45" t="s">
        <v>269</v>
      </c>
      <c r="B1403" s="29" t="s">
        <v>254</v>
      </c>
      <c r="C1403" s="29" t="s">
        <v>32</v>
      </c>
      <c r="D1403" s="29" t="s">
        <v>79</v>
      </c>
      <c r="E1403" s="29" t="s">
        <v>291</v>
      </c>
      <c r="F1403" s="55" t="s">
        <v>270</v>
      </c>
      <c r="G1403" s="9">
        <v>30</v>
      </c>
      <c r="H1403" s="9"/>
      <c r="I1403" s="79"/>
      <c r="J1403" s="79"/>
      <c r="K1403" s="79"/>
      <c r="L1403" s="79"/>
      <c r="M1403" s="9">
        <f>G1403+I1403+J1403+K1403+L1403</f>
        <v>30</v>
      </c>
      <c r="N1403" s="9">
        <f>H1403+L1403</f>
        <v>0</v>
      </c>
      <c r="O1403" s="80"/>
      <c r="P1403" s="80"/>
      <c r="Q1403" s="80"/>
      <c r="R1403" s="80"/>
      <c r="S1403" s="9">
        <f>M1403+O1403+P1403+Q1403+R1403</f>
        <v>30</v>
      </c>
      <c r="T1403" s="9">
        <f>N1403+R1403</f>
        <v>0</v>
      </c>
      <c r="U1403" s="80"/>
      <c r="V1403" s="80"/>
      <c r="W1403" s="80"/>
      <c r="X1403" s="80"/>
      <c r="Y1403" s="9">
        <f>S1403+U1403+V1403+W1403+X1403</f>
        <v>30</v>
      </c>
      <c r="Z1403" s="9">
        <f>T1403+X1403</f>
        <v>0</v>
      </c>
      <c r="AA1403" s="80"/>
      <c r="AB1403" s="80"/>
      <c r="AC1403" s="80"/>
      <c r="AD1403" s="80"/>
      <c r="AE1403" s="9">
        <f>Y1403+AA1403+AB1403+AC1403+AD1403</f>
        <v>30</v>
      </c>
      <c r="AF1403" s="9">
        <f>Z1403+AD1403</f>
        <v>0</v>
      </c>
      <c r="AG1403" s="80"/>
      <c r="AH1403" s="80"/>
      <c r="AI1403" s="80"/>
      <c r="AJ1403" s="80"/>
      <c r="AK1403" s="9">
        <f>AE1403+AG1403+AH1403+AI1403+AJ1403</f>
        <v>30</v>
      </c>
      <c r="AL1403" s="9">
        <f>AF1403+AJ1403</f>
        <v>0</v>
      </c>
      <c r="AM1403" s="80"/>
      <c r="AN1403" s="80"/>
      <c r="AO1403" s="80"/>
      <c r="AP1403" s="80"/>
      <c r="AQ1403" s="9">
        <f>AK1403+AM1403+AN1403+AO1403+AP1403</f>
        <v>30</v>
      </c>
      <c r="AR1403" s="9">
        <f>AL1403+AP1403</f>
        <v>0</v>
      </c>
      <c r="AS1403" s="80"/>
      <c r="AT1403" s="80"/>
      <c r="AU1403" s="80"/>
      <c r="AV1403" s="80"/>
      <c r="AW1403" s="9">
        <f>AQ1403+AS1403+AT1403+AU1403+AV1403</f>
        <v>30</v>
      </c>
      <c r="AX1403" s="9">
        <f>AR1403+AV1403</f>
        <v>0</v>
      </c>
      <c r="AY1403" s="79"/>
      <c r="AZ1403" s="79"/>
      <c r="BA1403" s="92">
        <f t="shared" si="2479"/>
        <v>0</v>
      </c>
      <c r="BB1403" s="92"/>
    </row>
    <row r="1404" spans="1:54" ht="99" hidden="1">
      <c r="A1404" s="27" t="s">
        <v>292</v>
      </c>
      <c r="B1404" s="29" t="s">
        <v>254</v>
      </c>
      <c r="C1404" s="29" t="s">
        <v>32</v>
      </c>
      <c r="D1404" s="29" t="s">
        <v>79</v>
      </c>
      <c r="E1404" s="29" t="s">
        <v>293</v>
      </c>
      <c r="F1404" s="29"/>
      <c r="G1404" s="11">
        <f t="shared" ref="G1404:V1405" si="2547">G1405</f>
        <v>50</v>
      </c>
      <c r="H1404" s="11">
        <f t="shared" si="2547"/>
        <v>0</v>
      </c>
      <c r="I1404" s="11">
        <f t="shared" si="2547"/>
        <v>0</v>
      </c>
      <c r="J1404" s="11">
        <f t="shared" si="2547"/>
        <v>0</v>
      </c>
      <c r="K1404" s="11">
        <f t="shared" si="2547"/>
        <v>0</v>
      </c>
      <c r="L1404" s="11">
        <f t="shared" si="2547"/>
        <v>0</v>
      </c>
      <c r="M1404" s="11">
        <f t="shared" si="2547"/>
        <v>50</v>
      </c>
      <c r="N1404" s="11">
        <f t="shared" si="2547"/>
        <v>0</v>
      </c>
      <c r="O1404" s="11">
        <f t="shared" si="2547"/>
        <v>0</v>
      </c>
      <c r="P1404" s="11">
        <f t="shared" si="2547"/>
        <v>0</v>
      </c>
      <c r="Q1404" s="11">
        <f t="shared" si="2547"/>
        <v>0</v>
      </c>
      <c r="R1404" s="11">
        <f t="shared" si="2547"/>
        <v>0</v>
      </c>
      <c r="S1404" s="11">
        <f t="shared" si="2547"/>
        <v>50</v>
      </c>
      <c r="T1404" s="11">
        <f t="shared" si="2547"/>
        <v>0</v>
      </c>
      <c r="U1404" s="11">
        <f t="shared" si="2547"/>
        <v>0</v>
      </c>
      <c r="V1404" s="11">
        <f t="shared" si="2547"/>
        <v>0</v>
      </c>
      <c r="W1404" s="11">
        <f t="shared" ref="U1404:AJ1405" si="2548">W1405</f>
        <v>0</v>
      </c>
      <c r="X1404" s="11">
        <f t="shared" si="2548"/>
        <v>0</v>
      </c>
      <c r="Y1404" s="11">
        <f t="shared" si="2548"/>
        <v>50</v>
      </c>
      <c r="Z1404" s="11">
        <f t="shared" si="2548"/>
        <v>0</v>
      </c>
      <c r="AA1404" s="11">
        <f t="shared" si="2548"/>
        <v>0</v>
      </c>
      <c r="AB1404" s="11">
        <f t="shared" si="2548"/>
        <v>0</v>
      </c>
      <c r="AC1404" s="11">
        <f t="shared" si="2548"/>
        <v>0</v>
      </c>
      <c r="AD1404" s="11">
        <f t="shared" si="2548"/>
        <v>0</v>
      </c>
      <c r="AE1404" s="11">
        <f t="shared" si="2548"/>
        <v>50</v>
      </c>
      <c r="AF1404" s="11">
        <f t="shared" si="2548"/>
        <v>0</v>
      </c>
      <c r="AG1404" s="11">
        <f t="shared" si="2548"/>
        <v>0</v>
      </c>
      <c r="AH1404" s="11">
        <f t="shared" si="2548"/>
        <v>0</v>
      </c>
      <c r="AI1404" s="11">
        <f t="shared" si="2548"/>
        <v>0</v>
      </c>
      <c r="AJ1404" s="11">
        <f t="shared" si="2548"/>
        <v>0</v>
      </c>
      <c r="AK1404" s="11">
        <f t="shared" ref="AG1404:AV1405" si="2549">AK1405</f>
        <v>50</v>
      </c>
      <c r="AL1404" s="11">
        <f t="shared" si="2549"/>
        <v>0</v>
      </c>
      <c r="AM1404" s="11">
        <f t="shared" si="2549"/>
        <v>0</v>
      </c>
      <c r="AN1404" s="11">
        <f t="shared" si="2549"/>
        <v>0</v>
      </c>
      <c r="AO1404" s="11">
        <f t="shared" si="2549"/>
        <v>0</v>
      </c>
      <c r="AP1404" s="11">
        <f t="shared" si="2549"/>
        <v>0</v>
      </c>
      <c r="AQ1404" s="11">
        <f t="shared" si="2549"/>
        <v>50</v>
      </c>
      <c r="AR1404" s="11">
        <f t="shared" si="2549"/>
        <v>0</v>
      </c>
      <c r="AS1404" s="11">
        <f t="shared" si="2549"/>
        <v>0</v>
      </c>
      <c r="AT1404" s="11">
        <f t="shared" si="2549"/>
        <v>0</v>
      </c>
      <c r="AU1404" s="11">
        <f t="shared" si="2549"/>
        <v>0</v>
      </c>
      <c r="AV1404" s="11">
        <f t="shared" si="2549"/>
        <v>0</v>
      </c>
      <c r="AW1404" s="11">
        <f t="shared" ref="AS1404:AZ1405" si="2550">AW1405</f>
        <v>50</v>
      </c>
      <c r="AX1404" s="11">
        <f t="shared" si="2550"/>
        <v>0</v>
      </c>
      <c r="AY1404" s="11">
        <f t="shared" si="2550"/>
        <v>0</v>
      </c>
      <c r="AZ1404" s="11">
        <f t="shared" si="2550"/>
        <v>0</v>
      </c>
      <c r="BA1404" s="92">
        <f t="shared" si="2479"/>
        <v>0</v>
      </c>
      <c r="BB1404" s="92"/>
    </row>
    <row r="1405" spans="1:54" hidden="1">
      <c r="A1405" s="45" t="s">
        <v>100</v>
      </c>
      <c r="B1405" s="29" t="s">
        <v>254</v>
      </c>
      <c r="C1405" s="29" t="s">
        <v>32</v>
      </c>
      <c r="D1405" s="29" t="s">
        <v>79</v>
      </c>
      <c r="E1405" s="29" t="s">
        <v>293</v>
      </c>
      <c r="F1405" s="29" t="s">
        <v>101</v>
      </c>
      <c r="G1405" s="11">
        <f t="shared" si="2547"/>
        <v>50</v>
      </c>
      <c r="H1405" s="11">
        <f t="shared" si="2547"/>
        <v>0</v>
      </c>
      <c r="I1405" s="11">
        <f t="shared" si="2547"/>
        <v>0</v>
      </c>
      <c r="J1405" s="11">
        <f t="shared" si="2547"/>
        <v>0</v>
      </c>
      <c r="K1405" s="11">
        <f t="shared" si="2547"/>
        <v>0</v>
      </c>
      <c r="L1405" s="11">
        <f t="shared" si="2547"/>
        <v>0</v>
      </c>
      <c r="M1405" s="11">
        <f t="shared" si="2547"/>
        <v>50</v>
      </c>
      <c r="N1405" s="11">
        <f t="shared" si="2547"/>
        <v>0</v>
      </c>
      <c r="O1405" s="11">
        <f t="shared" si="2547"/>
        <v>0</v>
      </c>
      <c r="P1405" s="11">
        <f t="shared" si="2547"/>
        <v>0</v>
      </c>
      <c r="Q1405" s="11">
        <f t="shared" si="2547"/>
        <v>0</v>
      </c>
      <c r="R1405" s="11">
        <f t="shared" si="2547"/>
        <v>0</v>
      </c>
      <c r="S1405" s="11">
        <f t="shared" si="2547"/>
        <v>50</v>
      </c>
      <c r="T1405" s="11">
        <f t="shared" si="2547"/>
        <v>0</v>
      </c>
      <c r="U1405" s="11">
        <f t="shared" si="2548"/>
        <v>0</v>
      </c>
      <c r="V1405" s="11">
        <f t="shared" si="2548"/>
        <v>0</v>
      </c>
      <c r="W1405" s="11">
        <f t="shared" si="2548"/>
        <v>0</v>
      </c>
      <c r="X1405" s="11">
        <f t="shared" si="2548"/>
        <v>0</v>
      </c>
      <c r="Y1405" s="11">
        <f t="shared" si="2548"/>
        <v>50</v>
      </c>
      <c r="Z1405" s="11">
        <f t="shared" si="2548"/>
        <v>0</v>
      </c>
      <c r="AA1405" s="11">
        <f t="shared" si="2548"/>
        <v>0</v>
      </c>
      <c r="AB1405" s="11">
        <f t="shared" si="2548"/>
        <v>0</v>
      </c>
      <c r="AC1405" s="11">
        <f t="shared" si="2548"/>
        <v>0</v>
      </c>
      <c r="AD1405" s="11">
        <f t="shared" si="2548"/>
        <v>0</v>
      </c>
      <c r="AE1405" s="11">
        <f t="shared" si="2548"/>
        <v>50</v>
      </c>
      <c r="AF1405" s="11">
        <f t="shared" si="2548"/>
        <v>0</v>
      </c>
      <c r="AG1405" s="11">
        <f t="shared" si="2549"/>
        <v>0</v>
      </c>
      <c r="AH1405" s="11">
        <f t="shared" si="2549"/>
        <v>0</v>
      </c>
      <c r="AI1405" s="11">
        <f t="shared" si="2549"/>
        <v>0</v>
      </c>
      <c r="AJ1405" s="11">
        <f t="shared" si="2549"/>
        <v>0</v>
      </c>
      <c r="AK1405" s="11">
        <f t="shared" si="2549"/>
        <v>50</v>
      </c>
      <c r="AL1405" s="11">
        <f t="shared" si="2549"/>
        <v>0</v>
      </c>
      <c r="AM1405" s="11">
        <f t="shared" si="2549"/>
        <v>0</v>
      </c>
      <c r="AN1405" s="11">
        <f t="shared" si="2549"/>
        <v>0</v>
      </c>
      <c r="AO1405" s="11">
        <f t="shared" si="2549"/>
        <v>0</v>
      </c>
      <c r="AP1405" s="11">
        <f t="shared" si="2549"/>
        <v>0</v>
      </c>
      <c r="AQ1405" s="11">
        <f t="shared" si="2549"/>
        <v>50</v>
      </c>
      <c r="AR1405" s="11">
        <f t="shared" si="2549"/>
        <v>0</v>
      </c>
      <c r="AS1405" s="11">
        <f t="shared" si="2550"/>
        <v>0</v>
      </c>
      <c r="AT1405" s="11">
        <f t="shared" si="2550"/>
        <v>0</v>
      </c>
      <c r="AU1405" s="11">
        <f t="shared" si="2550"/>
        <v>0</v>
      </c>
      <c r="AV1405" s="11">
        <f t="shared" si="2550"/>
        <v>0</v>
      </c>
      <c r="AW1405" s="11">
        <f t="shared" si="2550"/>
        <v>50</v>
      </c>
      <c r="AX1405" s="11">
        <f t="shared" si="2550"/>
        <v>0</v>
      </c>
      <c r="AY1405" s="11">
        <f t="shared" si="2550"/>
        <v>0</v>
      </c>
      <c r="AZ1405" s="11">
        <f t="shared" si="2550"/>
        <v>0</v>
      </c>
      <c r="BA1405" s="92">
        <f t="shared" si="2479"/>
        <v>0</v>
      </c>
      <c r="BB1405" s="92"/>
    </row>
    <row r="1406" spans="1:54" hidden="1">
      <c r="A1406" s="45" t="s">
        <v>269</v>
      </c>
      <c r="B1406" s="29" t="s">
        <v>254</v>
      </c>
      <c r="C1406" s="29" t="s">
        <v>32</v>
      </c>
      <c r="D1406" s="29" t="s">
        <v>79</v>
      </c>
      <c r="E1406" s="29" t="s">
        <v>293</v>
      </c>
      <c r="F1406" s="55" t="s">
        <v>270</v>
      </c>
      <c r="G1406" s="9">
        <v>50</v>
      </c>
      <c r="H1406" s="9"/>
      <c r="I1406" s="79"/>
      <c r="J1406" s="79"/>
      <c r="K1406" s="79"/>
      <c r="L1406" s="79"/>
      <c r="M1406" s="9">
        <f>G1406+I1406+J1406+K1406+L1406</f>
        <v>50</v>
      </c>
      <c r="N1406" s="9">
        <f>H1406+L1406</f>
        <v>0</v>
      </c>
      <c r="O1406" s="80"/>
      <c r="P1406" s="80"/>
      <c r="Q1406" s="80"/>
      <c r="R1406" s="80"/>
      <c r="S1406" s="9">
        <f>M1406+O1406+P1406+Q1406+R1406</f>
        <v>50</v>
      </c>
      <c r="T1406" s="9">
        <f>N1406+R1406</f>
        <v>0</v>
      </c>
      <c r="U1406" s="80"/>
      <c r="V1406" s="80"/>
      <c r="W1406" s="80"/>
      <c r="X1406" s="80"/>
      <c r="Y1406" s="9">
        <f>S1406+U1406+V1406+W1406+X1406</f>
        <v>50</v>
      </c>
      <c r="Z1406" s="9">
        <f>T1406+X1406</f>
        <v>0</v>
      </c>
      <c r="AA1406" s="80"/>
      <c r="AB1406" s="80"/>
      <c r="AC1406" s="80"/>
      <c r="AD1406" s="80"/>
      <c r="AE1406" s="9">
        <f>Y1406+AA1406+AB1406+AC1406+AD1406</f>
        <v>50</v>
      </c>
      <c r="AF1406" s="9">
        <f>Z1406+AD1406</f>
        <v>0</v>
      </c>
      <c r="AG1406" s="80"/>
      <c r="AH1406" s="80"/>
      <c r="AI1406" s="80"/>
      <c r="AJ1406" s="80"/>
      <c r="AK1406" s="9">
        <f>AE1406+AG1406+AH1406+AI1406+AJ1406</f>
        <v>50</v>
      </c>
      <c r="AL1406" s="9">
        <f>AF1406+AJ1406</f>
        <v>0</v>
      </c>
      <c r="AM1406" s="80"/>
      <c r="AN1406" s="80"/>
      <c r="AO1406" s="80"/>
      <c r="AP1406" s="80"/>
      <c r="AQ1406" s="9">
        <f>AK1406+AM1406+AN1406+AO1406+AP1406</f>
        <v>50</v>
      </c>
      <c r="AR1406" s="9">
        <f>AL1406+AP1406</f>
        <v>0</v>
      </c>
      <c r="AS1406" s="80"/>
      <c r="AT1406" s="80"/>
      <c r="AU1406" s="80"/>
      <c r="AV1406" s="80"/>
      <c r="AW1406" s="9">
        <f>AQ1406+AS1406+AT1406+AU1406+AV1406</f>
        <v>50</v>
      </c>
      <c r="AX1406" s="9">
        <f>AR1406+AV1406</f>
        <v>0</v>
      </c>
      <c r="AY1406" s="79"/>
      <c r="AZ1406" s="79"/>
      <c r="BA1406" s="92">
        <f t="shared" si="2479"/>
        <v>0</v>
      </c>
      <c r="BB1406" s="92"/>
    </row>
    <row r="1407" spans="1:54" ht="82.5" hidden="1">
      <c r="A1407" s="47" t="s">
        <v>294</v>
      </c>
      <c r="B1407" s="29" t="s">
        <v>254</v>
      </c>
      <c r="C1407" s="29" t="s">
        <v>32</v>
      </c>
      <c r="D1407" s="29" t="s">
        <v>79</v>
      </c>
      <c r="E1407" s="29" t="s">
        <v>295</v>
      </c>
      <c r="F1407" s="29"/>
      <c r="G1407" s="11">
        <f t="shared" ref="G1407:V1408" si="2551">G1408</f>
        <v>360</v>
      </c>
      <c r="H1407" s="11">
        <f t="shared" si="2551"/>
        <v>0</v>
      </c>
      <c r="I1407" s="11">
        <f t="shared" si="2551"/>
        <v>0</v>
      </c>
      <c r="J1407" s="11">
        <f t="shared" si="2551"/>
        <v>0</v>
      </c>
      <c r="K1407" s="11">
        <f t="shared" si="2551"/>
        <v>0</v>
      </c>
      <c r="L1407" s="11">
        <f t="shared" si="2551"/>
        <v>0</v>
      </c>
      <c r="M1407" s="11">
        <f t="shared" si="2551"/>
        <v>360</v>
      </c>
      <c r="N1407" s="11">
        <f t="shared" si="2551"/>
        <v>0</v>
      </c>
      <c r="O1407" s="11">
        <f t="shared" si="2551"/>
        <v>0</v>
      </c>
      <c r="P1407" s="11">
        <f t="shared" si="2551"/>
        <v>0</v>
      </c>
      <c r="Q1407" s="11">
        <f t="shared" si="2551"/>
        <v>0</v>
      </c>
      <c r="R1407" s="11">
        <f t="shared" si="2551"/>
        <v>0</v>
      </c>
      <c r="S1407" s="11">
        <f t="shared" si="2551"/>
        <v>360</v>
      </c>
      <c r="T1407" s="11">
        <f t="shared" si="2551"/>
        <v>0</v>
      </c>
      <c r="U1407" s="11">
        <f t="shared" si="2551"/>
        <v>0</v>
      </c>
      <c r="V1407" s="11">
        <f t="shared" si="2551"/>
        <v>0</v>
      </c>
      <c r="W1407" s="11">
        <f t="shared" ref="U1407:AJ1408" si="2552">W1408</f>
        <v>0</v>
      </c>
      <c r="X1407" s="11">
        <f t="shared" si="2552"/>
        <v>0</v>
      </c>
      <c r="Y1407" s="11">
        <f t="shared" si="2552"/>
        <v>360</v>
      </c>
      <c r="Z1407" s="11">
        <f t="shared" si="2552"/>
        <v>0</v>
      </c>
      <c r="AA1407" s="11">
        <f t="shared" si="2552"/>
        <v>0</v>
      </c>
      <c r="AB1407" s="11">
        <f t="shared" si="2552"/>
        <v>0</v>
      </c>
      <c r="AC1407" s="11">
        <f t="shared" si="2552"/>
        <v>0</v>
      </c>
      <c r="AD1407" s="11">
        <f t="shared" si="2552"/>
        <v>0</v>
      </c>
      <c r="AE1407" s="11">
        <f t="shared" si="2552"/>
        <v>360</v>
      </c>
      <c r="AF1407" s="11">
        <f t="shared" si="2552"/>
        <v>0</v>
      </c>
      <c r="AG1407" s="11">
        <f t="shared" si="2552"/>
        <v>0</v>
      </c>
      <c r="AH1407" s="11">
        <f t="shared" si="2552"/>
        <v>0</v>
      </c>
      <c r="AI1407" s="11">
        <f t="shared" si="2552"/>
        <v>0</v>
      </c>
      <c r="AJ1407" s="11">
        <f t="shared" si="2552"/>
        <v>0</v>
      </c>
      <c r="AK1407" s="11">
        <f t="shared" ref="AG1407:AV1408" si="2553">AK1408</f>
        <v>360</v>
      </c>
      <c r="AL1407" s="11">
        <f t="shared" si="2553"/>
        <v>0</v>
      </c>
      <c r="AM1407" s="11">
        <f t="shared" si="2553"/>
        <v>0</v>
      </c>
      <c r="AN1407" s="11">
        <f t="shared" si="2553"/>
        <v>0</v>
      </c>
      <c r="AO1407" s="11">
        <f t="shared" si="2553"/>
        <v>0</v>
      </c>
      <c r="AP1407" s="11">
        <f t="shared" si="2553"/>
        <v>0</v>
      </c>
      <c r="AQ1407" s="11">
        <f t="shared" si="2553"/>
        <v>360</v>
      </c>
      <c r="AR1407" s="11">
        <f t="shared" si="2553"/>
        <v>0</v>
      </c>
      <c r="AS1407" s="11">
        <f t="shared" si="2553"/>
        <v>0</v>
      </c>
      <c r="AT1407" s="11">
        <f t="shared" si="2553"/>
        <v>0</v>
      </c>
      <c r="AU1407" s="11">
        <f t="shared" si="2553"/>
        <v>0</v>
      </c>
      <c r="AV1407" s="11">
        <f t="shared" si="2553"/>
        <v>0</v>
      </c>
      <c r="AW1407" s="11">
        <f t="shared" ref="AS1407:AZ1408" si="2554">AW1408</f>
        <v>360</v>
      </c>
      <c r="AX1407" s="11">
        <f t="shared" si="2554"/>
        <v>0</v>
      </c>
      <c r="AY1407" s="11">
        <f t="shared" si="2554"/>
        <v>180</v>
      </c>
      <c r="AZ1407" s="11">
        <f t="shared" si="2554"/>
        <v>0</v>
      </c>
      <c r="BA1407" s="92">
        <f t="shared" si="2479"/>
        <v>50</v>
      </c>
      <c r="BB1407" s="92"/>
    </row>
    <row r="1408" spans="1:54" hidden="1">
      <c r="A1408" s="45" t="s">
        <v>100</v>
      </c>
      <c r="B1408" s="29" t="s">
        <v>254</v>
      </c>
      <c r="C1408" s="29" t="s">
        <v>32</v>
      </c>
      <c r="D1408" s="29" t="s">
        <v>79</v>
      </c>
      <c r="E1408" s="29" t="s">
        <v>295</v>
      </c>
      <c r="F1408" s="29" t="s">
        <v>101</v>
      </c>
      <c r="G1408" s="11">
        <f t="shared" si="2551"/>
        <v>360</v>
      </c>
      <c r="H1408" s="11">
        <f t="shared" si="2551"/>
        <v>0</v>
      </c>
      <c r="I1408" s="11">
        <f t="shared" si="2551"/>
        <v>0</v>
      </c>
      <c r="J1408" s="11">
        <f t="shared" si="2551"/>
        <v>0</v>
      </c>
      <c r="K1408" s="11">
        <f t="shared" si="2551"/>
        <v>0</v>
      </c>
      <c r="L1408" s="11">
        <f t="shared" si="2551"/>
        <v>0</v>
      </c>
      <c r="M1408" s="11">
        <f t="shared" si="2551"/>
        <v>360</v>
      </c>
      <c r="N1408" s="11">
        <f t="shared" si="2551"/>
        <v>0</v>
      </c>
      <c r="O1408" s="11">
        <f t="shared" si="2551"/>
        <v>0</v>
      </c>
      <c r="P1408" s="11">
        <f t="shared" si="2551"/>
        <v>0</v>
      </c>
      <c r="Q1408" s="11">
        <f t="shared" si="2551"/>
        <v>0</v>
      </c>
      <c r="R1408" s="11">
        <f t="shared" si="2551"/>
        <v>0</v>
      </c>
      <c r="S1408" s="11">
        <f t="shared" si="2551"/>
        <v>360</v>
      </c>
      <c r="T1408" s="11">
        <f t="shared" si="2551"/>
        <v>0</v>
      </c>
      <c r="U1408" s="11">
        <f t="shared" si="2552"/>
        <v>0</v>
      </c>
      <c r="V1408" s="11">
        <f t="shared" si="2552"/>
        <v>0</v>
      </c>
      <c r="W1408" s="11">
        <f t="shared" si="2552"/>
        <v>0</v>
      </c>
      <c r="X1408" s="11">
        <f t="shared" si="2552"/>
        <v>0</v>
      </c>
      <c r="Y1408" s="11">
        <f t="shared" si="2552"/>
        <v>360</v>
      </c>
      <c r="Z1408" s="11">
        <f t="shared" si="2552"/>
        <v>0</v>
      </c>
      <c r="AA1408" s="11">
        <f t="shared" si="2552"/>
        <v>0</v>
      </c>
      <c r="AB1408" s="11">
        <f t="shared" si="2552"/>
        <v>0</v>
      </c>
      <c r="AC1408" s="11">
        <f t="shared" si="2552"/>
        <v>0</v>
      </c>
      <c r="AD1408" s="11">
        <f t="shared" si="2552"/>
        <v>0</v>
      </c>
      <c r="AE1408" s="11">
        <f t="shared" si="2552"/>
        <v>360</v>
      </c>
      <c r="AF1408" s="11">
        <f t="shared" si="2552"/>
        <v>0</v>
      </c>
      <c r="AG1408" s="11">
        <f t="shared" si="2553"/>
        <v>0</v>
      </c>
      <c r="AH1408" s="11">
        <f t="shared" si="2553"/>
        <v>0</v>
      </c>
      <c r="AI1408" s="11">
        <f t="shared" si="2553"/>
        <v>0</v>
      </c>
      <c r="AJ1408" s="11">
        <f t="shared" si="2553"/>
        <v>0</v>
      </c>
      <c r="AK1408" s="11">
        <f t="shared" si="2553"/>
        <v>360</v>
      </c>
      <c r="AL1408" s="11">
        <f t="shared" si="2553"/>
        <v>0</v>
      </c>
      <c r="AM1408" s="11">
        <f t="shared" si="2553"/>
        <v>0</v>
      </c>
      <c r="AN1408" s="11">
        <f t="shared" si="2553"/>
        <v>0</v>
      </c>
      <c r="AO1408" s="11">
        <f t="shared" si="2553"/>
        <v>0</v>
      </c>
      <c r="AP1408" s="11">
        <f t="shared" si="2553"/>
        <v>0</v>
      </c>
      <c r="AQ1408" s="11">
        <f t="shared" si="2553"/>
        <v>360</v>
      </c>
      <c r="AR1408" s="11">
        <f t="shared" si="2553"/>
        <v>0</v>
      </c>
      <c r="AS1408" s="11">
        <f t="shared" si="2554"/>
        <v>0</v>
      </c>
      <c r="AT1408" s="11">
        <f t="shared" si="2554"/>
        <v>0</v>
      </c>
      <c r="AU1408" s="11">
        <f t="shared" si="2554"/>
        <v>0</v>
      </c>
      <c r="AV1408" s="11">
        <f t="shared" si="2554"/>
        <v>0</v>
      </c>
      <c r="AW1408" s="11">
        <f t="shared" si="2554"/>
        <v>360</v>
      </c>
      <c r="AX1408" s="11">
        <f t="shared" si="2554"/>
        <v>0</v>
      </c>
      <c r="AY1408" s="11">
        <f t="shared" si="2554"/>
        <v>180</v>
      </c>
      <c r="AZ1408" s="11">
        <f t="shared" si="2554"/>
        <v>0</v>
      </c>
      <c r="BA1408" s="92">
        <f t="shared" si="2479"/>
        <v>50</v>
      </c>
      <c r="BB1408" s="92"/>
    </row>
    <row r="1409" spans="1:54" hidden="1">
      <c r="A1409" s="45" t="s">
        <v>269</v>
      </c>
      <c r="B1409" s="29" t="s">
        <v>254</v>
      </c>
      <c r="C1409" s="29" t="s">
        <v>32</v>
      </c>
      <c r="D1409" s="29" t="s">
        <v>79</v>
      </c>
      <c r="E1409" s="29" t="s">
        <v>295</v>
      </c>
      <c r="F1409" s="55" t="s">
        <v>270</v>
      </c>
      <c r="G1409" s="9">
        <v>360</v>
      </c>
      <c r="H1409" s="9"/>
      <c r="I1409" s="79"/>
      <c r="J1409" s="79"/>
      <c r="K1409" s="79"/>
      <c r="L1409" s="79"/>
      <c r="M1409" s="9">
        <f>G1409+I1409+J1409+K1409+L1409</f>
        <v>360</v>
      </c>
      <c r="N1409" s="9">
        <f>H1409+L1409</f>
        <v>0</v>
      </c>
      <c r="O1409" s="80"/>
      <c r="P1409" s="80"/>
      <c r="Q1409" s="80"/>
      <c r="R1409" s="80"/>
      <c r="S1409" s="9">
        <f>M1409+O1409+P1409+Q1409+R1409</f>
        <v>360</v>
      </c>
      <c r="T1409" s="9">
        <f>N1409+R1409</f>
        <v>0</v>
      </c>
      <c r="U1409" s="80"/>
      <c r="V1409" s="80"/>
      <c r="W1409" s="80"/>
      <c r="X1409" s="80"/>
      <c r="Y1409" s="9">
        <f>S1409+U1409+V1409+W1409+X1409</f>
        <v>360</v>
      </c>
      <c r="Z1409" s="9">
        <f>T1409+X1409</f>
        <v>0</v>
      </c>
      <c r="AA1409" s="80"/>
      <c r="AB1409" s="80"/>
      <c r="AC1409" s="80"/>
      <c r="AD1409" s="80"/>
      <c r="AE1409" s="9">
        <f>Y1409+AA1409+AB1409+AC1409+AD1409</f>
        <v>360</v>
      </c>
      <c r="AF1409" s="9">
        <f>Z1409+AD1409</f>
        <v>0</v>
      </c>
      <c r="AG1409" s="80"/>
      <c r="AH1409" s="80"/>
      <c r="AI1409" s="80"/>
      <c r="AJ1409" s="80"/>
      <c r="AK1409" s="9">
        <f>AE1409+AG1409+AH1409+AI1409+AJ1409</f>
        <v>360</v>
      </c>
      <c r="AL1409" s="9">
        <f>AF1409+AJ1409</f>
        <v>0</v>
      </c>
      <c r="AM1409" s="80"/>
      <c r="AN1409" s="80"/>
      <c r="AO1409" s="80"/>
      <c r="AP1409" s="80"/>
      <c r="AQ1409" s="9">
        <f>AK1409+AM1409+AN1409+AO1409+AP1409</f>
        <v>360</v>
      </c>
      <c r="AR1409" s="9">
        <f>AL1409+AP1409</f>
        <v>0</v>
      </c>
      <c r="AS1409" s="80"/>
      <c r="AT1409" s="80"/>
      <c r="AU1409" s="80"/>
      <c r="AV1409" s="80"/>
      <c r="AW1409" s="9">
        <f>AQ1409+AS1409+AT1409+AU1409+AV1409</f>
        <v>360</v>
      </c>
      <c r="AX1409" s="9">
        <f>AR1409+AV1409</f>
        <v>0</v>
      </c>
      <c r="AY1409" s="11">
        <v>180</v>
      </c>
      <c r="AZ1409" s="79"/>
      <c r="BA1409" s="92">
        <f t="shared" si="2479"/>
        <v>50</v>
      </c>
      <c r="BB1409" s="92"/>
    </row>
    <row r="1410" spans="1:54" ht="66" hidden="1">
      <c r="A1410" s="45" t="s">
        <v>315</v>
      </c>
      <c r="B1410" s="29" t="s">
        <v>254</v>
      </c>
      <c r="C1410" s="29" t="s">
        <v>32</v>
      </c>
      <c r="D1410" s="29" t="s">
        <v>79</v>
      </c>
      <c r="E1410" s="29" t="s">
        <v>389</v>
      </c>
      <c r="F1410" s="55"/>
      <c r="G1410" s="9">
        <f t="shared" ref="G1410:V1411" si="2555">G1411</f>
        <v>75</v>
      </c>
      <c r="H1410" s="9">
        <f t="shared" si="2555"/>
        <v>0</v>
      </c>
      <c r="I1410" s="9">
        <f t="shared" si="2555"/>
        <v>0</v>
      </c>
      <c r="J1410" s="9">
        <f t="shared" si="2555"/>
        <v>0</v>
      </c>
      <c r="K1410" s="9">
        <f t="shared" si="2555"/>
        <v>0</v>
      </c>
      <c r="L1410" s="9">
        <f t="shared" si="2555"/>
        <v>0</v>
      </c>
      <c r="M1410" s="9">
        <f t="shared" si="2555"/>
        <v>75</v>
      </c>
      <c r="N1410" s="9">
        <f t="shared" si="2555"/>
        <v>0</v>
      </c>
      <c r="O1410" s="9">
        <f t="shared" si="2555"/>
        <v>0</v>
      </c>
      <c r="P1410" s="9">
        <f t="shared" si="2555"/>
        <v>0</v>
      </c>
      <c r="Q1410" s="9">
        <f t="shared" si="2555"/>
        <v>0</v>
      </c>
      <c r="R1410" s="9">
        <f t="shared" si="2555"/>
        <v>0</v>
      </c>
      <c r="S1410" s="9">
        <f t="shared" si="2555"/>
        <v>75</v>
      </c>
      <c r="T1410" s="9">
        <f t="shared" si="2555"/>
        <v>0</v>
      </c>
      <c r="U1410" s="9">
        <f t="shared" si="2555"/>
        <v>0</v>
      </c>
      <c r="V1410" s="9">
        <f t="shared" si="2555"/>
        <v>0</v>
      </c>
      <c r="W1410" s="9">
        <f t="shared" ref="U1410:AJ1411" si="2556">W1411</f>
        <v>0</v>
      </c>
      <c r="X1410" s="9">
        <f t="shared" si="2556"/>
        <v>0</v>
      </c>
      <c r="Y1410" s="9">
        <f t="shared" si="2556"/>
        <v>75</v>
      </c>
      <c r="Z1410" s="9">
        <f t="shared" si="2556"/>
        <v>0</v>
      </c>
      <c r="AA1410" s="9">
        <f t="shared" si="2556"/>
        <v>0</v>
      </c>
      <c r="AB1410" s="9">
        <f t="shared" si="2556"/>
        <v>0</v>
      </c>
      <c r="AC1410" s="9">
        <f t="shared" si="2556"/>
        <v>0</v>
      </c>
      <c r="AD1410" s="9">
        <f t="shared" si="2556"/>
        <v>0</v>
      </c>
      <c r="AE1410" s="9">
        <f t="shared" si="2556"/>
        <v>75</v>
      </c>
      <c r="AF1410" s="9">
        <f t="shared" si="2556"/>
        <v>0</v>
      </c>
      <c r="AG1410" s="9">
        <f t="shared" si="2556"/>
        <v>0</v>
      </c>
      <c r="AH1410" s="9">
        <f t="shared" si="2556"/>
        <v>0</v>
      </c>
      <c r="AI1410" s="9">
        <f t="shared" si="2556"/>
        <v>0</v>
      </c>
      <c r="AJ1410" s="9">
        <f t="shared" si="2556"/>
        <v>0</v>
      </c>
      <c r="AK1410" s="9">
        <f t="shared" ref="AG1410:AV1411" si="2557">AK1411</f>
        <v>75</v>
      </c>
      <c r="AL1410" s="9">
        <f t="shared" si="2557"/>
        <v>0</v>
      </c>
      <c r="AM1410" s="9">
        <f t="shared" si="2557"/>
        <v>0</v>
      </c>
      <c r="AN1410" s="9">
        <f t="shared" si="2557"/>
        <v>0</v>
      </c>
      <c r="AO1410" s="9">
        <f t="shared" si="2557"/>
        <v>0</v>
      </c>
      <c r="AP1410" s="9">
        <f t="shared" si="2557"/>
        <v>0</v>
      </c>
      <c r="AQ1410" s="9">
        <f t="shared" si="2557"/>
        <v>75</v>
      </c>
      <c r="AR1410" s="9">
        <f t="shared" si="2557"/>
        <v>0</v>
      </c>
      <c r="AS1410" s="9">
        <f t="shared" si="2557"/>
        <v>0</v>
      </c>
      <c r="AT1410" s="9">
        <f t="shared" si="2557"/>
        <v>0</v>
      </c>
      <c r="AU1410" s="9">
        <f t="shared" si="2557"/>
        <v>0</v>
      </c>
      <c r="AV1410" s="9">
        <f t="shared" si="2557"/>
        <v>0</v>
      </c>
      <c r="AW1410" s="9">
        <f t="shared" ref="AS1410:AZ1411" si="2558">AW1411</f>
        <v>75</v>
      </c>
      <c r="AX1410" s="9">
        <f t="shared" si="2558"/>
        <v>0</v>
      </c>
      <c r="AY1410" s="9">
        <f t="shared" si="2558"/>
        <v>42</v>
      </c>
      <c r="AZ1410" s="9">
        <f t="shared" si="2558"/>
        <v>0</v>
      </c>
      <c r="BA1410" s="92">
        <f t="shared" si="2479"/>
        <v>56.000000000000007</v>
      </c>
      <c r="BB1410" s="92"/>
    </row>
    <row r="1411" spans="1:54" hidden="1">
      <c r="A1411" s="45" t="s">
        <v>100</v>
      </c>
      <c r="B1411" s="29" t="s">
        <v>254</v>
      </c>
      <c r="C1411" s="29" t="s">
        <v>32</v>
      </c>
      <c r="D1411" s="29" t="s">
        <v>79</v>
      </c>
      <c r="E1411" s="29" t="s">
        <v>389</v>
      </c>
      <c r="F1411" s="55" t="s">
        <v>316</v>
      </c>
      <c r="G1411" s="9">
        <f t="shared" si="2555"/>
        <v>75</v>
      </c>
      <c r="H1411" s="9">
        <f t="shared" si="2555"/>
        <v>0</v>
      </c>
      <c r="I1411" s="9">
        <f t="shared" si="2555"/>
        <v>0</v>
      </c>
      <c r="J1411" s="9">
        <f t="shared" si="2555"/>
        <v>0</v>
      </c>
      <c r="K1411" s="9">
        <f t="shared" si="2555"/>
        <v>0</v>
      </c>
      <c r="L1411" s="9">
        <f t="shared" si="2555"/>
        <v>0</v>
      </c>
      <c r="M1411" s="9">
        <f t="shared" si="2555"/>
        <v>75</v>
      </c>
      <c r="N1411" s="9">
        <f t="shared" si="2555"/>
        <v>0</v>
      </c>
      <c r="O1411" s="9">
        <f t="shared" si="2555"/>
        <v>0</v>
      </c>
      <c r="P1411" s="9">
        <f t="shared" si="2555"/>
        <v>0</v>
      </c>
      <c r="Q1411" s="9">
        <f t="shared" si="2555"/>
        <v>0</v>
      </c>
      <c r="R1411" s="9">
        <f t="shared" si="2555"/>
        <v>0</v>
      </c>
      <c r="S1411" s="9">
        <f t="shared" si="2555"/>
        <v>75</v>
      </c>
      <c r="T1411" s="9">
        <f t="shared" si="2555"/>
        <v>0</v>
      </c>
      <c r="U1411" s="9">
        <f t="shared" si="2556"/>
        <v>0</v>
      </c>
      <c r="V1411" s="9">
        <f t="shared" si="2556"/>
        <v>0</v>
      </c>
      <c r="W1411" s="9">
        <f t="shared" si="2556"/>
        <v>0</v>
      </c>
      <c r="X1411" s="9">
        <f t="shared" si="2556"/>
        <v>0</v>
      </c>
      <c r="Y1411" s="9">
        <f t="shared" si="2556"/>
        <v>75</v>
      </c>
      <c r="Z1411" s="9">
        <f t="shared" si="2556"/>
        <v>0</v>
      </c>
      <c r="AA1411" s="9">
        <f t="shared" si="2556"/>
        <v>0</v>
      </c>
      <c r="AB1411" s="9">
        <f t="shared" si="2556"/>
        <v>0</v>
      </c>
      <c r="AC1411" s="9">
        <f t="shared" si="2556"/>
        <v>0</v>
      </c>
      <c r="AD1411" s="9">
        <f t="shared" si="2556"/>
        <v>0</v>
      </c>
      <c r="AE1411" s="9">
        <f t="shared" si="2556"/>
        <v>75</v>
      </c>
      <c r="AF1411" s="9">
        <f t="shared" si="2556"/>
        <v>0</v>
      </c>
      <c r="AG1411" s="9">
        <f t="shared" si="2557"/>
        <v>0</v>
      </c>
      <c r="AH1411" s="9">
        <f t="shared" si="2557"/>
        <v>0</v>
      </c>
      <c r="AI1411" s="9">
        <f t="shared" si="2557"/>
        <v>0</v>
      </c>
      <c r="AJ1411" s="9">
        <f t="shared" si="2557"/>
        <v>0</v>
      </c>
      <c r="AK1411" s="9">
        <f t="shared" si="2557"/>
        <v>75</v>
      </c>
      <c r="AL1411" s="9">
        <f t="shared" si="2557"/>
        <v>0</v>
      </c>
      <c r="AM1411" s="9">
        <f t="shared" si="2557"/>
        <v>0</v>
      </c>
      <c r="AN1411" s="9">
        <f t="shared" si="2557"/>
        <v>0</v>
      </c>
      <c r="AO1411" s="9">
        <f t="shared" si="2557"/>
        <v>0</v>
      </c>
      <c r="AP1411" s="9">
        <f t="shared" si="2557"/>
        <v>0</v>
      </c>
      <c r="AQ1411" s="9">
        <f t="shared" si="2557"/>
        <v>75</v>
      </c>
      <c r="AR1411" s="9">
        <f t="shared" si="2557"/>
        <v>0</v>
      </c>
      <c r="AS1411" s="9">
        <f t="shared" si="2558"/>
        <v>0</v>
      </c>
      <c r="AT1411" s="9">
        <f t="shared" si="2558"/>
        <v>0</v>
      </c>
      <c r="AU1411" s="9">
        <f t="shared" si="2558"/>
        <v>0</v>
      </c>
      <c r="AV1411" s="9">
        <f t="shared" si="2558"/>
        <v>0</v>
      </c>
      <c r="AW1411" s="9">
        <f t="shared" si="2558"/>
        <v>75</v>
      </c>
      <c r="AX1411" s="9">
        <f t="shared" si="2558"/>
        <v>0</v>
      </c>
      <c r="AY1411" s="9">
        <f t="shared" si="2558"/>
        <v>42</v>
      </c>
      <c r="AZ1411" s="9">
        <f t="shared" si="2558"/>
        <v>0</v>
      </c>
      <c r="BA1411" s="92">
        <f t="shared" si="2479"/>
        <v>56.000000000000007</v>
      </c>
      <c r="BB1411" s="92"/>
    </row>
    <row r="1412" spans="1:54" hidden="1">
      <c r="A1412" s="45" t="s">
        <v>269</v>
      </c>
      <c r="B1412" s="29" t="s">
        <v>254</v>
      </c>
      <c r="C1412" s="29" t="s">
        <v>32</v>
      </c>
      <c r="D1412" s="29" t="s">
        <v>79</v>
      </c>
      <c r="E1412" s="29" t="s">
        <v>389</v>
      </c>
      <c r="F1412" s="55" t="s">
        <v>270</v>
      </c>
      <c r="G1412" s="9">
        <v>75</v>
      </c>
      <c r="H1412" s="9"/>
      <c r="I1412" s="79"/>
      <c r="J1412" s="79"/>
      <c r="K1412" s="79"/>
      <c r="L1412" s="79"/>
      <c r="M1412" s="9">
        <f>G1412+I1412+J1412+K1412+L1412</f>
        <v>75</v>
      </c>
      <c r="N1412" s="9">
        <f>H1412+L1412</f>
        <v>0</v>
      </c>
      <c r="O1412" s="80"/>
      <c r="P1412" s="80"/>
      <c r="Q1412" s="80"/>
      <c r="R1412" s="80"/>
      <c r="S1412" s="9">
        <f>M1412+O1412+P1412+Q1412+R1412</f>
        <v>75</v>
      </c>
      <c r="T1412" s="9">
        <f>N1412+R1412</f>
        <v>0</v>
      </c>
      <c r="U1412" s="80"/>
      <c r="V1412" s="80"/>
      <c r="W1412" s="80"/>
      <c r="X1412" s="80"/>
      <c r="Y1412" s="9">
        <f>S1412+U1412+V1412+W1412+X1412</f>
        <v>75</v>
      </c>
      <c r="Z1412" s="9">
        <f>T1412+X1412</f>
        <v>0</v>
      </c>
      <c r="AA1412" s="80"/>
      <c r="AB1412" s="80"/>
      <c r="AC1412" s="80"/>
      <c r="AD1412" s="80"/>
      <c r="AE1412" s="9">
        <f>Y1412+AA1412+AB1412+AC1412+AD1412</f>
        <v>75</v>
      </c>
      <c r="AF1412" s="9">
        <f>Z1412+AD1412</f>
        <v>0</v>
      </c>
      <c r="AG1412" s="80"/>
      <c r="AH1412" s="80"/>
      <c r="AI1412" s="80"/>
      <c r="AJ1412" s="80"/>
      <c r="AK1412" s="9">
        <f>AE1412+AG1412+AH1412+AI1412+AJ1412</f>
        <v>75</v>
      </c>
      <c r="AL1412" s="9">
        <f>AF1412+AJ1412</f>
        <v>0</v>
      </c>
      <c r="AM1412" s="80"/>
      <c r="AN1412" s="80"/>
      <c r="AO1412" s="80"/>
      <c r="AP1412" s="80"/>
      <c r="AQ1412" s="9">
        <f>AK1412+AM1412+AN1412+AO1412+AP1412</f>
        <v>75</v>
      </c>
      <c r="AR1412" s="9">
        <f>AL1412+AP1412</f>
        <v>0</v>
      </c>
      <c r="AS1412" s="80"/>
      <c r="AT1412" s="80"/>
      <c r="AU1412" s="80"/>
      <c r="AV1412" s="80"/>
      <c r="AW1412" s="9">
        <f>AQ1412+AS1412+AT1412+AU1412+AV1412</f>
        <v>75</v>
      </c>
      <c r="AX1412" s="9">
        <f>AR1412+AV1412</f>
        <v>0</v>
      </c>
      <c r="AY1412" s="9">
        <v>42</v>
      </c>
      <c r="AZ1412" s="79"/>
      <c r="BA1412" s="92">
        <f t="shared" si="2479"/>
        <v>56.000000000000007</v>
      </c>
      <c r="BB1412" s="92"/>
    </row>
    <row r="1413" spans="1:54" hidden="1">
      <c r="A1413" s="27" t="s">
        <v>296</v>
      </c>
      <c r="B1413" s="29" t="s">
        <v>254</v>
      </c>
      <c r="C1413" s="29" t="s">
        <v>32</v>
      </c>
      <c r="D1413" s="29" t="s">
        <v>79</v>
      </c>
      <c r="E1413" s="29" t="s">
        <v>297</v>
      </c>
      <c r="F1413" s="29"/>
      <c r="G1413" s="11">
        <f t="shared" ref="G1413:V1414" si="2559">G1414</f>
        <v>1817</v>
      </c>
      <c r="H1413" s="11">
        <f t="shared" si="2559"/>
        <v>0</v>
      </c>
      <c r="I1413" s="11">
        <f t="shared" si="2559"/>
        <v>0</v>
      </c>
      <c r="J1413" s="11">
        <f t="shared" si="2559"/>
        <v>0</v>
      </c>
      <c r="K1413" s="11">
        <f t="shared" si="2559"/>
        <v>0</v>
      </c>
      <c r="L1413" s="11">
        <f t="shared" si="2559"/>
        <v>0</v>
      </c>
      <c r="M1413" s="11">
        <f t="shared" si="2559"/>
        <v>1817</v>
      </c>
      <c r="N1413" s="11">
        <f t="shared" si="2559"/>
        <v>0</v>
      </c>
      <c r="O1413" s="11">
        <f t="shared" si="2559"/>
        <v>0</v>
      </c>
      <c r="P1413" s="11">
        <f t="shared" si="2559"/>
        <v>0</v>
      </c>
      <c r="Q1413" s="11">
        <f t="shared" si="2559"/>
        <v>0</v>
      </c>
      <c r="R1413" s="11">
        <f t="shared" si="2559"/>
        <v>0</v>
      </c>
      <c r="S1413" s="11">
        <f t="shared" si="2559"/>
        <v>1817</v>
      </c>
      <c r="T1413" s="11">
        <f t="shared" si="2559"/>
        <v>0</v>
      </c>
      <c r="U1413" s="11">
        <f t="shared" si="2559"/>
        <v>0</v>
      </c>
      <c r="V1413" s="11">
        <f t="shared" si="2559"/>
        <v>0</v>
      </c>
      <c r="W1413" s="11">
        <f t="shared" ref="U1413:AJ1414" si="2560">W1414</f>
        <v>0</v>
      </c>
      <c r="X1413" s="11">
        <f t="shared" si="2560"/>
        <v>0</v>
      </c>
      <c r="Y1413" s="11">
        <f t="shared" si="2560"/>
        <v>1817</v>
      </c>
      <c r="Z1413" s="11">
        <f t="shared" si="2560"/>
        <v>0</v>
      </c>
      <c r="AA1413" s="11">
        <f t="shared" si="2560"/>
        <v>-112</v>
      </c>
      <c r="AB1413" s="11">
        <f t="shared" si="2560"/>
        <v>0</v>
      </c>
      <c r="AC1413" s="11">
        <f t="shared" si="2560"/>
        <v>0</v>
      </c>
      <c r="AD1413" s="11">
        <f t="shared" si="2560"/>
        <v>0</v>
      </c>
      <c r="AE1413" s="11">
        <f t="shared" si="2560"/>
        <v>1705</v>
      </c>
      <c r="AF1413" s="11">
        <f t="shared" si="2560"/>
        <v>0</v>
      </c>
      <c r="AG1413" s="11">
        <f t="shared" si="2560"/>
        <v>-69</v>
      </c>
      <c r="AH1413" s="11">
        <f t="shared" si="2560"/>
        <v>0</v>
      </c>
      <c r="AI1413" s="11">
        <f t="shared" si="2560"/>
        <v>0</v>
      </c>
      <c r="AJ1413" s="11">
        <f t="shared" si="2560"/>
        <v>0</v>
      </c>
      <c r="AK1413" s="11">
        <f t="shared" ref="AG1413:AV1414" si="2561">AK1414</f>
        <v>1636</v>
      </c>
      <c r="AL1413" s="11">
        <f t="shared" si="2561"/>
        <v>0</v>
      </c>
      <c r="AM1413" s="11">
        <f t="shared" si="2561"/>
        <v>0</v>
      </c>
      <c r="AN1413" s="11">
        <f t="shared" si="2561"/>
        <v>0</v>
      </c>
      <c r="AO1413" s="11">
        <f t="shared" si="2561"/>
        <v>0</v>
      </c>
      <c r="AP1413" s="11">
        <f t="shared" si="2561"/>
        <v>0</v>
      </c>
      <c r="AQ1413" s="11">
        <f t="shared" si="2561"/>
        <v>1636</v>
      </c>
      <c r="AR1413" s="11">
        <f t="shared" si="2561"/>
        <v>0</v>
      </c>
      <c r="AS1413" s="11">
        <f t="shared" si="2561"/>
        <v>0</v>
      </c>
      <c r="AT1413" s="11">
        <f t="shared" si="2561"/>
        <v>0</v>
      </c>
      <c r="AU1413" s="11">
        <f t="shared" si="2561"/>
        <v>0</v>
      </c>
      <c r="AV1413" s="11">
        <f t="shared" si="2561"/>
        <v>0</v>
      </c>
      <c r="AW1413" s="11">
        <f t="shared" ref="AS1413:AZ1414" si="2562">AW1414</f>
        <v>1636</v>
      </c>
      <c r="AX1413" s="11">
        <f t="shared" si="2562"/>
        <v>0</v>
      </c>
      <c r="AY1413" s="11">
        <f t="shared" si="2562"/>
        <v>589</v>
      </c>
      <c r="AZ1413" s="11">
        <f t="shared" si="2562"/>
        <v>0</v>
      </c>
      <c r="BA1413" s="92">
        <f t="shared" si="2479"/>
        <v>36.002444987775064</v>
      </c>
      <c r="BB1413" s="92"/>
    </row>
    <row r="1414" spans="1:54" hidden="1">
      <c r="A1414" s="45" t="s">
        <v>100</v>
      </c>
      <c r="B1414" s="29" t="s">
        <v>254</v>
      </c>
      <c r="C1414" s="29" t="s">
        <v>32</v>
      </c>
      <c r="D1414" s="29" t="s">
        <v>79</v>
      </c>
      <c r="E1414" s="29" t="s">
        <v>297</v>
      </c>
      <c r="F1414" s="29" t="s">
        <v>101</v>
      </c>
      <c r="G1414" s="11">
        <f t="shared" si="2559"/>
        <v>1817</v>
      </c>
      <c r="H1414" s="11">
        <f t="shared" si="2559"/>
        <v>0</v>
      </c>
      <c r="I1414" s="11">
        <f t="shared" si="2559"/>
        <v>0</v>
      </c>
      <c r="J1414" s="11">
        <f t="shared" si="2559"/>
        <v>0</v>
      </c>
      <c r="K1414" s="11">
        <f t="shared" si="2559"/>
        <v>0</v>
      </c>
      <c r="L1414" s="11">
        <f t="shared" si="2559"/>
        <v>0</v>
      </c>
      <c r="M1414" s="11">
        <f t="shared" si="2559"/>
        <v>1817</v>
      </c>
      <c r="N1414" s="11">
        <f t="shared" si="2559"/>
        <v>0</v>
      </c>
      <c r="O1414" s="11">
        <f t="shared" si="2559"/>
        <v>0</v>
      </c>
      <c r="P1414" s="11">
        <f t="shared" si="2559"/>
        <v>0</v>
      </c>
      <c r="Q1414" s="11">
        <f t="shared" si="2559"/>
        <v>0</v>
      </c>
      <c r="R1414" s="11">
        <f t="shared" si="2559"/>
        <v>0</v>
      </c>
      <c r="S1414" s="11">
        <f t="shared" si="2559"/>
        <v>1817</v>
      </c>
      <c r="T1414" s="11">
        <f t="shared" si="2559"/>
        <v>0</v>
      </c>
      <c r="U1414" s="11">
        <f t="shared" si="2560"/>
        <v>0</v>
      </c>
      <c r="V1414" s="11">
        <f t="shared" si="2560"/>
        <v>0</v>
      </c>
      <c r="W1414" s="11">
        <f t="shared" si="2560"/>
        <v>0</v>
      </c>
      <c r="X1414" s="11">
        <f t="shared" si="2560"/>
        <v>0</v>
      </c>
      <c r="Y1414" s="11">
        <f t="shared" si="2560"/>
        <v>1817</v>
      </c>
      <c r="Z1414" s="11">
        <f t="shared" si="2560"/>
        <v>0</v>
      </c>
      <c r="AA1414" s="11">
        <f t="shared" si="2560"/>
        <v>-112</v>
      </c>
      <c r="AB1414" s="11">
        <f t="shared" si="2560"/>
        <v>0</v>
      </c>
      <c r="AC1414" s="11">
        <f t="shared" si="2560"/>
        <v>0</v>
      </c>
      <c r="AD1414" s="11">
        <f t="shared" si="2560"/>
        <v>0</v>
      </c>
      <c r="AE1414" s="11">
        <f t="shared" si="2560"/>
        <v>1705</v>
      </c>
      <c r="AF1414" s="11">
        <f t="shared" si="2560"/>
        <v>0</v>
      </c>
      <c r="AG1414" s="11">
        <f t="shared" si="2561"/>
        <v>-69</v>
      </c>
      <c r="AH1414" s="11">
        <f t="shared" si="2561"/>
        <v>0</v>
      </c>
      <c r="AI1414" s="11">
        <f t="shared" si="2561"/>
        <v>0</v>
      </c>
      <c r="AJ1414" s="11">
        <f t="shared" si="2561"/>
        <v>0</v>
      </c>
      <c r="AK1414" s="11">
        <f t="shared" si="2561"/>
        <v>1636</v>
      </c>
      <c r="AL1414" s="11">
        <f t="shared" si="2561"/>
        <v>0</v>
      </c>
      <c r="AM1414" s="11">
        <f t="shared" si="2561"/>
        <v>0</v>
      </c>
      <c r="AN1414" s="11">
        <f t="shared" si="2561"/>
        <v>0</v>
      </c>
      <c r="AO1414" s="11">
        <f t="shared" si="2561"/>
        <v>0</v>
      </c>
      <c r="AP1414" s="11">
        <f t="shared" si="2561"/>
        <v>0</v>
      </c>
      <c r="AQ1414" s="11">
        <f t="shared" si="2561"/>
        <v>1636</v>
      </c>
      <c r="AR1414" s="11">
        <f t="shared" si="2561"/>
        <v>0</v>
      </c>
      <c r="AS1414" s="11">
        <f t="shared" si="2562"/>
        <v>0</v>
      </c>
      <c r="AT1414" s="11">
        <f t="shared" si="2562"/>
        <v>0</v>
      </c>
      <c r="AU1414" s="11">
        <f t="shared" si="2562"/>
        <v>0</v>
      </c>
      <c r="AV1414" s="11">
        <f t="shared" si="2562"/>
        <v>0</v>
      </c>
      <c r="AW1414" s="11">
        <f t="shared" si="2562"/>
        <v>1636</v>
      </c>
      <c r="AX1414" s="11">
        <f t="shared" si="2562"/>
        <v>0</v>
      </c>
      <c r="AY1414" s="11">
        <f t="shared" si="2562"/>
        <v>589</v>
      </c>
      <c r="AZ1414" s="11">
        <f t="shared" si="2562"/>
        <v>0</v>
      </c>
      <c r="BA1414" s="92">
        <f t="shared" si="2479"/>
        <v>36.002444987775064</v>
      </c>
      <c r="BB1414" s="92"/>
    </row>
    <row r="1415" spans="1:54" hidden="1">
      <c r="A1415" s="45" t="s">
        <v>269</v>
      </c>
      <c r="B1415" s="29" t="s">
        <v>254</v>
      </c>
      <c r="C1415" s="29" t="s">
        <v>32</v>
      </c>
      <c r="D1415" s="29" t="s">
        <v>79</v>
      </c>
      <c r="E1415" s="29" t="s">
        <v>297</v>
      </c>
      <c r="F1415" s="55" t="s">
        <v>270</v>
      </c>
      <c r="G1415" s="9">
        <v>1817</v>
      </c>
      <c r="H1415" s="9"/>
      <c r="I1415" s="79"/>
      <c r="J1415" s="79"/>
      <c r="K1415" s="79"/>
      <c r="L1415" s="79"/>
      <c r="M1415" s="9">
        <f>G1415+I1415+J1415+K1415+L1415</f>
        <v>1817</v>
      </c>
      <c r="N1415" s="9">
        <f>H1415+L1415</f>
        <v>0</v>
      </c>
      <c r="O1415" s="80"/>
      <c r="P1415" s="80"/>
      <c r="Q1415" s="80"/>
      <c r="R1415" s="80"/>
      <c r="S1415" s="9">
        <f>M1415+O1415+P1415+Q1415+R1415</f>
        <v>1817</v>
      </c>
      <c r="T1415" s="9">
        <f>N1415+R1415</f>
        <v>0</v>
      </c>
      <c r="U1415" s="80"/>
      <c r="V1415" s="80"/>
      <c r="W1415" s="80"/>
      <c r="X1415" s="80"/>
      <c r="Y1415" s="9">
        <f>S1415+U1415+V1415+W1415+X1415</f>
        <v>1817</v>
      </c>
      <c r="Z1415" s="9">
        <f>T1415+X1415</f>
        <v>0</v>
      </c>
      <c r="AA1415" s="11">
        <v>-112</v>
      </c>
      <c r="AB1415" s="80"/>
      <c r="AC1415" s="80"/>
      <c r="AD1415" s="80"/>
      <c r="AE1415" s="9">
        <f>Y1415+AA1415+AB1415+AC1415+AD1415</f>
        <v>1705</v>
      </c>
      <c r="AF1415" s="9">
        <f>Z1415+AD1415</f>
        <v>0</v>
      </c>
      <c r="AG1415" s="11">
        <v>-69</v>
      </c>
      <c r="AH1415" s="80"/>
      <c r="AI1415" s="80"/>
      <c r="AJ1415" s="80"/>
      <c r="AK1415" s="9">
        <f>AE1415+AG1415+AH1415+AI1415+AJ1415</f>
        <v>1636</v>
      </c>
      <c r="AL1415" s="9">
        <f>AF1415+AJ1415</f>
        <v>0</v>
      </c>
      <c r="AM1415" s="11"/>
      <c r="AN1415" s="80"/>
      <c r="AO1415" s="80"/>
      <c r="AP1415" s="80"/>
      <c r="AQ1415" s="9">
        <f>AK1415+AM1415+AN1415+AO1415+AP1415</f>
        <v>1636</v>
      </c>
      <c r="AR1415" s="9">
        <f>AL1415+AP1415</f>
        <v>0</v>
      </c>
      <c r="AS1415" s="11"/>
      <c r="AT1415" s="80"/>
      <c r="AU1415" s="80"/>
      <c r="AV1415" s="80"/>
      <c r="AW1415" s="9">
        <f>AQ1415+AS1415+AT1415+AU1415+AV1415</f>
        <v>1636</v>
      </c>
      <c r="AX1415" s="9">
        <f>AR1415+AV1415</f>
        <v>0</v>
      </c>
      <c r="AY1415" s="11">
        <v>589</v>
      </c>
      <c r="AZ1415" s="79"/>
      <c r="BA1415" s="92">
        <f t="shared" si="2479"/>
        <v>36.002444987775064</v>
      </c>
      <c r="BB1415" s="92"/>
    </row>
    <row r="1416" spans="1:54" ht="49.5" hidden="1">
      <c r="A1416" s="47" t="s">
        <v>533</v>
      </c>
      <c r="B1416" s="29" t="s">
        <v>254</v>
      </c>
      <c r="C1416" s="29" t="s">
        <v>32</v>
      </c>
      <c r="D1416" s="29" t="s">
        <v>79</v>
      </c>
      <c r="E1416" s="29" t="s">
        <v>298</v>
      </c>
      <c r="F1416" s="29"/>
      <c r="G1416" s="11">
        <f t="shared" ref="G1416:V1417" si="2563">G1417</f>
        <v>360</v>
      </c>
      <c r="H1416" s="11">
        <f t="shared" si="2563"/>
        <v>0</v>
      </c>
      <c r="I1416" s="11">
        <f t="shared" si="2563"/>
        <v>0</v>
      </c>
      <c r="J1416" s="11">
        <f t="shared" si="2563"/>
        <v>0</v>
      </c>
      <c r="K1416" s="11">
        <f t="shared" si="2563"/>
        <v>0</v>
      </c>
      <c r="L1416" s="11">
        <f t="shared" si="2563"/>
        <v>0</v>
      </c>
      <c r="M1416" s="11">
        <f t="shared" si="2563"/>
        <v>360</v>
      </c>
      <c r="N1416" s="11">
        <f t="shared" si="2563"/>
        <v>0</v>
      </c>
      <c r="O1416" s="11">
        <f t="shared" si="2563"/>
        <v>0</v>
      </c>
      <c r="P1416" s="11">
        <f t="shared" si="2563"/>
        <v>0</v>
      </c>
      <c r="Q1416" s="11">
        <f t="shared" si="2563"/>
        <v>0</v>
      </c>
      <c r="R1416" s="11">
        <f t="shared" si="2563"/>
        <v>0</v>
      </c>
      <c r="S1416" s="11">
        <f t="shared" si="2563"/>
        <v>360</v>
      </c>
      <c r="T1416" s="11">
        <f t="shared" si="2563"/>
        <v>0</v>
      </c>
      <c r="U1416" s="11">
        <f t="shared" si="2563"/>
        <v>0</v>
      </c>
      <c r="V1416" s="11">
        <f t="shared" si="2563"/>
        <v>0</v>
      </c>
      <c r="W1416" s="11">
        <f t="shared" ref="U1416:AJ1417" si="2564">W1417</f>
        <v>0</v>
      </c>
      <c r="X1416" s="11">
        <f t="shared" si="2564"/>
        <v>0</v>
      </c>
      <c r="Y1416" s="11">
        <f t="shared" si="2564"/>
        <v>360</v>
      </c>
      <c r="Z1416" s="11">
        <f t="shared" si="2564"/>
        <v>0</v>
      </c>
      <c r="AA1416" s="11">
        <f t="shared" si="2564"/>
        <v>0</v>
      </c>
      <c r="AB1416" s="11">
        <f t="shared" si="2564"/>
        <v>0</v>
      </c>
      <c r="AC1416" s="11">
        <f t="shared" si="2564"/>
        <v>0</v>
      </c>
      <c r="AD1416" s="11">
        <f t="shared" si="2564"/>
        <v>0</v>
      </c>
      <c r="AE1416" s="11">
        <f t="shared" si="2564"/>
        <v>360</v>
      </c>
      <c r="AF1416" s="11">
        <f t="shared" si="2564"/>
        <v>0</v>
      </c>
      <c r="AG1416" s="11">
        <f t="shared" si="2564"/>
        <v>0</v>
      </c>
      <c r="AH1416" s="11">
        <f t="shared" si="2564"/>
        <v>0</v>
      </c>
      <c r="AI1416" s="11">
        <f t="shared" si="2564"/>
        <v>0</v>
      </c>
      <c r="AJ1416" s="11">
        <f t="shared" si="2564"/>
        <v>0</v>
      </c>
      <c r="AK1416" s="11">
        <f t="shared" ref="AG1416:AV1417" si="2565">AK1417</f>
        <v>360</v>
      </c>
      <c r="AL1416" s="11">
        <f t="shared" si="2565"/>
        <v>0</v>
      </c>
      <c r="AM1416" s="11">
        <f t="shared" si="2565"/>
        <v>0</v>
      </c>
      <c r="AN1416" s="11">
        <f t="shared" si="2565"/>
        <v>0</v>
      </c>
      <c r="AO1416" s="11">
        <f t="shared" si="2565"/>
        <v>0</v>
      </c>
      <c r="AP1416" s="11">
        <f t="shared" si="2565"/>
        <v>0</v>
      </c>
      <c r="AQ1416" s="11">
        <f t="shared" si="2565"/>
        <v>360</v>
      </c>
      <c r="AR1416" s="11">
        <f t="shared" si="2565"/>
        <v>0</v>
      </c>
      <c r="AS1416" s="11">
        <f t="shared" si="2565"/>
        <v>0</v>
      </c>
      <c r="AT1416" s="11">
        <f t="shared" si="2565"/>
        <v>0</v>
      </c>
      <c r="AU1416" s="11">
        <f t="shared" si="2565"/>
        <v>0</v>
      </c>
      <c r="AV1416" s="11">
        <f t="shared" si="2565"/>
        <v>0</v>
      </c>
      <c r="AW1416" s="11">
        <f t="shared" ref="AS1416:AZ1417" si="2566">AW1417</f>
        <v>360</v>
      </c>
      <c r="AX1416" s="11">
        <f t="shared" si="2566"/>
        <v>0</v>
      </c>
      <c r="AY1416" s="11">
        <f t="shared" si="2566"/>
        <v>0</v>
      </c>
      <c r="AZ1416" s="11">
        <f t="shared" si="2566"/>
        <v>0</v>
      </c>
      <c r="BA1416" s="92">
        <f t="shared" si="2479"/>
        <v>0</v>
      </c>
      <c r="BB1416" s="92"/>
    </row>
    <row r="1417" spans="1:54" hidden="1">
      <c r="A1417" s="45" t="s">
        <v>100</v>
      </c>
      <c r="B1417" s="29" t="s">
        <v>254</v>
      </c>
      <c r="C1417" s="29" t="s">
        <v>32</v>
      </c>
      <c r="D1417" s="29" t="s">
        <v>79</v>
      </c>
      <c r="E1417" s="29" t="s">
        <v>298</v>
      </c>
      <c r="F1417" s="29" t="s">
        <v>101</v>
      </c>
      <c r="G1417" s="11">
        <f t="shared" si="2563"/>
        <v>360</v>
      </c>
      <c r="H1417" s="11">
        <f t="shared" si="2563"/>
        <v>0</v>
      </c>
      <c r="I1417" s="11">
        <f t="shared" si="2563"/>
        <v>0</v>
      </c>
      <c r="J1417" s="11">
        <f t="shared" si="2563"/>
        <v>0</v>
      </c>
      <c r="K1417" s="11">
        <f t="shared" si="2563"/>
        <v>0</v>
      </c>
      <c r="L1417" s="11">
        <f t="shared" si="2563"/>
        <v>0</v>
      </c>
      <c r="M1417" s="11">
        <f t="shared" si="2563"/>
        <v>360</v>
      </c>
      <c r="N1417" s="11">
        <f t="shared" si="2563"/>
        <v>0</v>
      </c>
      <c r="O1417" s="11">
        <f t="shared" si="2563"/>
        <v>0</v>
      </c>
      <c r="P1417" s="11">
        <f t="shared" si="2563"/>
        <v>0</v>
      </c>
      <c r="Q1417" s="11">
        <f t="shared" si="2563"/>
        <v>0</v>
      </c>
      <c r="R1417" s="11">
        <f t="shared" si="2563"/>
        <v>0</v>
      </c>
      <c r="S1417" s="11">
        <f t="shared" si="2563"/>
        <v>360</v>
      </c>
      <c r="T1417" s="11">
        <f t="shared" si="2563"/>
        <v>0</v>
      </c>
      <c r="U1417" s="11">
        <f t="shared" si="2564"/>
        <v>0</v>
      </c>
      <c r="V1417" s="11">
        <f t="shared" si="2564"/>
        <v>0</v>
      </c>
      <c r="W1417" s="11">
        <f t="shared" si="2564"/>
        <v>0</v>
      </c>
      <c r="X1417" s="11">
        <f t="shared" si="2564"/>
        <v>0</v>
      </c>
      <c r="Y1417" s="11">
        <f t="shared" si="2564"/>
        <v>360</v>
      </c>
      <c r="Z1417" s="11">
        <f t="shared" si="2564"/>
        <v>0</v>
      </c>
      <c r="AA1417" s="11">
        <f t="shared" si="2564"/>
        <v>0</v>
      </c>
      <c r="AB1417" s="11">
        <f t="shared" si="2564"/>
        <v>0</v>
      </c>
      <c r="AC1417" s="11">
        <f t="shared" si="2564"/>
        <v>0</v>
      </c>
      <c r="AD1417" s="11">
        <f t="shared" si="2564"/>
        <v>0</v>
      </c>
      <c r="AE1417" s="11">
        <f t="shared" si="2564"/>
        <v>360</v>
      </c>
      <c r="AF1417" s="11">
        <f t="shared" si="2564"/>
        <v>0</v>
      </c>
      <c r="AG1417" s="11">
        <f t="shared" si="2565"/>
        <v>0</v>
      </c>
      <c r="AH1417" s="11">
        <f t="shared" si="2565"/>
        <v>0</v>
      </c>
      <c r="AI1417" s="11">
        <f t="shared" si="2565"/>
        <v>0</v>
      </c>
      <c r="AJ1417" s="11">
        <f t="shared" si="2565"/>
        <v>0</v>
      </c>
      <c r="AK1417" s="11">
        <f t="shared" si="2565"/>
        <v>360</v>
      </c>
      <c r="AL1417" s="11">
        <f t="shared" si="2565"/>
        <v>0</v>
      </c>
      <c r="AM1417" s="11">
        <f t="shared" si="2565"/>
        <v>0</v>
      </c>
      <c r="AN1417" s="11">
        <f t="shared" si="2565"/>
        <v>0</v>
      </c>
      <c r="AO1417" s="11">
        <f t="shared" si="2565"/>
        <v>0</v>
      </c>
      <c r="AP1417" s="11">
        <f t="shared" si="2565"/>
        <v>0</v>
      </c>
      <c r="AQ1417" s="11">
        <f t="shared" si="2565"/>
        <v>360</v>
      </c>
      <c r="AR1417" s="11">
        <f t="shared" si="2565"/>
        <v>0</v>
      </c>
      <c r="AS1417" s="11">
        <f t="shared" si="2566"/>
        <v>0</v>
      </c>
      <c r="AT1417" s="11">
        <f t="shared" si="2566"/>
        <v>0</v>
      </c>
      <c r="AU1417" s="11">
        <f t="shared" si="2566"/>
        <v>0</v>
      </c>
      <c r="AV1417" s="11">
        <f t="shared" si="2566"/>
        <v>0</v>
      </c>
      <c r="AW1417" s="11">
        <f t="shared" si="2566"/>
        <v>360</v>
      </c>
      <c r="AX1417" s="11">
        <f t="shared" si="2566"/>
        <v>0</v>
      </c>
      <c r="AY1417" s="11">
        <f t="shared" si="2566"/>
        <v>0</v>
      </c>
      <c r="AZ1417" s="11">
        <f t="shared" si="2566"/>
        <v>0</v>
      </c>
      <c r="BA1417" s="92">
        <f t="shared" si="2479"/>
        <v>0</v>
      </c>
      <c r="BB1417" s="92"/>
    </row>
    <row r="1418" spans="1:54" hidden="1">
      <c r="A1418" s="45" t="s">
        <v>269</v>
      </c>
      <c r="B1418" s="29" t="s">
        <v>254</v>
      </c>
      <c r="C1418" s="29" t="s">
        <v>32</v>
      </c>
      <c r="D1418" s="29" t="s">
        <v>79</v>
      </c>
      <c r="E1418" s="29" t="s">
        <v>298</v>
      </c>
      <c r="F1418" s="55" t="s">
        <v>270</v>
      </c>
      <c r="G1418" s="9">
        <v>360</v>
      </c>
      <c r="H1418" s="9"/>
      <c r="I1418" s="79"/>
      <c r="J1418" s="79"/>
      <c r="K1418" s="79"/>
      <c r="L1418" s="79"/>
      <c r="M1418" s="9">
        <f>G1418+I1418+J1418+K1418+L1418</f>
        <v>360</v>
      </c>
      <c r="N1418" s="9">
        <f>H1418+L1418</f>
        <v>0</v>
      </c>
      <c r="O1418" s="80"/>
      <c r="P1418" s="80"/>
      <c r="Q1418" s="80"/>
      <c r="R1418" s="80"/>
      <c r="S1418" s="9">
        <f>M1418+O1418+P1418+Q1418+R1418</f>
        <v>360</v>
      </c>
      <c r="T1418" s="9">
        <f>N1418+R1418</f>
        <v>0</v>
      </c>
      <c r="U1418" s="80"/>
      <c r="V1418" s="80"/>
      <c r="W1418" s="80"/>
      <c r="X1418" s="80"/>
      <c r="Y1418" s="9">
        <f>S1418+U1418+V1418+W1418+X1418</f>
        <v>360</v>
      </c>
      <c r="Z1418" s="9">
        <f>T1418+X1418</f>
        <v>0</v>
      </c>
      <c r="AA1418" s="80"/>
      <c r="AB1418" s="80"/>
      <c r="AC1418" s="80"/>
      <c r="AD1418" s="80"/>
      <c r="AE1418" s="9">
        <f>Y1418+AA1418+AB1418+AC1418+AD1418</f>
        <v>360</v>
      </c>
      <c r="AF1418" s="9">
        <f>Z1418+AD1418</f>
        <v>0</v>
      </c>
      <c r="AG1418" s="80"/>
      <c r="AH1418" s="80"/>
      <c r="AI1418" s="80"/>
      <c r="AJ1418" s="80"/>
      <c r="AK1418" s="9">
        <f>AE1418+AG1418+AH1418+AI1418+AJ1418</f>
        <v>360</v>
      </c>
      <c r="AL1418" s="9">
        <f>AF1418+AJ1418</f>
        <v>0</v>
      </c>
      <c r="AM1418" s="80"/>
      <c r="AN1418" s="80"/>
      <c r="AO1418" s="80"/>
      <c r="AP1418" s="80"/>
      <c r="AQ1418" s="9">
        <f>AK1418+AM1418+AN1418+AO1418+AP1418</f>
        <v>360</v>
      </c>
      <c r="AR1418" s="9">
        <f>AL1418+AP1418</f>
        <v>0</v>
      </c>
      <c r="AS1418" s="80"/>
      <c r="AT1418" s="80"/>
      <c r="AU1418" s="80"/>
      <c r="AV1418" s="80"/>
      <c r="AW1418" s="9">
        <f>AQ1418+AS1418+AT1418+AU1418+AV1418</f>
        <v>360</v>
      </c>
      <c r="AX1418" s="9">
        <f>AR1418+AV1418</f>
        <v>0</v>
      </c>
      <c r="AY1418" s="11"/>
      <c r="AZ1418" s="79"/>
      <c r="BA1418" s="92">
        <f t="shared" si="2479"/>
        <v>0</v>
      </c>
      <c r="BB1418" s="92"/>
    </row>
    <row r="1419" spans="1:54" ht="49.5" hidden="1">
      <c r="A1419" s="45" t="s">
        <v>299</v>
      </c>
      <c r="B1419" s="29" t="s">
        <v>254</v>
      </c>
      <c r="C1419" s="29" t="s">
        <v>32</v>
      </c>
      <c r="D1419" s="29" t="s">
        <v>79</v>
      </c>
      <c r="E1419" s="29" t="s">
        <v>300</v>
      </c>
      <c r="F1419" s="55"/>
      <c r="G1419" s="9">
        <f t="shared" ref="G1419:V1420" si="2567">G1420</f>
        <v>900</v>
      </c>
      <c r="H1419" s="9">
        <f t="shared" si="2567"/>
        <v>0</v>
      </c>
      <c r="I1419" s="9">
        <f t="shared" si="2567"/>
        <v>0</v>
      </c>
      <c r="J1419" s="9">
        <f t="shared" si="2567"/>
        <v>0</v>
      </c>
      <c r="K1419" s="9">
        <f t="shared" si="2567"/>
        <v>0</v>
      </c>
      <c r="L1419" s="9">
        <f t="shared" si="2567"/>
        <v>0</v>
      </c>
      <c r="M1419" s="9">
        <f t="shared" si="2567"/>
        <v>900</v>
      </c>
      <c r="N1419" s="9">
        <f t="shared" si="2567"/>
        <v>0</v>
      </c>
      <c r="O1419" s="9">
        <f t="shared" si="2567"/>
        <v>0</v>
      </c>
      <c r="P1419" s="9">
        <f t="shared" si="2567"/>
        <v>0</v>
      </c>
      <c r="Q1419" s="9">
        <f t="shared" si="2567"/>
        <v>0</v>
      </c>
      <c r="R1419" s="9">
        <f t="shared" si="2567"/>
        <v>0</v>
      </c>
      <c r="S1419" s="9">
        <f t="shared" si="2567"/>
        <v>900</v>
      </c>
      <c r="T1419" s="9">
        <f t="shared" si="2567"/>
        <v>0</v>
      </c>
      <c r="U1419" s="9">
        <f t="shared" si="2567"/>
        <v>0</v>
      </c>
      <c r="V1419" s="9">
        <f t="shared" si="2567"/>
        <v>0</v>
      </c>
      <c r="W1419" s="9">
        <f t="shared" ref="U1419:AJ1420" si="2568">W1420</f>
        <v>0</v>
      </c>
      <c r="X1419" s="9">
        <f t="shared" si="2568"/>
        <v>0</v>
      </c>
      <c r="Y1419" s="9">
        <f t="shared" si="2568"/>
        <v>900</v>
      </c>
      <c r="Z1419" s="9">
        <f t="shared" si="2568"/>
        <v>0</v>
      </c>
      <c r="AA1419" s="9">
        <f t="shared" si="2568"/>
        <v>0</v>
      </c>
      <c r="AB1419" s="9">
        <f t="shared" si="2568"/>
        <v>0</v>
      </c>
      <c r="AC1419" s="9">
        <f t="shared" si="2568"/>
        <v>0</v>
      </c>
      <c r="AD1419" s="9">
        <f t="shared" si="2568"/>
        <v>0</v>
      </c>
      <c r="AE1419" s="9">
        <f t="shared" si="2568"/>
        <v>900</v>
      </c>
      <c r="AF1419" s="9">
        <f t="shared" si="2568"/>
        <v>0</v>
      </c>
      <c r="AG1419" s="9">
        <f t="shared" si="2568"/>
        <v>0</v>
      </c>
      <c r="AH1419" s="9">
        <f t="shared" si="2568"/>
        <v>0</v>
      </c>
      <c r="AI1419" s="9">
        <f t="shared" si="2568"/>
        <v>0</v>
      </c>
      <c r="AJ1419" s="9">
        <f t="shared" si="2568"/>
        <v>0</v>
      </c>
      <c r="AK1419" s="9">
        <f t="shared" ref="AG1419:AV1420" si="2569">AK1420</f>
        <v>900</v>
      </c>
      <c r="AL1419" s="9">
        <f t="shared" si="2569"/>
        <v>0</v>
      </c>
      <c r="AM1419" s="9">
        <f t="shared" si="2569"/>
        <v>0</v>
      </c>
      <c r="AN1419" s="9">
        <f t="shared" si="2569"/>
        <v>0</v>
      </c>
      <c r="AO1419" s="9">
        <f t="shared" si="2569"/>
        <v>0</v>
      </c>
      <c r="AP1419" s="9">
        <f t="shared" si="2569"/>
        <v>0</v>
      </c>
      <c r="AQ1419" s="9">
        <f t="shared" si="2569"/>
        <v>900</v>
      </c>
      <c r="AR1419" s="9">
        <f t="shared" si="2569"/>
        <v>0</v>
      </c>
      <c r="AS1419" s="9">
        <f t="shared" si="2569"/>
        <v>0</v>
      </c>
      <c r="AT1419" s="9">
        <f t="shared" si="2569"/>
        <v>0</v>
      </c>
      <c r="AU1419" s="9">
        <f t="shared" si="2569"/>
        <v>0</v>
      </c>
      <c r="AV1419" s="9">
        <f t="shared" si="2569"/>
        <v>0</v>
      </c>
      <c r="AW1419" s="9">
        <f t="shared" ref="AS1419:AZ1420" si="2570">AW1420</f>
        <v>900</v>
      </c>
      <c r="AX1419" s="9">
        <f t="shared" si="2570"/>
        <v>0</v>
      </c>
      <c r="AY1419" s="9">
        <f t="shared" si="2570"/>
        <v>254</v>
      </c>
      <c r="AZ1419" s="9">
        <f t="shared" si="2570"/>
        <v>0</v>
      </c>
      <c r="BA1419" s="92">
        <f t="shared" si="2479"/>
        <v>28.222222222222221</v>
      </c>
      <c r="BB1419" s="92"/>
    </row>
    <row r="1420" spans="1:54" hidden="1">
      <c r="A1420" s="45" t="s">
        <v>100</v>
      </c>
      <c r="B1420" s="29" t="s">
        <v>254</v>
      </c>
      <c r="C1420" s="29" t="s">
        <v>32</v>
      </c>
      <c r="D1420" s="29" t="s">
        <v>79</v>
      </c>
      <c r="E1420" s="29" t="s">
        <v>300</v>
      </c>
      <c r="F1420" s="55" t="s">
        <v>101</v>
      </c>
      <c r="G1420" s="9">
        <f t="shared" si="2567"/>
        <v>900</v>
      </c>
      <c r="H1420" s="9">
        <f t="shared" si="2567"/>
        <v>0</v>
      </c>
      <c r="I1420" s="9">
        <f t="shared" si="2567"/>
        <v>0</v>
      </c>
      <c r="J1420" s="9">
        <f t="shared" si="2567"/>
        <v>0</v>
      </c>
      <c r="K1420" s="9">
        <f t="shared" si="2567"/>
        <v>0</v>
      </c>
      <c r="L1420" s="9">
        <f t="shared" si="2567"/>
        <v>0</v>
      </c>
      <c r="M1420" s="9">
        <f t="shared" si="2567"/>
        <v>900</v>
      </c>
      <c r="N1420" s="9">
        <f t="shared" si="2567"/>
        <v>0</v>
      </c>
      <c r="O1420" s="9">
        <f t="shared" si="2567"/>
        <v>0</v>
      </c>
      <c r="P1420" s="9">
        <f t="shared" si="2567"/>
        <v>0</v>
      </c>
      <c r="Q1420" s="9">
        <f t="shared" si="2567"/>
        <v>0</v>
      </c>
      <c r="R1420" s="9">
        <f t="shared" si="2567"/>
        <v>0</v>
      </c>
      <c r="S1420" s="9">
        <f t="shared" si="2567"/>
        <v>900</v>
      </c>
      <c r="T1420" s="9">
        <f t="shared" si="2567"/>
        <v>0</v>
      </c>
      <c r="U1420" s="9">
        <f t="shared" si="2568"/>
        <v>0</v>
      </c>
      <c r="V1420" s="9">
        <f t="shared" si="2568"/>
        <v>0</v>
      </c>
      <c r="W1420" s="9">
        <f t="shared" si="2568"/>
        <v>0</v>
      </c>
      <c r="X1420" s="9">
        <f t="shared" si="2568"/>
        <v>0</v>
      </c>
      <c r="Y1420" s="9">
        <f t="shared" si="2568"/>
        <v>900</v>
      </c>
      <c r="Z1420" s="9">
        <f t="shared" si="2568"/>
        <v>0</v>
      </c>
      <c r="AA1420" s="9">
        <f t="shared" si="2568"/>
        <v>0</v>
      </c>
      <c r="AB1420" s="9">
        <f t="shared" si="2568"/>
        <v>0</v>
      </c>
      <c r="AC1420" s="9">
        <f t="shared" si="2568"/>
        <v>0</v>
      </c>
      <c r="AD1420" s="9">
        <f t="shared" si="2568"/>
        <v>0</v>
      </c>
      <c r="AE1420" s="9">
        <f t="shared" si="2568"/>
        <v>900</v>
      </c>
      <c r="AF1420" s="9">
        <f t="shared" si="2568"/>
        <v>0</v>
      </c>
      <c r="AG1420" s="9">
        <f t="shared" si="2569"/>
        <v>0</v>
      </c>
      <c r="AH1420" s="9">
        <f t="shared" si="2569"/>
        <v>0</v>
      </c>
      <c r="AI1420" s="9">
        <f t="shared" si="2569"/>
        <v>0</v>
      </c>
      <c r="AJ1420" s="9">
        <f t="shared" si="2569"/>
        <v>0</v>
      </c>
      <c r="AK1420" s="9">
        <f t="shared" si="2569"/>
        <v>900</v>
      </c>
      <c r="AL1420" s="9">
        <f t="shared" si="2569"/>
        <v>0</v>
      </c>
      <c r="AM1420" s="9">
        <f t="shared" si="2569"/>
        <v>0</v>
      </c>
      <c r="AN1420" s="9">
        <f t="shared" si="2569"/>
        <v>0</v>
      </c>
      <c r="AO1420" s="9">
        <f t="shared" si="2569"/>
        <v>0</v>
      </c>
      <c r="AP1420" s="9">
        <f t="shared" si="2569"/>
        <v>0</v>
      </c>
      <c r="AQ1420" s="9">
        <f t="shared" si="2569"/>
        <v>900</v>
      </c>
      <c r="AR1420" s="9">
        <f t="shared" si="2569"/>
        <v>0</v>
      </c>
      <c r="AS1420" s="9">
        <f t="shared" si="2570"/>
        <v>0</v>
      </c>
      <c r="AT1420" s="9">
        <f t="shared" si="2570"/>
        <v>0</v>
      </c>
      <c r="AU1420" s="9">
        <f t="shared" si="2570"/>
        <v>0</v>
      </c>
      <c r="AV1420" s="9">
        <f t="shared" si="2570"/>
        <v>0</v>
      </c>
      <c r="AW1420" s="9">
        <f t="shared" si="2570"/>
        <v>900</v>
      </c>
      <c r="AX1420" s="9">
        <f t="shared" si="2570"/>
        <v>0</v>
      </c>
      <c r="AY1420" s="9">
        <f t="shared" si="2570"/>
        <v>254</v>
      </c>
      <c r="AZ1420" s="9">
        <f t="shared" si="2570"/>
        <v>0</v>
      </c>
      <c r="BA1420" s="92">
        <f t="shared" si="2479"/>
        <v>28.222222222222221</v>
      </c>
      <c r="BB1420" s="92"/>
    </row>
    <row r="1421" spans="1:54" hidden="1">
      <c r="A1421" s="45" t="s">
        <v>269</v>
      </c>
      <c r="B1421" s="29" t="s">
        <v>254</v>
      </c>
      <c r="C1421" s="29" t="s">
        <v>32</v>
      </c>
      <c r="D1421" s="29" t="s">
        <v>79</v>
      </c>
      <c r="E1421" s="29" t="s">
        <v>300</v>
      </c>
      <c r="F1421" s="55" t="s">
        <v>270</v>
      </c>
      <c r="G1421" s="9">
        <v>900</v>
      </c>
      <c r="H1421" s="9"/>
      <c r="I1421" s="79"/>
      <c r="J1421" s="79"/>
      <c r="K1421" s="79"/>
      <c r="L1421" s="79"/>
      <c r="M1421" s="9">
        <f>G1421+I1421+J1421+K1421+L1421</f>
        <v>900</v>
      </c>
      <c r="N1421" s="9">
        <f>H1421+L1421</f>
        <v>0</v>
      </c>
      <c r="O1421" s="80"/>
      <c r="P1421" s="80"/>
      <c r="Q1421" s="80"/>
      <c r="R1421" s="80"/>
      <c r="S1421" s="9">
        <f>M1421+O1421+P1421+Q1421+R1421</f>
        <v>900</v>
      </c>
      <c r="T1421" s="9">
        <f>N1421+R1421</f>
        <v>0</v>
      </c>
      <c r="U1421" s="80"/>
      <c r="V1421" s="80"/>
      <c r="W1421" s="80"/>
      <c r="X1421" s="80"/>
      <c r="Y1421" s="9">
        <f>S1421+U1421+V1421+W1421+X1421</f>
        <v>900</v>
      </c>
      <c r="Z1421" s="9">
        <f>T1421+X1421</f>
        <v>0</v>
      </c>
      <c r="AA1421" s="80"/>
      <c r="AB1421" s="80"/>
      <c r="AC1421" s="80"/>
      <c r="AD1421" s="80"/>
      <c r="AE1421" s="9">
        <f>Y1421+AA1421+AB1421+AC1421+AD1421</f>
        <v>900</v>
      </c>
      <c r="AF1421" s="9">
        <f>Z1421+AD1421</f>
        <v>0</v>
      </c>
      <c r="AG1421" s="80"/>
      <c r="AH1421" s="80"/>
      <c r="AI1421" s="80"/>
      <c r="AJ1421" s="80"/>
      <c r="AK1421" s="9">
        <f>AE1421+AG1421+AH1421+AI1421+AJ1421</f>
        <v>900</v>
      </c>
      <c r="AL1421" s="9">
        <f>AF1421+AJ1421</f>
        <v>0</v>
      </c>
      <c r="AM1421" s="80"/>
      <c r="AN1421" s="80"/>
      <c r="AO1421" s="80"/>
      <c r="AP1421" s="80"/>
      <c r="AQ1421" s="9">
        <f>AK1421+AM1421+AN1421+AO1421+AP1421</f>
        <v>900</v>
      </c>
      <c r="AR1421" s="9">
        <f>AL1421+AP1421</f>
        <v>0</v>
      </c>
      <c r="AS1421" s="80"/>
      <c r="AT1421" s="80"/>
      <c r="AU1421" s="80"/>
      <c r="AV1421" s="80"/>
      <c r="AW1421" s="9">
        <f>AQ1421+AS1421+AT1421+AU1421+AV1421</f>
        <v>900</v>
      </c>
      <c r="AX1421" s="9">
        <f>AR1421+AV1421</f>
        <v>0</v>
      </c>
      <c r="AY1421" s="9">
        <v>254</v>
      </c>
      <c r="AZ1421" s="79"/>
      <c r="BA1421" s="92">
        <f t="shared" si="2479"/>
        <v>28.222222222222221</v>
      </c>
      <c r="BB1421" s="92"/>
    </row>
    <row r="1422" spans="1:54" ht="82.5" hidden="1">
      <c r="A1422" s="27" t="s">
        <v>301</v>
      </c>
      <c r="B1422" s="29" t="s">
        <v>254</v>
      </c>
      <c r="C1422" s="29" t="s">
        <v>32</v>
      </c>
      <c r="D1422" s="29" t="s">
        <v>79</v>
      </c>
      <c r="E1422" s="29" t="s">
        <v>302</v>
      </c>
      <c r="F1422" s="29"/>
      <c r="G1422" s="11">
        <f t="shared" ref="G1422:V1423" si="2571">G1423</f>
        <v>50</v>
      </c>
      <c r="H1422" s="11">
        <f t="shared" si="2571"/>
        <v>0</v>
      </c>
      <c r="I1422" s="11">
        <f t="shared" si="2571"/>
        <v>0</v>
      </c>
      <c r="J1422" s="11">
        <f t="shared" si="2571"/>
        <v>0</v>
      </c>
      <c r="K1422" s="11">
        <f t="shared" si="2571"/>
        <v>0</v>
      </c>
      <c r="L1422" s="11">
        <f t="shared" si="2571"/>
        <v>0</v>
      </c>
      <c r="M1422" s="11">
        <f t="shared" si="2571"/>
        <v>50</v>
      </c>
      <c r="N1422" s="11">
        <f t="shared" si="2571"/>
        <v>0</v>
      </c>
      <c r="O1422" s="11">
        <f t="shared" si="2571"/>
        <v>0</v>
      </c>
      <c r="P1422" s="11">
        <f t="shared" si="2571"/>
        <v>0</v>
      </c>
      <c r="Q1422" s="11">
        <f t="shared" si="2571"/>
        <v>0</v>
      </c>
      <c r="R1422" s="11">
        <f t="shared" si="2571"/>
        <v>0</v>
      </c>
      <c r="S1422" s="11">
        <f t="shared" si="2571"/>
        <v>50</v>
      </c>
      <c r="T1422" s="11">
        <f t="shared" si="2571"/>
        <v>0</v>
      </c>
      <c r="U1422" s="11">
        <f t="shared" si="2571"/>
        <v>0</v>
      </c>
      <c r="V1422" s="11">
        <f t="shared" si="2571"/>
        <v>0</v>
      </c>
      <c r="W1422" s="11">
        <f t="shared" ref="U1422:AJ1423" si="2572">W1423</f>
        <v>0</v>
      </c>
      <c r="X1422" s="11">
        <f t="shared" si="2572"/>
        <v>0</v>
      </c>
      <c r="Y1422" s="11">
        <f t="shared" si="2572"/>
        <v>50</v>
      </c>
      <c r="Z1422" s="11">
        <f t="shared" si="2572"/>
        <v>0</v>
      </c>
      <c r="AA1422" s="11">
        <f t="shared" si="2572"/>
        <v>0</v>
      </c>
      <c r="AB1422" s="11">
        <f t="shared" si="2572"/>
        <v>0</v>
      </c>
      <c r="AC1422" s="11">
        <f t="shared" si="2572"/>
        <v>0</v>
      </c>
      <c r="AD1422" s="11">
        <f t="shared" si="2572"/>
        <v>0</v>
      </c>
      <c r="AE1422" s="11">
        <f t="shared" si="2572"/>
        <v>50</v>
      </c>
      <c r="AF1422" s="11">
        <f t="shared" si="2572"/>
        <v>0</v>
      </c>
      <c r="AG1422" s="11">
        <f t="shared" si="2572"/>
        <v>0</v>
      </c>
      <c r="AH1422" s="11">
        <f t="shared" si="2572"/>
        <v>0</v>
      </c>
      <c r="AI1422" s="11">
        <f t="shared" si="2572"/>
        <v>0</v>
      </c>
      <c r="AJ1422" s="11">
        <f t="shared" si="2572"/>
        <v>0</v>
      </c>
      <c r="AK1422" s="11">
        <f t="shared" ref="AG1422:AV1423" si="2573">AK1423</f>
        <v>50</v>
      </c>
      <c r="AL1422" s="11">
        <f t="shared" si="2573"/>
        <v>0</v>
      </c>
      <c r="AM1422" s="11">
        <f t="shared" si="2573"/>
        <v>0</v>
      </c>
      <c r="AN1422" s="11">
        <f t="shared" si="2573"/>
        <v>0</v>
      </c>
      <c r="AO1422" s="11">
        <f t="shared" si="2573"/>
        <v>0</v>
      </c>
      <c r="AP1422" s="11">
        <f t="shared" si="2573"/>
        <v>0</v>
      </c>
      <c r="AQ1422" s="11">
        <f t="shared" si="2573"/>
        <v>50</v>
      </c>
      <c r="AR1422" s="11">
        <f t="shared" si="2573"/>
        <v>0</v>
      </c>
      <c r="AS1422" s="11">
        <f t="shared" si="2573"/>
        <v>0</v>
      </c>
      <c r="AT1422" s="11">
        <f t="shared" si="2573"/>
        <v>0</v>
      </c>
      <c r="AU1422" s="11">
        <f t="shared" si="2573"/>
        <v>0</v>
      </c>
      <c r="AV1422" s="11">
        <f t="shared" si="2573"/>
        <v>0</v>
      </c>
      <c r="AW1422" s="11">
        <f t="shared" ref="AS1422:AZ1423" si="2574">AW1423</f>
        <v>50</v>
      </c>
      <c r="AX1422" s="11">
        <f t="shared" si="2574"/>
        <v>0</v>
      </c>
      <c r="AY1422" s="11">
        <f t="shared" si="2574"/>
        <v>0</v>
      </c>
      <c r="AZ1422" s="11">
        <f t="shared" si="2574"/>
        <v>0</v>
      </c>
      <c r="BA1422" s="92">
        <f t="shared" si="2479"/>
        <v>0</v>
      </c>
      <c r="BB1422" s="92"/>
    </row>
    <row r="1423" spans="1:54" hidden="1">
      <c r="A1423" s="45" t="s">
        <v>100</v>
      </c>
      <c r="B1423" s="29" t="s">
        <v>254</v>
      </c>
      <c r="C1423" s="29" t="s">
        <v>32</v>
      </c>
      <c r="D1423" s="29" t="s">
        <v>79</v>
      </c>
      <c r="E1423" s="29" t="s">
        <v>302</v>
      </c>
      <c r="F1423" s="29" t="s">
        <v>101</v>
      </c>
      <c r="G1423" s="11">
        <f t="shared" si="2571"/>
        <v>50</v>
      </c>
      <c r="H1423" s="11">
        <f t="shared" si="2571"/>
        <v>0</v>
      </c>
      <c r="I1423" s="11">
        <f t="shared" si="2571"/>
        <v>0</v>
      </c>
      <c r="J1423" s="11">
        <f t="shared" si="2571"/>
        <v>0</v>
      </c>
      <c r="K1423" s="11">
        <f t="shared" si="2571"/>
        <v>0</v>
      </c>
      <c r="L1423" s="11">
        <f t="shared" si="2571"/>
        <v>0</v>
      </c>
      <c r="M1423" s="11">
        <f t="shared" si="2571"/>
        <v>50</v>
      </c>
      <c r="N1423" s="11">
        <f t="shared" si="2571"/>
        <v>0</v>
      </c>
      <c r="O1423" s="11">
        <f t="shared" si="2571"/>
        <v>0</v>
      </c>
      <c r="P1423" s="11">
        <f t="shared" si="2571"/>
        <v>0</v>
      </c>
      <c r="Q1423" s="11">
        <f t="shared" si="2571"/>
        <v>0</v>
      </c>
      <c r="R1423" s="11">
        <f t="shared" si="2571"/>
        <v>0</v>
      </c>
      <c r="S1423" s="11">
        <f t="shared" si="2571"/>
        <v>50</v>
      </c>
      <c r="T1423" s="11">
        <f t="shared" si="2571"/>
        <v>0</v>
      </c>
      <c r="U1423" s="11">
        <f t="shared" si="2572"/>
        <v>0</v>
      </c>
      <c r="V1423" s="11">
        <f t="shared" si="2572"/>
        <v>0</v>
      </c>
      <c r="W1423" s="11">
        <f t="shared" si="2572"/>
        <v>0</v>
      </c>
      <c r="X1423" s="11">
        <f t="shared" si="2572"/>
        <v>0</v>
      </c>
      <c r="Y1423" s="11">
        <f t="shared" si="2572"/>
        <v>50</v>
      </c>
      <c r="Z1423" s="11">
        <f t="shared" si="2572"/>
        <v>0</v>
      </c>
      <c r="AA1423" s="11">
        <f t="shared" si="2572"/>
        <v>0</v>
      </c>
      <c r="AB1423" s="11">
        <f t="shared" si="2572"/>
        <v>0</v>
      </c>
      <c r="AC1423" s="11">
        <f t="shared" si="2572"/>
        <v>0</v>
      </c>
      <c r="AD1423" s="11">
        <f t="shared" si="2572"/>
        <v>0</v>
      </c>
      <c r="AE1423" s="11">
        <f t="shared" si="2572"/>
        <v>50</v>
      </c>
      <c r="AF1423" s="11">
        <f t="shared" si="2572"/>
        <v>0</v>
      </c>
      <c r="AG1423" s="11">
        <f t="shared" si="2573"/>
        <v>0</v>
      </c>
      <c r="AH1423" s="11">
        <f t="shared" si="2573"/>
        <v>0</v>
      </c>
      <c r="AI1423" s="11">
        <f t="shared" si="2573"/>
        <v>0</v>
      </c>
      <c r="AJ1423" s="11">
        <f t="shared" si="2573"/>
        <v>0</v>
      </c>
      <c r="AK1423" s="11">
        <f t="shared" si="2573"/>
        <v>50</v>
      </c>
      <c r="AL1423" s="11">
        <f t="shared" si="2573"/>
        <v>0</v>
      </c>
      <c r="AM1423" s="11">
        <f t="shared" si="2573"/>
        <v>0</v>
      </c>
      <c r="AN1423" s="11">
        <f t="shared" si="2573"/>
        <v>0</v>
      </c>
      <c r="AO1423" s="11">
        <f t="shared" si="2573"/>
        <v>0</v>
      </c>
      <c r="AP1423" s="11">
        <f t="shared" si="2573"/>
        <v>0</v>
      </c>
      <c r="AQ1423" s="11">
        <f t="shared" si="2573"/>
        <v>50</v>
      </c>
      <c r="AR1423" s="11">
        <f t="shared" si="2573"/>
        <v>0</v>
      </c>
      <c r="AS1423" s="11">
        <f t="shared" si="2574"/>
        <v>0</v>
      </c>
      <c r="AT1423" s="11">
        <f t="shared" si="2574"/>
        <v>0</v>
      </c>
      <c r="AU1423" s="11">
        <f t="shared" si="2574"/>
        <v>0</v>
      </c>
      <c r="AV1423" s="11">
        <f t="shared" si="2574"/>
        <v>0</v>
      </c>
      <c r="AW1423" s="11">
        <f t="shared" si="2574"/>
        <v>50</v>
      </c>
      <c r="AX1423" s="11">
        <f t="shared" si="2574"/>
        <v>0</v>
      </c>
      <c r="AY1423" s="11">
        <f t="shared" si="2574"/>
        <v>0</v>
      </c>
      <c r="AZ1423" s="11">
        <f t="shared" si="2574"/>
        <v>0</v>
      </c>
      <c r="BA1423" s="92">
        <f t="shared" si="2479"/>
        <v>0</v>
      </c>
      <c r="BB1423" s="92"/>
    </row>
    <row r="1424" spans="1:54" hidden="1">
      <c r="A1424" s="45" t="s">
        <v>269</v>
      </c>
      <c r="B1424" s="29" t="s">
        <v>254</v>
      </c>
      <c r="C1424" s="29" t="s">
        <v>32</v>
      </c>
      <c r="D1424" s="29" t="s">
        <v>79</v>
      </c>
      <c r="E1424" s="29" t="s">
        <v>302</v>
      </c>
      <c r="F1424" s="55" t="s">
        <v>270</v>
      </c>
      <c r="G1424" s="9">
        <v>50</v>
      </c>
      <c r="H1424" s="9"/>
      <c r="I1424" s="79"/>
      <c r="J1424" s="79"/>
      <c r="K1424" s="79"/>
      <c r="L1424" s="79"/>
      <c r="M1424" s="9">
        <f>G1424+I1424+J1424+K1424+L1424</f>
        <v>50</v>
      </c>
      <c r="N1424" s="9">
        <f>H1424+L1424</f>
        <v>0</v>
      </c>
      <c r="O1424" s="80"/>
      <c r="P1424" s="80"/>
      <c r="Q1424" s="80"/>
      <c r="R1424" s="80"/>
      <c r="S1424" s="9">
        <f>M1424+O1424+P1424+Q1424+R1424</f>
        <v>50</v>
      </c>
      <c r="T1424" s="9">
        <f>N1424+R1424</f>
        <v>0</v>
      </c>
      <c r="U1424" s="80"/>
      <c r="V1424" s="80"/>
      <c r="W1424" s="80"/>
      <c r="X1424" s="80"/>
      <c r="Y1424" s="9">
        <f>S1424+U1424+V1424+W1424+X1424</f>
        <v>50</v>
      </c>
      <c r="Z1424" s="9">
        <f>T1424+X1424</f>
        <v>0</v>
      </c>
      <c r="AA1424" s="80"/>
      <c r="AB1424" s="80"/>
      <c r="AC1424" s="80"/>
      <c r="AD1424" s="80"/>
      <c r="AE1424" s="9">
        <f>Y1424+AA1424+AB1424+AC1424+AD1424</f>
        <v>50</v>
      </c>
      <c r="AF1424" s="9">
        <f>Z1424+AD1424</f>
        <v>0</v>
      </c>
      <c r="AG1424" s="80"/>
      <c r="AH1424" s="80"/>
      <c r="AI1424" s="80"/>
      <c r="AJ1424" s="80"/>
      <c r="AK1424" s="9">
        <f>AE1424+AG1424+AH1424+AI1424+AJ1424</f>
        <v>50</v>
      </c>
      <c r="AL1424" s="9">
        <f>AF1424+AJ1424</f>
        <v>0</v>
      </c>
      <c r="AM1424" s="80"/>
      <c r="AN1424" s="80"/>
      <c r="AO1424" s="80"/>
      <c r="AP1424" s="80"/>
      <c r="AQ1424" s="9">
        <f>AK1424+AM1424+AN1424+AO1424+AP1424</f>
        <v>50</v>
      </c>
      <c r="AR1424" s="9">
        <f>AL1424+AP1424</f>
        <v>0</v>
      </c>
      <c r="AS1424" s="80"/>
      <c r="AT1424" s="80"/>
      <c r="AU1424" s="80"/>
      <c r="AV1424" s="80"/>
      <c r="AW1424" s="9">
        <f>AQ1424+AS1424+AT1424+AU1424+AV1424</f>
        <v>50</v>
      </c>
      <c r="AX1424" s="9">
        <f>AR1424+AV1424</f>
        <v>0</v>
      </c>
      <c r="AY1424" s="79"/>
      <c r="AZ1424" s="79"/>
      <c r="BA1424" s="92">
        <f t="shared" si="2479"/>
        <v>0</v>
      </c>
      <c r="BB1424" s="92"/>
    </row>
    <row r="1425" spans="1:54" ht="66" hidden="1">
      <c r="A1425" s="47" t="s">
        <v>303</v>
      </c>
      <c r="B1425" s="29" t="s">
        <v>254</v>
      </c>
      <c r="C1425" s="29" t="s">
        <v>32</v>
      </c>
      <c r="D1425" s="29" t="s">
        <v>79</v>
      </c>
      <c r="E1425" s="29" t="s">
        <v>304</v>
      </c>
      <c r="F1425" s="29"/>
      <c r="G1425" s="11">
        <f t="shared" ref="G1425:V1426" si="2575">G1426</f>
        <v>636</v>
      </c>
      <c r="H1425" s="11">
        <f t="shared" si="2575"/>
        <v>0</v>
      </c>
      <c r="I1425" s="11">
        <f t="shared" si="2575"/>
        <v>0</v>
      </c>
      <c r="J1425" s="11">
        <f t="shared" si="2575"/>
        <v>0</v>
      </c>
      <c r="K1425" s="11">
        <f t="shared" si="2575"/>
        <v>0</v>
      </c>
      <c r="L1425" s="11">
        <f t="shared" si="2575"/>
        <v>0</v>
      </c>
      <c r="M1425" s="11">
        <f t="shared" si="2575"/>
        <v>636</v>
      </c>
      <c r="N1425" s="11">
        <f t="shared" si="2575"/>
        <v>0</v>
      </c>
      <c r="O1425" s="11">
        <f t="shared" si="2575"/>
        <v>0</v>
      </c>
      <c r="P1425" s="11">
        <f t="shared" si="2575"/>
        <v>0</v>
      </c>
      <c r="Q1425" s="11">
        <f t="shared" si="2575"/>
        <v>0</v>
      </c>
      <c r="R1425" s="11">
        <f t="shared" si="2575"/>
        <v>0</v>
      </c>
      <c r="S1425" s="11">
        <f t="shared" si="2575"/>
        <v>636</v>
      </c>
      <c r="T1425" s="11">
        <f t="shared" si="2575"/>
        <v>0</v>
      </c>
      <c r="U1425" s="11">
        <f t="shared" si="2575"/>
        <v>0</v>
      </c>
      <c r="V1425" s="11">
        <f t="shared" si="2575"/>
        <v>0</v>
      </c>
      <c r="W1425" s="11">
        <f t="shared" ref="U1425:AJ1426" si="2576">W1426</f>
        <v>0</v>
      </c>
      <c r="X1425" s="11">
        <f t="shared" si="2576"/>
        <v>0</v>
      </c>
      <c r="Y1425" s="11">
        <f t="shared" si="2576"/>
        <v>636</v>
      </c>
      <c r="Z1425" s="11">
        <f t="shared" si="2576"/>
        <v>0</v>
      </c>
      <c r="AA1425" s="11">
        <f t="shared" si="2576"/>
        <v>0</v>
      </c>
      <c r="AB1425" s="11">
        <f t="shared" si="2576"/>
        <v>0</v>
      </c>
      <c r="AC1425" s="11">
        <f t="shared" si="2576"/>
        <v>0</v>
      </c>
      <c r="AD1425" s="11">
        <f t="shared" si="2576"/>
        <v>0</v>
      </c>
      <c r="AE1425" s="11">
        <f t="shared" si="2576"/>
        <v>636</v>
      </c>
      <c r="AF1425" s="11">
        <f t="shared" si="2576"/>
        <v>0</v>
      </c>
      <c r="AG1425" s="11">
        <f t="shared" si="2576"/>
        <v>0</v>
      </c>
      <c r="AH1425" s="11">
        <f t="shared" si="2576"/>
        <v>0</v>
      </c>
      <c r="AI1425" s="11">
        <f t="shared" si="2576"/>
        <v>0</v>
      </c>
      <c r="AJ1425" s="11">
        <f t="shared" si="2576"/>
        <v>0</v>
      </c>
      <c r="AK1425" s="11">
        <f t="shared" ref="AG1425:AV1426" si="2577">AK1426</f>
        <v>636</v>
      </c>
      <c r="AL1425" s="11">
        <f t="shared" si="2577"/>
        <v>0</v>
      </c>
      <c r="AM1425" s="11">
        <f t="shared" si="2577"/>
        <v>0</v>
      </c>
      <c r="AN1425" s="11">
        <f t="shared" si="2577"/>
        <v>0</v>
      </c>
      <c r="AO1425" s="11">
        <f t="shared" si="2577"/>
        <v>0</v>
      </c>
      <c r="AP1425" s="11">
        <f t="shared" si="2577"/>
        <v>0</v>
      </c>
      <c r="AQ1425" s="11">
        <f t="shared" si="2577"/>
        <v>636</v>
      </c>
      <c r="AR1425" s="11">
        <f t="shared" si="2577"/>
        <v>0</v>
      </c>
      <c r="AS1425" s="11">
        <f t="shared" si="2577"/>
        <v>0</v>
      </c>
      <c r="AT1425" s="11">
        <f t="shared" si="2577"/>
        <v>0</v>
      </c>
      <c r="AU1425" s="11">
        <f t="shared" si="2577"/>
        <v>0</v>
      </c>
      <c r="AV1425" s="11">
        <f t="shared" si="2577"/>
        <v>0</v>
      </c>
      <c r="AW1425" s="11">
        <f t="shared" ref="AS1425:AZ1426" si="2578">AW1426</f>
        <v>636</v>
      </c>
      <c r="AX1425" s="11">
        <f t="shared" si="2578"/>
        <v>0</v>
      </c>
      <c r="AY1425" s="11">
        <f t="shared" si="2578"/>
        <v>261</v>
      </c>
      <c r="AZ1425" s="11">
        <f t="shared" si="2578"/>
        <v>0</v>
      </c>
      <c r="BA1425" s="92">
        <f t="shared" si="2479"/>
        <v>41.037735849056602</v>
      </c>
      <c r="BB1425" s="92"/>
    </row>
    <row r="1426" spans="1:54" hidden="1">
      <c r="A1426" s="45" t="s">
        <v>100</v>
      </c>
      <c r="B1426" s="29" t="s">
        <v>254</v>
      </c>
      <c r="C1426" s="29" t="s">
        <v>32</v>
      </c>
      <c r="D1426" s="29" t="s">
        <v>79</v>
      </c>
      <c r="E1426" s="29" t="s">
        <v>304</v>
      </c>
      <c r="F1426" s="29" t="s">
        <v>101</v>
      </c>
      <c r="G1426" s="11">
        <f t="shared" si="2575"/>
        <v>636</v>
      </c>
      <c r="H1426" s="11">
        <f t="shared" si="2575"/>
        <v>0</v>
      </c>
      <c r="I1426" s="11">
        <f t="shared" si="2575"/>
        <v>0</v>
      </c>
      <c r="J1426" s="11">
        <f t="shared" si="2575"/>
        <v>0</v>
      </c>
      <c r="K1426" s="11">
        <f t="shared" si="2575"/>
        <v>0</v>
      </c>
      <c r="L1426" s="11">
        <f t="shared" si="2575"/>
        <v>0</v>
      </c>
      <c r="M1426" s="11">
        <f t="shared" si="2575"/>
        <v>636</v>
      </c>
      <c r="N1426" s="11">
        <f t="shared" si="2575"/>
        <v>0</v>
      </c>
      <c r="O1426" s="11">
        <f t="shared" si="2575"/>
        <v>0</v>
      </c>
      <c r="P1426" s="11">
        <f t="shared" si="2575"/>
        <v>0</v>
      </c>
      <c r="Q1426" s="11">
        <f t="shared" si="2575"/>
        <v>0</v>
      </c>
      <c r="R1426" s="11">
        <f t="shared" si="2575"/>
        <v>0</v>
      </c>
      <c r="S1426" s="11">
        <f t="shared" si="2575"/>
        <v>636</v>
      </c>
      <c r="T1426" s="11">
        <f t="shared" si="2575"/>
        <v>0</v>
      </c>
      <c r="U1426" s="11">
        <f t="shared" si="2576"/>
        <v>0</v>
      </c>
      <c r="V1426" s="11">
        <f t="shared" si="2576"/>
        <v>0</v>
      </c>
      <c r="W1426" s="11">
        <f t="shared" si="2576"/>
        <v>0</v>
      </c>
      <c r="X1426" s="11">
        <f t="shared" si="2576"/>
        <v>0</v>
      </c>
      <c r="Y1426" s="11">
        <f t="shared" si="2576"/>
        <v>636</v>
      </c>
      <c r="Z1426" s="11">
        <f t="shared" si="2576"/>
        <v>0</v>
      </c>
      <c r="AA1426" s="11">
        <f t="shared" si="2576"/>
        <v>0</v>
      </c>
      <c r="AB1426" s="11">
        <f t="shared" si="2576"/>
        <v>0</v>
      </c>
      <c r="AC1426" s="11">
        <f t="shared" si="2576"/>
        <v>0</v>
      </c>
      <c r="AD1426" s="11">
        <f t="shared" si="2576"/>
        <v>0</v>
      </c>
      <c r="AE1426" s="11">
        <f t="shared" si="2576"/>
        <v>636</v>
      </c>
      <c r="AF1426" s="11">
        <f t="shared" si="2576"/>
        <v>0</v>
      </c>
      <c r="AG1426" s="11">
        <f t="shared" si="2577"/>
        <v>0</v>
      </c>
      <c r="AH1426" s="11">
        <f t="shared" si="2577"/>
        <v>0</v>
      </c>
      <c r="AI1426" s="11">
        <f t="shared" si="2577"/>
        <v>0</v>
      </c>
      <c r="AJ1426" s="11">
        <f t="shared" si="2577"/>
        <v>0</v>
      </c>
      <c r="AK1426" s="11">
        <f t="shared" si="2577"/>
        <v>636</v>
      </c>
      <c r="AL1426" s="11">
        <f t="shared" si="2577"/>
        <v>0</v>
      </c>
      <c r="AM1426" s="11">
        <f t="shared" si="2577"/>
        <v>0</v>
      </c>
      <c r="AN1426" s="11">
        <f t="shared" si="2577"/>
        <v>0</v>
      </c>
      <c r="AO1426" s="11">
        <f t="shared" si="2577"/>
        <v>0</v>
      </c>
      <c r="AP1426" s="11">
        <f t="shared" si="2577"/>
        <v>0</v>
      </c>
      <c r="AQ1426" s="11">
        <f t="shared" si="2577"/>
        <v>636</v>
      </c>
      <c r="AR1426" s="11">
        <f t="shared" si="2577"/>
        <v>0</v>
      </c>
      <c r="AS1426" s="11">
        <f t="shared" si="2578"/>
        <v>0</v>
      </c>
      <c r="AT1426" s="11">
        <f t="shared" si="2578"/>
        <v>0</v>
      </c>
      <c r="AU1426" s="11">
        <f t="shared" si="2578"/>
        <v>0</v>
      </c>
      <c r="AV1426" s="11">
        <f t="shared" si="2578"/>
        <v>0</v>
      </c>
      <c r="AW1426" s="11">
        <f t="shared" si="2578"/>
        <v>636</v>
      </c>
      <c r="AX1426" s="11">
        <f t="shared" si="2578"/>
        <v>0</v>
      </c>
      <c r="AY1426" s="11">
        <f t="shared" si="2578"/>
        <v>261</v>
      </c>
      <c r="AZ1426" s="11">
        <f t="shared" si="2578"/>
        <v>0</v>
      </c>
      <c r="BA1426" s="92">
        <f t="shared" si="2479"/>
        <v>41.037735849056602</v>
      </c>
      <c r="BB1426" s="92"/>
    </row>
    <row r="1427" spans="1:54" hidden="1">
      <c r="A1427" s="45" t="s">
        <v>269</v>
      </c>
      <c r="B1427" s="29" t="s">
        <v>254</v>
      </c>
      <c r="C1427" s="29" t="s">
        <v>32</v>
      </c>
      <c r="D1427" s="29" t="s">
        <v>79</v>
      </c>
      <c r="E1427" s="29" t="s">
        <v>304</v>
      </c>
      <c r="F1427" s="55" t="s">
        <v>270</v>
      </c>
      <c r="G1427" s="9">
        <v>636</v>
      </c>
      <c r="H1427" s="9"/>
      <c r="I1427" s="79"/>
      <c r="J1427" s="79"/>
      <c r="K1427" s="79"/>
      <c r="L1427" s="79"/>
      <c r="M1427" s="9">
        <f>G1427+I1427+J1427+K1427+L1427</f>
        <v>636</v>
      </c>
      <c r="N1427" s="9">
        <f>H1427+L1427</f>
        <v>0</v>
      </c>
      <c r="O1427" s="80"/>
      <c r="P1427" s="80"/>
      <c r="Q1427" s="80"/>
      <c r="R1427" s="80"/>
      <c r="S1427" s="9">
        <f>M1427+O1427+P1427+Q1427+R1427</f>
        <v>636</v>
      </c>
      <c r="T1427" s="9">
        <f>N1427+R1427</f>
        <v>0</v>
      </c>
      <c r="U1427" s="80"/>
      <c r="V1427" s="80"/>
      <c r="W1427" s="80"/>
      <c r="X1427" s="80"/>
      <c r="Y1427" s="9">
        <f>S1427+U1427+V1427+W1427+X1427</f>
        <v>636</v>
      </c>
      <c r="Z1427" s="9">
        <f>T1427+X1427</f>
        <v>0</v>
      </c>
      <c r="AA1427" s="80"/>
      <c r="AB1427" s="80"/>
      <c r="AC1427" s="80"/>
      <c r="AD1427" s="80"/>
      <c r="AE1427" s="9">
        <f>Y1427+AA1427+AB1427+AC1427+AD1427</f>
        <v>636</v>
      </c>
      <c r="AF1427" s="9">
        <f>Z1427+AD1427</f>
        <v>0</v>
      </c>
      <c r="AG1427" s="80"/>
      <c r="AH1427" s="80"/>
      <c r="AI1427" s="80"/>
      <c r="AJ1427" s="80"/>
      <c r="AK1427" s="9">
        <f>AE1427+AG1427+AH1427+AI1427+AJ1427</f>
        <v>636</v>
      </c>
      <c r="AL1427" s="9">
        <f>AF1427+AJ1427</f>
        <v>0</v>
      </c>
      <c r="AM1427" s="80"/>
      <c r="AN1427" s="80"/>
      <c r="AO1427" s="80"/>
      <c r="AP1427" s="80"/>
      <c r="AQ1427" s="9">
        <f>AK1427+AM1427+AN1427+AO1427+AP1427</f>
        <v>636</v>
      </c>
      <c r="AR1427" s="9">
        <f>AL1427+AP1427</f>
        <v>0</v>
      </c>
      <c r="AS1427" s="80"/>
      <c r="AT1427" s="80"/>
      <c r="AU1427" s="80"/>
      <c r="AV1427" s="80"/>
      <c r="AW1427" s="9">
        <f>AQ1427+AS1427+AT1427+AU1427+AV1427</f>
        <v>636</v>
      </c>
      <c r="AX1427" s="9">
        <f>AR1427+AV1427</f>
        <v>0</v>
      </c>
      <c r="AY1427" s="11">
        <v>261</v>
      </c>
      <c r="AZ1427" s="79"/>
      <c r="BA1427" s="92">
        <f t="shared" si="2479"/>
        <v>41.037735849056602</v>
      </c>
      <c r="BB1427" s="92"/>
    </row>
    <row r="1428" spans="1:54" ht="115.5" hidden="1">
      <c r="A1428" s="47" t="s">
        <v>305</v>
      </c>
      <c r="B1428" s="29" t="s">
        <v>254</v>
      </c>
      <c r="C1428" s="29" t="s">
        <v>32</v>
      </c>
      <c r="D1428" s="29" t="s">
        <v>79</v>
      </c>
      <c r="E1428" s="29" t="s">
        <v>306</v>
      </c>
      <c r="F1428" s="29"/>
      <c r="G1428" s="11">
        <f t="shared" ref="G1428:V1429" si="2579">G1429</f>
        <v>12</v>
      </c>
      <c r="H1428" s="11">
        <f t="shared" si="2579"/>
        <v>0</v>
      </c>
      <c r="I1428" s="11">
        <f t="shared" si="2579"/>
        <v>0</v>
      </c>
      <c r="J1428" s="11">
        <f t="shared" si="2579"/>
        <v>0</v>
      </c>
      <c r="K1428" s="11">
        <f t="shared" si="2579"/>
        <v>0</v>
      </c>
      <c r="L1428" s="11">
        <f t="shared" si="2579"/>
        <v>0</v>
      </c>
      <c r="M1428" s="11">
        <f t="shared" si="2579"/>
        <v>12</v>
      </c>
      <c r="N1428" s="11">
        <f t="shared" si="2579"/>
        <v>0</v>
      </c>
      <c r="O1428" s="11">
        <f t="shared" si="2579"/>
        <v>0</v>
      </c>
      <c r="P1428" s="11">
        <f t="shared" si="2579"/>
        <v>0</v>
      </c>
      <c r="Q1428" s="11">
        <f t="shared" si="2579"/>
        <v>0</v>
      </c>
      <c r="R1428" s="11">
        <f t="shared" si="2579"/>
        <v>0</v>
      </c>
      <c r="S1428" s="11">
        <f t="shared" si="2579"/>
        <v>12</v>
      </c>
      <c r="T1428" s="11">
        <f t="shared" si="2579"/>
        <v>0</v>
      </c>
      <c r="U1428" s="11">
        <f t="shared" si="2579"/>
        <v>0</v>
      </c>
      <c r="V1428" s="11">
        <f t="shared" si="2579"/>
        <v>0</v>
      </c>
      <c r="W1428" s="11">
        <f t="shared" ref="U1428:AJ1429" si="2580">W1429</f>
        <v>0</v>
      </c>
      <c r="X1428" s="11">
        <f t="shared" si="2580"/>
        <v>0</v>
      </c>
      <c r="Y1428" s="11">
        <f t="shared" si="2580"/>
        <v>12</v>
      </c>
      <c r="Z1428" s="11">
        <f t="shared" si="2580"/>
        <v>0</v>
      </c>
      <c r="AA1428" s="11">
        <f t="shared" si="2580"/>
        <v>0</v>
      </c>
      <c r="AB1428" s="11">
        <f t="shared" si="2580"/>
        <v>0</v>
      </c>
      <c r="AC1428" s="11">
        <f t="shared" si="2580"/>
        <v>0</v>
      </c>
      <c r="AD1428" s="11">
        <f t="shared" si="2580"/>
        <v>0</v>
      </c>
      <c r="AE1428" s="11">
        <f t="shared" si="2580"/>
        <v>12</v>
      </c>
      <c r="AF1428" s="11">
        <f t="shared" si="2580"/>
        <v>0</v>
      </c>
      <c r="AG1428" s="11">
        <f t="shared" si="2580"/>
        <v>0</v>
      </c>
      <c r="AH1428" s="11">
        <f t="shared" si="2580"/>
        <v>0</v>
      </c>
      <c r="AI1428" s="11">
        <f t="shared" si="2580"/>
        <v>0</v>
      </c>
      <c r="AJ1428" s="11">
        <f t="shared" si="2580"/>
        <v>0</v>
      </c>
      <c r="AK1428" s="11">
        <f t="shared" ref="AG1428:AV1429" si="2581">AK1429</f>
        <v>12</v>
      </c>
      <c r="AL1428" s="11">
        <f t="shared" si="2581"/>
        <v>0</v>
      </c>
      <c r="AM1428" s="11">
        <f t="shared" si="2581"/>
        <v>0</v>
      </c>
      <c r="AN1428" s="11">
        <f t="shared" si="2581"/>
        <v>0</v>
      </c>
      <c r="AO1428" s="11">
        <f t="shared" si="2581"/>
        <v>0</v>
      </c>
      <c r="AP1428" s="11">
        <f t="shared" si="2581"/>
        <v>0</v>
      </c>
      <c r="AQ1428" s="11">
        <f t="shared" si="2581"/>
        <v>12</v>
      </c>
      <c r="AR1428" s="11">
        <f t="shared" si="2581"/>
        <v>0</v>
      </c>
      <c r="AS1428" s="11">
        <f t="shared" si="2581"/>
        <v>0</v>
      </c>
      <c r="AT1428" s="11">
        <f t="shared" si="2581"/>
        <v>0</v>
      </c>
      <c r="AU1428" s="11">
        <f t="shared" si="2581"/>
        <v>0</v>
      </c>
      <c r="AV1428" s="11">
        <f t="shared" si="2581"/>
        <v>0</v>
      </c>
      <c r="AW1428" s="11">
        <f t="shared" ref="AS1428:AZ1429" si="2582">AW1429</f>
        <v>12</v>
      </c>
      <c r="AX1428" s="11">
        <f t="shared" si="2582"/>
        <v>0</v>
      </c>
      <c r="AY1428" s="11">
        <f t="shared" si="2582"/>
        <v>6</v>
      </c>
      <c r="AZ1428" s="11">
        <f t="shared" si="2582"/>
        <v>0</v>
      </c>
      <c r="BA1428" s="92">
        <f t="shared" ref="BA1428:BA1491" si="2583">AY1428/AW1428*100</f>
        <v>50</v>
      </c>
      <c r="BB1428" s="92"/>
    </row>
    <row r="1429" spans="1:54" hidden="1">
      <c r="A1429" s="45" t="s">
        <v>100</v>
      </c>
      <c r="B1429" s="29" t="s">
        <v>254</v>
      </c>
      <c r="C1429" s="29" t="s">
        <v>32</v>
      </c>
      <c r="D1429" s="29" t="s">
        <v>79</v>
      </c>
      <c r="E1429" s="29" t="s">
        <v>306</v>
      </c>
      <c r="F1429" s="29" t="s">
        <v>101</v>
      </c>
      <c r="G1429" s="11">
        <f t="shared" si="2579"/>
        <v>12</v>
      </c>
      <c r="H1429" s="11">
        <f t="shared" si="2579"/>
        <v>0</v>
      </c>
      <c r="I1429" s="11">
        <f t="shared" si="2579"/>
        <v>0</v>
      </c>
      <c r="J1429" s="11">
        <f t="shared" si="2579"/>
        <v>0</v>
      </c>
      <c r="K1429" s="11">
        <f t="shared" si="2579"/>
        <v>0</v>
      </c>
      <c r="L1429" s="11">
        <f t="shared" si="2579"/>
        <v>0</v>
      </c>
      <c r="M1429" s="11">
        <f t="shared" si="2579"/>
        <v>12</v>
      </c>
      <c r="N1429" s="11">
        <f t="shared" si="2579"/>
        <v>0</v>
      </c>
      <c r="O1429" s="11">
        <f t="shared" si="2579"/>
        <v>0</v>
      </c>
      <c r="P1429" s="11">
        <f t="shared" si="2579"/>
        <v>0</v>
      </c>
      <c r="Q1429" s="11">
        <f t="shared" si="2579"/>
        <v>0</v>
      </c>
      <c r="R1429" s="11">
        <f t="shared" si="2579"/>
        <v>0</v>
      </c>
      <c r="S1429" s="11">
        <f t="shared" si="2579"/>
        <v>12</v>
      </c>
      <c r="T1429" s="11">
        <f t="shared" si="2579"/>
        <v>0</v>
      </c>
      <c r="U1429" s="11">
        <f t="shared" si="2580"/>
        <v>0</v>
      </c>
      <c r="V1429" s="11">
        <f t="shared" si="2580"/>
        <v>0</v>
      </c>
      <c r="W1429" s="11">
        <f t="shared" si="2580"/>
        <v>0</v>
      </c>
      <c r="X1429" s="11">
        <f t="shared" si="2580"/>
        <v>0</v>
      </c>
      <c r="Y1429" s="11">
        <f t="shared" si="2580"/>
        <v>12</v>
      </c>
      <c r="Z1429" s="11">
        <f t="shared" si="2580"/>
        <v>0</v>
      </c>
      <c r="AA1429" s="11">
        <f t="shared" si="2580"/>
        <v>0</v>
      </c>
      <c r="AB1429" s="11">
        <f t="shared" si="2580"/>
        <v>0</v>
      </c>
      <c r="AC1429" s="11">
        <f t="shared" si="2580"/>
        <v>0</v>
      </c>
      <c r="AD1429" s="11">
        <f t="shared" si="2580"/>
        <v>0</v>
      </c>
      <c r="AE1429" s="11">
        <f t="shared" si="2580"/>
        <v>12</v>
      </c>
      <c r="AF1429" s="11">
        <f t="shared" si="2580"/>
        <v>0</v>
      </c>
      <c r="AG1429" s="11">
        <f t="shared" si="2581"/>
        <v>0</v>
      </c>
      <c r="AH1429" s="11">
        <f t="shared" si="2581"/>
        <v>0</v>
      </c>
      <c r="AI1429" s="11">
        <f t="shared" si="2581"/>
        <v>0</v>
      </c>
      <c r="AJ1429" s="11">
        <f t="shared" si="2581"/>
        <v>0</v>
      </c>
      <c r="AK1429" s="11">
        <f t="shared" si="2581"/>
        <v>12</v>
      </c>
      <c r="AL1429" s="11">
        <f t="shared" si="2581"/>
        <v>0</v>
      </c>
      <c r="AM1429" s="11">
        <f t="shared" si="2581"/>
        <v>0</v>
      </c>
      <c r="AN1429" s="11">
        <f t="shared" si="2581"/>
        <v>0</v>
      </c>
      <c r="AO1429" s="11">
        <f t="shared" si="2581"/>
        <v>0</v>
      </c>
      <c r="AP1429" s="11">
        <f t="shared" si="2581"/>
        <v>0</v>
      </c>
      <c r="AQ1429" s="11">
        <f t="shared" si="2581"/>
        <v>12</v>
      </c>
      <c r="AR1429" s="11">
        <f t="shared" si="2581"/>
        <v>0</v>
      </c>
      <c r="AS1429" s="11">
        <f t="shared" si="2582"/>
        <v>0</v>
      </c>
      <c r="AT1429" s="11">
        <f t="shared" si="2582"/>
        <v>0</v>
      </c>
      <c r="AU1429" s="11">
        <f t="shared" si="2582"/>
        <v>0</v>
      </c>
      <c r="AV1429" s="11">
        <f t="shared" si="2582"/>
        <v>0</v>
      </c>
      <c r="AW1429" s="11">
        <f t="shared" si="2582"/>
        <v>12</v>
      </c>
      <c r="AX1429" s="11">
        <f t="shared" si="2582"/>
        <v>0</v>
      </c>
      <c r="AY1429" s="11">
        <f t="shared" si="2582"/>
        <v>6</v>
      </c>
      <c r="AZ1429" s="11">
        <f t="shared" si="2582"/>
        <v>0</v>
      </c>
      <c r="BA1429" s="92">
        <f t="shared" si="2583"/>
        <v>50</v>
      </c>
      <c r="BB1429" s="92"/>
    </row>
    <row r="1430" spans="1:54" hidden="1">
      <c r="A1430" s="45" t="s">
        <v>269</v>
      </c>
      <c r="B1430" s="29" t="s">
        <v>254</v>
      </c>
      <c r="C1430" s="29" t="s">
        <v>32</v>
      </c>
      <c r="D1430" s="29" t="s">
        <v>79</v>
      </c>
      <c r="E1430" s="29" t="s">
        <v>306</v>
      </c>
      <c r="F1430" s="55" t="s">
        <v>270</v>
      </c>
      <c r="G1430" s="9">
        <v>12</v>
      </c>
      <c r="H1430" s="9"/>
      <c r="I1430" s="79"/>
      <c r="J1430" s="79"/>
      <c r="K1430" s="79"/>
      <c r="L1430" s="79"/>
      <c r="M1430" s="9">
        <f>G1430+I1430+J1430+K1430+L1430</f>
        <v>12</v>
      </c>
      <c r="N1430" s="9">
        <f>H1430+L1430</f>
        <v>0</v>
      </c>
      <c r="O1430" s="80"/>
      <c r="P1430" s="80"/>
      <c r="Q1430" s="80"/>
      <c r="R1430" s="80"/>
      <c r="S1430" s="9">
        <f>M1430+O1430+P1430+Q1430+R1430</f>
        <v>12</v>
      </c>
      <c r="T1430" s="9">
        <f>N1430+R1430</f>
        <v>0</v>
      </c>
      <c r="U1430" s="80"/>
      <c r="V1430" s="80"/>
      <c r="W1430" s="80"/>
      <c r="X1430" s="80"/>
      <c r="Y1430" s="9">
        <f>S1430+U1430+V1430+W1430+X1430</f>
        <v>12</v>
      </c>
      <c r="Z1430" s="9">
        <f>T1430+X1430</f>
        <v>0</v>
      </c>
      <c r="AA1430" s="80"/>
      <c r="AB1430" s="80"/>
      <c r="AC1430" s="80"/>
      <c r="AD1430" s="80"/>
      <c r="AE1430" s="9">
        <f>Y1430+AA1430+AB1430+AC1430+AD1430</f>
        <v>12</v>
      </c>
      <c r="AF1430" s="9">
        <f>Z1430+AD1430</f>
        <v>0</v>
      </c>
      <c r="AG1430" s="80"/>
      <c r="AH1430" s="80"/>
      <c r="AI1430" s="80"/>
      <c r="AJ1430" s="80"/>
      <c r="AK1430" s="9">
        <f>AE1430+AG1430+AH1430+AI1430+AJ1430</f>
        <v>12</v>
      </c>
      <c r="AL1430" s="9">
        <f>AF1430+AJ1430</f>
        <v>0</v>
      </c>
      <c r="AM1430" s="80"/>
      <c r="AN1430" s="80"/>
      <c r="AO1430" s="80"/>
      <c r="AP1430" s="80"/>
      <c r="AQ1430" s="9">
        <f>AK1430+AM1430+AN1430+AO1430+AP1430</f>
        <v>12</v>
      </c>
      <c r="AR1430" s="9">
        <f>AL1430+AP1430</f>
        <v>0</v>
      </c>
      <c r="AS1430" s="80"/>
      <c r="AT1430" s="80"/>
      <c r="AU1430" s="80"/>
      <c r="AV1430" s="80"/>
      <c r="AW1430" s="9">
        <f>AQ1430+AS1430+AT1430+AU1430+AV1430</f>
        <v>12</v>
      </c>
      <c r="AX1430" s="9">
        <f>AR1430+AV1430</f>
        <v>0</v>
      </c>
      <c r="AY1430" s="11">
        <v>6</v>
      </c>
      <c r="AZ1430" s="79"/>
      <c r="BA1430" s="92">
        <f t="shared" si="2583"/>
        <v>50</v>
      </c>
      <c r="BB1430" s="92"/>
    </row>
    <row r="1431" spans="1:54" ht="198" hidden="1">
      <c r="A1431" s="42" t="s">
        <v>307</v>
      </c>
      <c r="B1431" s="29" t="s">
        <v>254</v>
      </c>
      <c r="C1431" s="29" t="s">
        <v>32</v>
      </c>
      <c r="D1431" s="29" t="s">
        <v>79</v>
      </c>
      <c r="E1431" s="29" t="s">
        <v>308</v>
      </c>
      <c r="F1431" s="29"/>
      <c r="G1431" s="19">
        <f t="shared" ref="G1431:V1432" si="2584">G1432</f>
        <v>9</v>
      </c>
      <c r="H1431" s="19">
        <f t="shared" si="2584"/>
        <v>0</v>
      </c>
      <c r="I1431" s="19">
        <f t="shared" si="2584"/>
        <v>0</v>
      </c>
      <c r="J1431" s="19">
        <f t="shared" si="2584"/>
        <v>0</v>
      </c>
      <c r="K1431" s="19">
        <f t="shared" si="2584"/>
        <v>0</v>
      </c>
      <c r="L1431" s="19">
        <f t="shared" si="2584"/>
        <v>0</v>
      </c>
      <c r="M1431" s="19">
        <f t="shared" si="2584"/>
        <v>9</v>
      </c>
      <c r="N1431" s="19">
        <f t="shared" si="2584"/>
        <v>0</v>
      </c>
      <c r="O1431" s="19">
        <f t="shared" si="2584"/>
        <v>0</v>
      </c>
      <c r="P1431" s="19">
        <f t="shared" si="2584"/>
        <v>0</v>
      </c>
      <c r="Q1431" s="19">
        <f t="shared" si="2584"/>
        <v>0</v>
      </c>
      <c r="R1431" s="19">
        <f t="shared" si="2584"/>
        <v>0</v>
      </c>
      <c r="S1431" s="19">
        <f t="shared" si="2584"/>
        <v>9</v>
      </c>
      <c r="T1431" s="19">
        <f t="shared" si="2584"/>
        <v>0</v>
      </c>
      <c r="U1431" s="19">
        <f t="shared" si="2584"/>
        <v>0</v>
      </c>
      <c r="V1431" s="19">
        <f t="shared" si="2584"/>
        <v>0</v>
      </c>
      <c r="W1431" s="19">
        <f t="shared" ref="U1431:AJ1432" si="2585">W1432</f>
        <v>0</v>
      </c>
      <c r="X1431" s="19">
        <f t="shared" si="2585"/>
        <v>0</v>
      </c>
      <c r="Y1431" s="19">
        <f t="shared" si="2585"/>
        <v>9</v>
      </c>
      <c r="Z1431" s="19">
        <f t="shared" si="2585"/>
        <v>0</v>
      </c>
      <c r="AA1431" s="19">
        <f t="shared" si="2585"/>
        <v>0</v>
      </c>
      <c r="AB1431" s="19">
        <f t="shared" si="2585"/>
        <v>0</v>
      </c>
      <c r="AC1431" s="19">
        <f t="shared" si="2585"/>
        <v>0</v>
      </c>
      <c r="AD1431" s="19">
        <f t="shared" si="2585"/>
        <v>0</v>
      </c>
      <c r="AE1431" s="19">
        <f t="shared" si="2585"/>
        <v>9</v>
      </c>
      <c r="AF1431" s="19">
        <f t="shared" si="2585"/>
        <v>0</v>
      </c>
      <c r="AG1431" s="19">
        <f t="shared" si="2585"/>
        <v>0</v>
      </c>
      <c r="AH1431" s="19">
        <f t="shared" si="2585"/>
        <v>0</v>
      </c>
      <c r="AI1431" s="19">
        <f t="shared" si="2585"/>
        <v>0</v>
      </c>
      <c r="AJ1431" s="19">
        <f t="shared" si="2585"/>
        <v>0</v>
      </c>
      <c r="AK1431" s="19">
        <f t="shared" ref="AG1431:AV1432" si="2586">AK1432</f>
        <v>9</v>
      </c>
      <c r="AL1431" s="19">
        <f t="shared" si="2586"/>
        <v>0</v>
      </c>
      <c r="AM1431" s="19">
        <f t="shared" si="2586"/>
        <v>0</v>
      </c>
      <c r="AN1431" s="19">
        <f t="shared" si="2586"/>
        <v>0</v>
      </c>
      <c r="AO1431" s="19">
        <f t="shared" si="2586"/>
        <v>0</v>
      </c>
      <c r="AP1431" s="19">
        <f t="shared" si="2586"/>
        <v>0</v>
      </c>
      <c r="AQ1431" s="19">
        <f t="shared" si="2586"/>
        <v>9</v>
      </c>
      <c r="AR1431" s="19">
        <f t="shared" si="2586"/>
        <v>0</v>
      </c>
      <c r="AS1431" s="19">
        <f t="shared" si="2586"/>
        <v>0</v>
      </c>
      <c r="AT1431" s="19">
        <f t="shared" si="2586"/>
        <v>0</v>
      </c>
      <c r="AU1431" s="19">
        <f t="shared" si="2586"/>
        <v>0</v>
      </c>
      <c r="AV1431" s="19">
        <f t="shared" si="2586"/>
        <v>0</v>
      </c>
      <c r="AW1431" s="19">
        <f t="shared" ref="AS1431:AZ1432" si="2587">AW1432</f>
        <v>9</v>
      </c>
      <c r="AX1431" s="19">
        <f t="shared" si="2587"/>
        <v>0</v>
      </c>
      <c r="AY1431" s="19">
        <f t="shared" si="2587"/>
        <v>4</v>
      </c>
      <c r="AZ1431" s="19">
        <f t="shared" si="2587"/>
        <v>0</v>
      </c>
      <c r="BA1431" s="92">
        <f t="shared" si="2583"/>
        <v>44.444444444444443</v>
      </c>
      <c r="BB1431" s="92"/>
    </row>
    <row r="1432" spans="1:54" hidden="1">
      <c r="A1432" s="41" t="s">
        <v>100</v>
      </c>
      <c r="B1432" s="29" t="s">
        <v>254</v>
      </c>
      <c r="C1432" s="29" t="s">
        <v>32</v>
      </c>
      <c r="D1432" s="29" t="s">
        <v>79</v>
      </c>
      <c r="E1432" s="29" t="s">
        <v>308</v>
      </c>
      <c r="F1432" s="29" t="s">
        <v>101</v>
      </c>
      <c r="G1432" s="19">
        <f t="shared" si="2584"/>
        <v>9</v>
      </c>
      <c r="H1432" s="19">
        <f t="shared" si="2584"/>
        <v>0</v>
      </c>
      <c r="I1432" s="19">
        <f t="shared" si="2584"/>
        <v>0</v>
      </c>
      <c r="J1432" s="19">
        <f t="shared" si="2584"/>
        <v>0</v>
      </c>
      <c r="K1432" s="19">
        <f t="shared" si="2584"/>
        <v>0</v>
      </c>
      <c r="L1432" s="19">
        <f t="shared" si="2584"/>
        <v>0</v>
      </c>
      <c r="M1432" s="19">
        <f t="shared" si="2584"/>
        <v>9</v>
      </c>
      <c r="N1432" s="19">
        <f t="shared" si="2584"/>
        <v>0</v>
      </c>
      <c r="O1432" s="19">
        <f t="shared" si="2584"/>
        <v>0</v>
      </c>
      <c r="P1432" s="19">
        <f t="shared" si="2584"/>
        <v>0</v>
      </c>
      <c r="Q1432" s="19">
        <f t="shared" si="2584"/>
        <v>0</v>
      </c>
      <c r="R1432" s="19">
        <f t="shared" si="2584"/>
        <v>0</v>
      </c>
      <c r="S1432" s="19">
        <f t="shared" si="2584"/>
        <v>9</v>
      </c>
      <c r="T1432" s="19">
        <f t="shared" si="2584"/>
        <v>0</v>
      </c>
      <c r="U1432" s="19">
        <f t="shared" si="2585"/>
        <v>0</v>
      </c>
      <c r="V1432" s="19">
        <f t="shared" si="2585"/>
        <v>0</v>
      </c>
      <c r="W1432" s="19">
        <f t="shared" si="2585"/>
        <v>0</v>
      </c>
      <c r="X1432" s="19">
        <f t="shared" si="2585"/>
        <v>0</v>
      </c>
      <c r="Y1432" s="19">
        <f t="shared" si="2585"/>
        <v>9</v>
      </c>
      <c r="Z1432" s="19">
        <f t="shared" si="2585"/>
        <v>0</v>
      </c>
      <c r="AA1432" s="19">
        <f t="shared" si="2585"/>
        <v>0</v>
      </c>
      <c r="AB1432" s="19">
        <f t="shared" si="2585"/>
        <v>0</v>
      </c>
      <c r="AC1432" s="19">
        <f t="shared" si="2585"/>
        <v>0</v>
      </c>
      <c r="AD1432" s="19">
        <f t="shared" si="2585"/>
        <v>0</v>
      </c>
      <c r="AE1432" s="19">
        <f t="shared" si="2585"/>
        <v>9</v>
      </c>
      <c r="AF1432" s="19">
        <f t="shared" si="2585"/>
        <v>0</v>
      </c>
      <c r="AG1432" s="19">
        <f t="shared" si="2586"/>
        <v>0</v>
      </c>
      <c r="AH1432" s="19">
        <f t="shared" si="2586"/>
        <v>0</v>
      </c>
      <c r="AI1432" s="19">
        <f t="shared" si="2586"/>
        <v>0</v>
      </c>
      <c r="AJ1432" s="19">
        <f t="shared" si="2586"/>
        <v>0</v>
      </c>
      <c r="AK1432" s="19">
        <f t="shared" si="2586"/>
        <v>9</v>
      </c>
      <c r="AL1432" s="19">
        <f t="shared" si="2586"/>
        <v>0</v>
      </c>
      <c r="AM1432" s="19">
        <f t="shared" si="2586"/>
        <v>0</v>
      </c>
      <c r="AN1432" s="19">
        <f t="shared" si="2586"/>
        <v>0</v>
      </c>
      <c r="AO1432" s="19">
        <f t="shared" si="2586"/>
        <v>0</v>
      </c>
      <c r="AP1432" s="19">
        <f t="shared" si="2586"/>
        <v>0</v>
      </c>
      <c r="AQ1432" s="19">
        <f t="shared" si="2586"/>
        <v>9</v>
      </c>
      <c r="AR1432" s="19">
        <f t="shared" si="2586"/>
        <v>0</v>
      </c>
      <c r="AS1432" s="19">
        <f t="shared" si="2587"/>
        <v>0</v>
      </c>
      <c r="AT1432" s="19">
        <f t="shared" si="2587"/>
        <v>0</v>
      </c>
      <c r="AU1432" s="19">
        <f t="shared" si="2587"/>
        <v>0</v>
      </c>
      <c r="AV1432" s="19">
        <f t="shared" si="2587"/>
        <v>0</v>
      </c>
      <c r="AW1432" s="19">
        <f t="shared" si="2587"/>
        <v>9</v>
      </c>
      <c r="AX1432" s="19">
        <f t="shared" si="2587"/>
        <v>0</v>
      </c>
      <c r="AY1432" s="19">
        <f t="shared" si="2587"/>
        <v>4</v>
      </c>
      <c r="AZ1432" s="19">
        <f t="shared" si="2587"/>
        <v>0</v>
      </c>
      <c r="BA1432" s="92">
        <f t="shared" si="2583"/>
        <v>44.444444444444443</v>
      </c>
      <c r="BB1432" s="92"/>
    </row>
    <row r="1433" spans="1:54" hidden="1">
      <c r="A1433" s="41" t="s">
        <v>269</v>
      </c>
      <c r="B1433" s="29" t="s">
        <v>254</v>
      </c>
      <c r="C1433" s="29" t="s">
        <v>32</v>
      </c>
      <c r="D1433" s="29" t="s">
        <v>79</v>
      </c>
      <c r="E1433" s="29" t="s">
        <v>308</v>
      </c>
      <c r="F1433" s="55" t="s">
        <v>270</v>
      </c>
      <c r="G1433" s="9">
        <v>9</v>
      </c>
      <c r="H1433" s="9"/>
      <c r="I1433" s="79"/>
      <c r="J1433" s="79"/>
      <c r="K1433" s="79"/>
      <c r="L1433" s="79"/>
      <c r="M1433" s="9">
        <f>G1433+I1433+J1433+K1433+L1433</f>
        <v>9</v>
      </c>
      <c r="N1433" s="9">
        <f>H1433+L1433</f>
        <v>0</v>
      </c>
      <c r="O1433" s="80"/>
      <c r="P1433" s="80"/>
      <c r="Q1433" s="80"/>
      <c r="R1433" s="80"/>
      <c r="S1433" s="9">
        <f>M1433+O1433+P1433+Q1433+R1433</f>
        <v>9</v>
      </c>
      <c r="T1433" s="9">
        <f>N1433+R1433</f>
        <v>0</v>
      </c>
      <c r="U1433" s="80"/>
      <c r="V1433" s="80"/>
      <c r="W1433" s="80"/>
      <c r="X1433" s="80"/>
      <c r="Y1433" s="9">
        <f>S1433+U1433+V1433+W1433+X1433</f>
        <v>9</v>
      </c>
      <c r="Z1433" s="9">
        <f>T1433+X1433</f>
        <v>0</v>
      </c>
      <c r="AA1433" s="80"/>
      <c r="AB1433" s="80"/>
      <c r="AC1433" s="80"/>
      <c r="AD1433" s="80"/>
      <c r="AE1433" s="9">
        <f>Y1433+AA1433+AB1433+AC1433+AD1433</f>
        <v>9</v>
      </c>
      <c r="AF1433" s="9">
        <f>Z1433+AD1433</f>
        <v>0</v>
      </c>
      <c r="AG1433" s="80"/>
      <c r="AH1433" s="80"/>
      <c r="AI1433" s="80"/>
      <c r="AJ1433" s="80"/>
      <c r="AK1433" s="9">
        <f>AE1433+AG1433+AH1433+AI1433+AJ1433</f>
        <v>9</v>
      </c>
      <c r="AL1433" s="9">
        <f>AF1433+AJ1433</f>
        <v>0</v>
      </c>
      <c r="AM1433" s="80"/>
      <c r="AN1433" s="80"/>
      <c r="AO1433" s="80"/>
      <c r="AP1433" s="80"/>
      <c r="AQ1433" s="9">
        <f>AK1433+AM1433+AN1433+AO1433+AP1433</f>
        <v>9</v>
      </c>
      <c r="AR1433" s="9">
        <f>AL1433+AP1433</f>
        <v>0</v>
      </c>
      <c r="AS1433" s="80"/>
      <c r="AT1433" s="80"/>
      <c r="AU1433" s="80"/>
      <c r="AV1433" s="80"/>
      <c r="AW1433" s="9">
        <f>AQ1433+AS1433+AT1433+AU1433+AV1433</f>
        <v>9</v>
      </c>
      <c r="AX1433" s="9">
        <f>AR1433+AV1433</f>
        <v>0</v>
      </c>
      <c r="AY1433" s="118">
        <v>4</v>
      </c>
      <c r="AZ1433" s="79"/>
      <c r="BA1433" s="92">
        <f t="shared" si="2583"/>
        <v>44.444444444444443</v>
      </c>
      <c r="BB1433" s="92"/>
    </row>
    <row r="1434" spans="1:54" ht="33" hidden="1">
      <c r="A1434" s="47" t="s">
        <v>309</v>
      </c>
      <c r="B1434" s="29" t="s">
        <v>254</v>
      </c>
      <c r="C1434" s="29" t="s">
        <v>32</v>
      </c>
      <c r="D1434" s="29" t="s">
        <v>79</v>
      </c>
      <c r="E1434" s="29" t="s">
        <v>310</v>
      </c>
      <c r="F1434" s="29"/>
      <c r="G1434" s="11">
        <f t="shared" ref="G1434:V1435" si="2588">G1435</f>
        <v>30</v>
      </c>
      <c r="H1434" s="11">
        <f t="shared" si="2588"/>
        <v>0</v>
      </c>
      <c r="I1434" s="11">
        <f t="shared" si="2588"/>
        <v>0</v>
      </c>
      <c r="J1434" s="11">
        <f t="shared" si="2588"/>
        <v>0</v>
      </c>
      <c r="K1434" s="11">
        <f t="shared" si="2588"/>
        <v>0</v>
      </c>
      <c r="L1434" s="11">
        <f t="shared" si="2588"/>
        <v>0</v>
      </c>
      <c r="M1434" s="11">
        <f t="shared" si="2588"/>
        <v>30</v>
      </c>
      <c r="N1434" s="11">
        <f t="shared" si="2588"/>
        <v>0</v>
      </c>
      <c r="O1434" s="11">
        <f t="shared" si="2588"/>
        <v>0</v>
      </c>
      <c r="P1434" s="11">
        <f t="shared" si="2588"/>
        <v>0</v>
      </c>
      <c r="Q1434" s="11">
        <f t="shared" si="2588"/>
        <v>0</v>
      </c>
      <c r="R1434" s="11">
        <f t="shared" si="2588"/>
        <v>0</v>
      </c>
      <c r="S1434" s="11">
        <f t="shared" si="2588"/>
        <v>30</v>
      </c>
      <c r="T1434" s="11">
        <f t="shared" si="2588"/>
        <v>0</v>
      </c>
      <c r="U1434" s="11">
        <f t="shared" si="2588"/>
        <v>0</v>
      </c>
      <c r="V1434" s="11">
        <f t="shared" si="2588"/>
        <v>0</v>
      </c>
      <c r="W1434" s="11">
        <f t="shared" ref="U1434:AJ1435" si="2589">W1435</f>
        <v>0</v>
      </c>
      <c r="X1434" s="11">
        <f t="shared" si="2589"/>
        <v>0</v>
      </c>
      <c r="Y1434" s="11">
        <f t="shared" si="2589"/>
        <v>30</v>
      </c>
      <c r="Z1434" s="11">
        <f t="shared" si="2589"/>
        <v>0</v>
      </c>
      <c r="AA1434" s="11">
        <f t="shared" si="2589"/>
        <v>0</v>
      </c>
      <c r="AB1434" s="11">
        <f t="shared" si="2589"/>
        <v>0</v>
      </c>
      <c r="AC1434" s="11">
        <f t="shared" si="2589"/>
        <v>0</v>
      </c>
      <c r="AD1434" s="11">
        <f t="shared" si="2589"/>
        <v>0</v>
      </c>
      <c r="AE1434" s="11">
        <f t="shared" si="2589"/>
        <v>30</v>
      </c>
      <c r="AF1434" s="11">
        <f t="shared" si="2589"/>
        <v>0</v>
      </c>
      <c r="AG1434" s="11">
        <f t="shared" si="2589"/>
        <v>0</v>
      </c>
      <c r="AH1434" s="11">
        <f t="shared" si="2589"/>
        <v>0</v>
      </c>
      <c r="AI1434" s="11">
        <f t="shared" si="2589"/>
        <v>0</v>
      </c>
      <c r="AJ1434" s="11">
        <f t="shared" si="2589"/>
        <v>0</v>
      </c>
      <c r="AK1434" s="11">
        <f t="shared" ref="AG1434:AV1435" si="2590">AK1435</f>
        <v>30</v>
      </c>
      <c r="AL1434" s="11">
        <f t="shared" si="2590"/>
        <v>0</v>
      </c>
      <c r="AM1434" s="11">
        <f t="shared" si="2590"/>
        <v>0</v>
      </c>
      <c r="AN1434" s="11">
        <f t="shared" si="2590"/>
        <v>0</v>
      </c>
      <c r="AO1434" s="11">
        <f t="shared" si="2590"/>
        <v>0</v>
      </c>
      <c r="AP1434" s="11">
        <f t="shared" si="2590"/>
        <v>0</v>
      </c>
      <c r="AQ1434" s="11">
        <f t="shared" si="2590"/>
        <v>30</v>
      </c>
      <c r="AR1434" s="11">
        <f t="shared" si="2590"/>
        <v>0</v>
      </c>
      <c r="AS1434" s="11">
        <f t="shared" si="2590"/>
        <v>0</v>
      </c>
      <c r="AT1434" s="11">
        <f t="shared" si="2590"/>
        <v>0</v>
      </c>
      <c r="AU1434" s="11">
        <f t="shared" si="2590"/>
        <v>0</v>
      </c>
      <c r="AV1434" s="11">
        <f t="shared" si="2590"/>
        <v>0</v>
      </c>
      <c r="AW1434" s="11">
        <f t="shared" ref="AS1434:AZ1435" si="2591">AW1435</f>
        <v>30</v>
      </c>
      <c r="AX1434" s="11">
        <f t="shared" si="2591"/>
        <v>0</v>
      </c>
      <c r="AY1434" s="11">
        <f t="shared" si="2591"/>
        <v>3</v>
      </c>
      <c r="AZ1434" s="11">
        <f t="shared" si="2591"/>
        <v>0</v>
      </c>
      <c r="BA1434" s="92">
        <f t="shared" si="2583"/>
        <v>10</v>
      </c>
      <c r="BB1434" s="92"/>
    </row>
    <row r="1435" spans="1:54" hidden="1">
      <c r="A1435" s="45" t="s">
        <v>100</v>
      </c>
      <c r="B1435" s="29" t="s">
        <v>254</v>
      </c>
      <c r="C1435" s="29" t="s">
        <v>32</v>
      </c>
      <c r="D1435" s="29" t="s">
        <v>79</v>
      </c>
      <c r="E1435" s="29" t="s">
        <v>310</v>
      </c>
      <c r="F1435" s="29" t="s">
        <v>101</v>
      </c>
      <c r="G1435" s="11">
        <f t="shared" si="2588"/>
        <v>30</v>
      </c>
      <c r="H1435" s="11">
        <f t="shared" si="2588"/>
        <v>0</v>
      </c>
      <c r="I1435" s="11">
        <f t="shared" si="2588"/>
        <v>0</v>
      </c>
      <c r="J1435" s="11">
        <f t="shared" si="2588"/>
        <v>0</v>
      </c>
      <c r="K1435" s="11">
        <f t="shared" si="2588"/>
        <v>0</v>
      </c>
      <c r="L1435" s="11">
        <f t="shared" si="2588"/>
        <v>0</v>
      </c>
      <c r="M1435" s="11">
        <f t="shared" si="2588"/>
        <v>30</v>
      </c>
      <c r="N1435" s="11">
        <f t="shared" si="2588"/>
        <v>0</v>
      </c>
      <c r="O1435" s="11">
        <f t="shared" si="2588"/>
        <v>0</v>
      </c>
      <c r="P1435" s="11">
        <f t="shared" si="2588"/>
        <v>0</v>
      </c>
      <c r="Q1435" s="11">
        <f t="shared" si="2588"/>
        <v>0</v>
      </c>
      <c r="R1435" s="11">
        <f t="shared" si="2588"/>
        <v>0</v>
      </c>
      <c r="S1435" s="11">
        <f t="shared" si="2588"/>
        <v>30</v>
      </c>
      <c r="T1435" s="11">
        <f t="shared" si="2588"/>
        <v>0</v>
      </c>
      <c r="U1435" s="11">
        <f t="shared" si="2589"/>
        <v>0</v>
      </c>
      <c r="V1435" s="11">
        <f t="shared" si="2589"/>
        <v>0</v>
      </c>
      <c r="W1435" s="11">
        <f t="shared" si="2589"/>
        <v>0</v>
      </c>
      <c r="X1435" s="11">
        <f t="shared" si="2589"/>
        <v>0</v>
      </c>
      <c r="Y1435" s="11">
        <f t="shared" si="2589"/>
        <v>30</v>
      </c>
      <c r="Z1435" s="11">
        <f t="shared" si="2589"/>
        <v>0</v>
      </c>
      <c r="AA1435" s="11">
        <f t="shared" si="2589"/>
        <v>0</v>
      </c>
      <c r="AB1435" s="11">
        <f t="shared" si="2589"/>
        <v>0</v>
      </c>
      <c r="AC1435" s="11">
        <f t="shared" si="2589"/>
        <v>0</v>
      </c>
      <c r="AD1435" s="11">
        <f t="shared" si="2589"/>
        <v>0</v>
      </c>
      <c r="AE1435" s="11">
        <f t="shared" si="2589"/>
        <v>30</v>
      </c>
      <c r="AF1435" s="11">
        <f t="shared" si="2589"/>
        <v>0</v>
      </c>
      <c r="AG1435" s="11">
        <f t="shared" si="2590"/>
        <v>0</v>
      </c>
      <c r="AH1435" s="11">
        <f t="shared" si="2590"/>
        <v>0</v>
      </c>
      <c r="AI1435" s="11">
        <f t="shared" si="2590"/>
        <v>0</v>
      </c>
      <c r="AJ1435" s="11">
        <f t="shared" si="2590"/>
        <v>0</v>
      </c>
      <c r="AK1435" s="11">
        <f t="shared" si="2590"/>
        <v>30</v>
      </c>
      <c r="AL1435" s="11">
        <f t="shared" si="2590"/>
        <v>0</v>
      </c>
      <c r="AM1435" s="11">
        <f t="shared" si="2590"/>
        <v>0</v>
      </c>
      <c r="AN1435" s="11">
        <f t="shared" si="2590"/>
        <v>0</v>
      </c>
      <c r="AO1435" s="11">
        <f t="shared" si="2590"/>
        <v>0</v>
      </c>
      <c r="AP1435" s="11">
        <f t="shared" si="2590"/>
        <v>0</v>
      </c>
      <c r="AQ1435" s="11">
        <f t="shared" si="2590"/>
        <v>30</v>
      </c>
      <c r="AR1435" s="11">
        <f t="shared" si="2590"/>
        <v>0</v>
      </c>
      <c r="AS1435" s="11">
        <f t="shared" si="2591"/>
        <v>0</v>
      </c>
      <c r="AT1435" s="11">
        <f t="shared" si="2591"/>
        <v>0</v>
      </c>
      <c r="AU1435" s="11">
        <f t="shared" si="2591"/>
        <v>0</v>
      </c>
      <c r="AV1435" s="11">
        <f t="shared" si="2591"/>
        <v>0</v>
      </c>
      <c r="AW1435" s="11">
        <f t="shared" si="2591"/>
        <v>30</v>
      </c>
      <c r="AX1435" s="11">
        <f t="shared" si="2591"/>
        <v>0</v>
      </c>
      <c r="AY1435" s="11">
        <f t="shared" si="2591"/>
        <v>3</v>
      </c>
      <c r="AZ1435" s="11">
        <f t="shared" si="2591"/>
        <v>0</v>
      </c>
      <c r="BA1435" s="92">
        <f t="shared" si="2583"/>
        <v>10</v>
      </c>
      <c r="BB1435" s="92"/>
    </row>
    <row r="1436" spans="1:54" hidden="1">
      <c r="A1436" s="45" t="s">
        <v>269</v>
      </c>
      <c r="B1436" s="29" t="s">
        <v>254</v>
      </c>
      <c r="C1436" s="29" t="s">
        <v>32</v>
      </c>
      <c r="D1436" s="29" t="s">
        <v>79</v>
      </c>
      <c r="E1436" s="29" t="s">
        <v>310</v>
      </c>
      <c r="F1436" s="55" t="s">
        <v>270</v>
      </c>
      <c r="G1436" s="9">
        <v>30</v>
      </c>
      <c r="H1436" s="9"/>
      <c r="I1436" s="79"/>
      <c r="J1436" s="79"/>
      <c r="K1436" s="79"/>
      <c r="L1436" s="79"/>
      <c r="M1436" s="9">
        <f>G1436+I1436+J1436+K1436+L1436</f>
        <v>30</v>
      </c>
      <c r="N1436" s="9">
        <f>H1436+L1436</f>
        <v>0</v>
      </c>
      <c r="O1436" s="80"/>
      <c r="P1436" s="80"/>
      <c r="Q1436" s="80"/>
      <c r="R1436" s="80"/>
      <c r="S1436" s="9">
        <f>M1436+O1436+P1436+Q1436+R1436</f>
        <v>30</v>
      </c>
      <c r="T1436" s="9">
        <f>N1436+R1436</f>
        <v>0</v>
      </c>
      <c r="U1436" s="80"/>
      <c r="V1436" s="80"/>
      <c r="W1436" s="80"/>
      <c r="X1436" s="80"/>
      <c r="Y1436" s="9">
        <f>S1436+U1436+V1436+W1436+X1436</f>
        <v>30</v>
      </c>
      <c r="Z1436" s="9">
        <f>T1436+X1436</f>
        <v>0</v>
      </c>
      <c r="AA1436" s="80"/>
      <c r="AB1436" s="80"/>
      <c r="AC1436" s="80"/>
      <c r="AD1436" s="80"/>
      <c r="AE1436" s="9">
        <f>Y1436+AA1436+AB1436+AC1436+AD1436</f>
        <v>30</v>
      </c>
      <c r="AF1436" s="9">
        <f>Z1436+AD1436</f>
        <v>0</v>
      </c>
      <c r="AG1436" s="80"/>
      <c r="AH1436" s="80"/>
      <c r="AI1436" s="80"/>
      <c r="AJ1436" s="80"/>
      <c r="AK1436" s="9">
        <f>AE1436+AG1436+AH1436+AI1436+AJ1436</f>
        <v>30</v>
      </c>
      <c r="AL1436" s="9">
        <f>AF1436+AJ1436</f>
        <v>0</v>
      </c>
      <c r="AM1436" s="80"/>
      <c r="AN1436" s="80"/>
      <c r="AO1436" s="80"/>
      <c r="AP1436" s="80"/>
      <c r="AQ1436" s="9">
        <f>AK1436+AM1436+AN1436+AO1436+AP1436</f>
        <v>30</v>
      </c>
      <c r="AR1436" s="9">
        <f>AL1436+AP1436</f>
        <v>0</v>
      </c>
      <c r="AS1436" s="80"/>
      <c r="AT1436" s="80"/>
      <c r="AU1436" s="80"/>
      <c r="AV1436" s="80"/>
      <c r="AW1436" s="9">
        <f>AQ1436+AS1436+AT1436+AU1436+AV1436</f>
        <v>30</v>
      </c>
      <c r="AX1436" s="9">
        <f>AR1436+AV1436</f>
        <v>0</v>
      </c>
      <c r="AY1436" s="11">
        <v>3</v>
      </c>
      <c r="AZ1436" s="79"/>
      <c r="BA1436" s="92">
        <f t="shared" si="2583"/>
        <v>10</v>
      </c>
      <c r="BB1436" s="92"/>
    </row>
    <row r="1437" spans="1:54" ht="33" hidden="1">
      <c r="A1437" s="47" t="s">
        <v>311</v>
      </c>
      <c r="B1437" s="29" t="s">
        <v>254</v>
      </c>
      <c r="C1437" s="29" t="s">
        <v>32</v>
      </c>
      <c r="D1437" s="29" t="s">
        <v>79</v>
      </c>
      <c r="E1437" s="29" t="s">
        <v>312</v>
      </c>
      <c r="F1437" s="29"/>
      <c r="G1437" s="11">
        <f t="shared" ref="G1437:V1438" si="2592">G1438</f>
        <v>3267</v>
      </c>
      <c r="H1437" s="11">
        <f t="shared" si="2592"/>
        <v>0</v>
      </c>
      <c r="I1437" s="11">
        <f t="shared" si="2592"/>
        <v>0</v>
      </c>
      <c r="J1437" s="11">
        <f t="shared" si="2592"/>
        <v>0</v>
      </c>
      <c r="K1437" s="11">
        <f t="shared" si="2592"/>
        <v>0</v>
      </c>
      <c r="L1437" s="11">
        <f t="shared" si="2592"/>
        <v>0</v>
      </c>
      <c r="M1437" s="11">
        <f t="shared" si="2592"/>
        <v>3267</v>
      </c>
      <c r="N1437" s="11">
        <f t="shared" si="2592"/>
        <v>0</v>
      </c>
      <c r="O1437" s="11">
        <f t="shared" si="2592"/>
        <v>0</v>
      </c>
      <c r="P1437" s="11">
        <f t="shared" si="2592"/>
        <v>0</v>
      </c>
      <c r="Q1437" s="11">
        <f t="shared" si="2592"/>
        <v>0</v>
      </c>
      <c r="R1437" s="11">
        <f t="shared" si="2592"/>
        <v>0</v>
      </c>
      <c r="S1437" s="11">
        <f t="shared" si="2592"/>
        <v>3267</v>
      </c>
      <c r="T1437" s="11">
        <f t="shared" si="2592"/>
        <v>0</v>
      </c>
      <c r="U1437" s="11">
        <f t="shared" si="2592"/>
        <v>0</v>
      </c>
      <c r="V1437" s="11">
        <f t="shared" si="2592"/>
        <v>0</v>
      </c>
      <c r="W1437" s="11">
        <f t="shared" ref="U1437:AJ1438" si="2593">W1438</f>
        <v>0</v>
      </c>
      <c r="X1437" s="11">
        <f t="shared" si="2593"/>
        <v>0</v>
      </c>
      <c r="Y1437" s="11">
        <f t="shared" si="2593"/>
        <v>3267</v>
      </c>
      <c r="Z1437" s="11">
        <f t="shared" si="2593"/>
        <v>0</v>
      </c>
      <c r="AA1437" s="11">
        <f t="shared" si="2593"/>
        <v>0</v>
      </c>
      <c r="AB1437" s="11">
        <f t="shared" si="2593"/>
        <v>0</v>
      </c>
      <c r="AC1437" s="11">
        <f t="shared" si="2593"/>
        <v>0</v>
      </c>
      <c r="AD1437" s="11">
        <f t="shared" si="2593"/>
        <v>0</v>
      </c>
      <c r="AE1437" s="11">
        <f t="shared" si="2593"/>
        <v>3267</v>
      </c>
      <c r="AF1437" s="11">
        <f t="shared" si="2593"/>
        <v>0</v>
      </c>
      <c r="AG1437" s="11">
        <f t="shared" si="2593"/>
        <v>0</v>
      </c>
      <c r="AH1437" s="11">
        <f t="shared" si="2593"/>
        <v>0</v>
      </c>
      <c r="AI1437" s="11">
        <f t="shared" si="2593"/>
        <v>0</v>
      </c>
      <c r="AJ1437" s="11">
        <f t="shared" si="2593"/>
        <v>0</v>
      </c>
      <c r="AK1437" s="11">
        <f t="shared" ref="AG1437:AV1438" si="2594">AK1438</f>
        <v>3267</v>
      </c>
      <c r="AL1437" s="11">
        <f t="shared" si="2594"/>
        <v>0</v>
      </c>
      <c r="AM1437" s="11">
        <f t="shared" si="2594"/>
        <v>0</v>
      </c>
      <c r="AN1437" s="11">
        <f t="shared" si="2594"/>
        <v>0</v>
      </c>
      <c r="AO1437" s="11">
        <f t="shared" si="2594"/>
        <v>0</v>
      </c>
      <c r="AP1437" s="11">
        <f t="shared" si="2594"/>
        <v>0</v>
      </c>
      <c r="AQ1437" s="11">
        <f t="shared" si="2594"/>
        <v>3267</v>
      </c>
      <c r="AR1437" s="11">
        <f t="shared" si="2594"/>
        <v>0</v>
      </c>
      <c r="AS1437" s="11">
        <f t="shared" si="2594"/>
        <v>0</v>
      </c>
      <c r="AT1437" s="11">
        <f t="shared" si="2594"/>
        <v>0</v>
      </c>
      <c r="AU1437" s="11">
        <f t="shared" si="2594"/>
        <v>0</v>
      </c>
      <c r="AV1437" s="11">
        <f t="shared" si="2594"/>
        <v>0</v>
      </c>
      <c r="AW1437" s="11">
        <f t="shared" ref="AS1437:AZ1438" si="2595">AW1438</f>
        <v>3267</v>
      </c>
      <c r="AX1437" s="11">
        <f t="shared" si="2595"/>
        <v>0</v>
      </c>
      <c r="AY1437" s="11">
        <f t="shared" si="2595"/>
        <v>1213</v>
      </c>
      <c r="AZ1437" s="11">
        <f t="shared" si="2595"/>
        <v>0</v>
      </c>
      <c r="BA1437" s="92">
        <f t="shared" si="2583"/>
        <v>37.128864401591677</v>
      </c>
      <c r="BB1437" s="92"/>
    </row>
    <row r="1438" spans="1:54" hidden="1">
      <c r="A1438" s="45" t="s">
        <v>100</v>
      </c>
      <c r="B1438" s="29" t="s">
        <v>254</v>
      </c>
      <c r="C1438" s="29" t="s">
        <v>32</v>
      </c>
      <c r="D1438" s="29" t="s">
        <v>79</v>
      </c>
      <c r="E1438" s="29" t="s">
        <v>312</v>
      </c>
      <c r="F1438" s="29" t="s">
        <v>101</v>
      </c>
      <c r="G1438" s="11">
        <f t="shared" si="2592"/>
        <v>3267</v>
      </c>
      <c r="H1438" s="11">
        <f t="shared" si="2592"/>
        <v>0</v>
      </c>
      <c r="I1438" s="11">
        <f t="shared" si="2592"/>
        <v>0</v>
      </c>
      <c r="J1438" s="11">
        <f t="shared" si="2592"/>
        <v>0</v>
      </c>
      <c r="K1438" s="11">
        <f t="shared" si="2592"/>
        <v>0</v>
      </c>
      <c r="L1438" s="11">
        <f t="shared" si="2592"/>
        <v>0</v>
      </c>
      <c r="M1438" s="11">
        <f t="shared" si="2592"/>
        <v>3267</v>
      </c>
      <c r="N1438" s="11">
        <f t="shared" si="2592"/>
        <v>0</v>
      </c>
      <c r="O1438" s="11">
        <f t="shared" si="2592"/>
        <v>0</v>
      </c>
      <c r="P1438" s="11">
        <f t="shared" si="2592"/>
        <v>0</v>
      </c>
      <c r="Q1438" s="11">
        <f t="shared" si="2592"/>
        <v>0</v>
      </c>
      <c r="R1438" s="11">
        <f t="shared" si="2592"/>
        <v>0</v>
      </c>
      <c r="S1438" s="11">
        <f t="shared" si="2592"/>
        <v>3267</v>
      </c>
      <c r="T1438" s="11">
        <f t="shared" si="2592"/>
        <v>0</v>
      </c>
      <c r="U1438" s="11">
        <f t="shared" si="2593"/>
        <v>0</v>
      </c>
      <c r="V1438" s="11">
        <f t="shared" si="2593"/>
        <v>0</v>
      </c>
      <c r="W1438" s="11">
        <f t="shared" si="2593"/>
        <v>0</v>
      </c>
      <c r="X1438" s="11">
        <f t="shared" si="2593"/>
        <v>0</v>
      </c>
      <c r="Y1438" s="11">
        <f t="shared" si="2593"/>
        <v>3267</v>
      </c>
      <c r="Z1438" s="11">
        <f t="shared" si="2593"/>
        <v>0</v>
      </c>
      <c r="AA1438" s="11">
        <f t="shared" si="2593"/>
        <v>0</v>
      </c>
      <c r="AB1438" s="11">
        <f t="shared" si="2593"/>
        <v>0</v>
      </c>
      <c r="AC1438" s="11">
        <f t="shared" si="2593"/>
        <v>0</v>
      </c>
      <c r="AD1438" s="11">
        <f t="shared" si="2593"/>
        <v>0</v>
      </c>
      <c r="AE1438" s="11">
        <f t="shared" si="2593"/>
        <v>3267</v>
      </c>
      <c r="AF1438" s="11">
        <f t="shared" si="2593"/>
        <v>0</v>
      </c>
      <c r="AG1438" s="11">
        <f t="shared" si="2594"/>
        <v>0</v>
      </c>
      <c r="AH1438" s="11">
        <f t="shared" si="2594"/>
        <v>0</v>
      </c>
      <c r="AI1438" s="11">
        <f t="shared" si="2594"/>
        <v>0</v>
      </c>
      <c r="AJ1438" s="11">
        <f t="shared" si="2594"/>
        <v>0</v>
      </c>
      <c r="AK1438" s="11">
        <f t="shared" si="2594"/>
        <v>3267</v>
      </c>
      <c r="AL1438" s="11">
        <f t="shared" si="2594"/>
        <v>0</v>
      </c>
      <c r="AM1438" s="11">
        <f t="shared" si="2594"/>
        <v>0</v>
      </c>
      <c r="AN1438" s="11">
        <f t="shared" si="2594"/>
        <v>0</v>
      </c>
      <c r="AO1438" s="11">
        <f t="shared" si="2594"/>
        <v>0</v>
      </c>
      <c r="AP1438" s="11">
        <f t="shared" si="2594"/>
        <v>0</v>
      </c>
      <c r="AQ1438" s="11">
        <f t="shared" si="2594"/>
        <v>3267</v>
      </c>
      <c r="AR1438" s="11">
        <f t="shared" si="2594"/>
        <v>0</v>
      </c>
      <c r="AS1438" s="11">
        <f t="shared" si="2595"/>
        <v>0</v>
      </c>
      <c r="AT1438" s="11">
        <f t="shared" si="2595"/>
        <v>0</v>
      </c>
      <c r="AU1438" s="11">
        <f t="shared" si="2595"/>
        <v>0</v>
      </c>
      <c r="AV1438" s="11">
        <f t="shared" si="2595"/>
        <v>0</v>
      </c>
      <c r="AW1438" s="11">
        <f t="shared" si="2595"/>
        <v>3267</v>
      </c>
      <c r="AX1438" s="11">
        <f t="shared" si="2595"/>
        <v>0</v>
      </c>
      <c r="AY1438" s="11">
        <f t="shared" si="2595"/>
        <v>1213</v>
      </c>
      <c r="AZ1438" s="11">
        <f t="shared" si="2595"/>
        <v>0</v>
      </c>
      <c r="BA1438" s="92">
        <f t="shared" si="2583"/>
        <v>37.128864401591677</v>
      </c>
      <c r="BB1438" s="92"/>
    </row>
    <row r="1439" spans="1:54" hidden="1">
      <c r="A1439" s="45" t="s">
        <v>269</v>
      </c>
      <c r="B1439" s="29" t="s">
        <v>254</v>
      </c>
      <c r="C1439" s="29" t="s">
        <v>32</v>
      </c>
      <c r="D1439" s="29" t="s">
        <v>79</v>
      </c>
      <c r="E1439" s="29" t="s">
        <v>312</v>
      </c>
      <c r="F1439" s="55" t="s">
        <v>270</v>
      </c>
      <c r="G1439" s="9">
        <v>3267</v>
      </c>
      <c r="H1439" s="9"/>
      <c r="I1439" s="79"/>
      <c r="J1439" s="79"/>
      <c r="K1439" s="79"/>
      <c r="L1439" s="79"/>
      <c r="M1439" s="9">
        <f>G1439+I1439+J1439+K1439+L1439</f>
        <v>3267</v>
      </c>
      <c r="N1439" s="9">
        <f>H1439+L1439</f>
        <v>0</v>
      </c>
      <c r="O1439" s="80"/>
      <c r="P1439" s="80"/>
      <c r="Q1439" s="80"/>
      <c r="R1439" s="80"/>
      <c r="S1439" s="9">
        <f>M1439+O1439+P1439+Q1439+R1439</f>
        <v>3267</v>
      </c>
      <c r="T1439" s="9">
        <f>N1439+R1439</f>
        <v>0</v>
      </c>
      <c r="U1439" s="80"/>
      <c r="V1439" s="80"/>
      <c r="W1439" s="80"/>
      <c r="X1439" s="80"/>
      <c r="Y1439" s="9">
        <f>S1439+U1439+V1439+W1439+X1439</f>
        <v>3267</v>
      </c>
      <c r="Z1439" s="9">
        <f>T1439+X1439</f>
        <v>0</v>
      </c>
      <c r="AA1439" s="80"/>
      <c r="AB1439" s="80"/>
      <c r="AC1439" s="80"/>
      <c r="AD1439" s="80"/>
      <c r="AE1439" s="9">
        <f>Y1439+AA1439+AB1439+AC1439+AD1439</f>
        <v>3267</v>
      </c>
      <c r="AF1439" s="9">
        <f>Z1439+AD1439</f>
        <v>0</v>
      </c>
      <c r="AG1439" s="80"/>
      <c r="AH1439" s="80"/>
      <c r="AI1439" s="80"/>
      <c r="AJ1439" s="80"/>
      <c r="AK1439" s="9">
        <f>AE1439+AG1439+AH1439+AI1439+AJ1439</f>
        <v>3267</v>
      </c>
      <c r="AL1439" s="9">
        <f>AF1439+AJ1439</f>
        <v>0</v>
      </c>
      <c r="AM1439" s="80"/>
      <c r="AN1439" s="80"/>
      <c r="AO1439" s="80"/>
      <c r="AP1439" s="80"/>
      <c r="AQ1439" s="9">
        <f>AK1439+AM1439+AN1439+AO1439+AP1439</f>
        <v>3267</v>
      </c>
      <c r="AR1439" s="9">
        <f>AL1439+AP1439</f>
        <v>0</v>
      </c>
      <c r="AS1439" s="80"/>
      <c r="AT1439" s="80"/>
      <c r="AU1439" s="80"/>
      <c r="AV1439" s="80"/>
      <c r="AW1439" s="9">
        <f>AQ1439+AS1439+AT1439+AU1439+AV1439</f>
        <v>3267</v>
      </c>
      <c r="AX1439" s="9">
        <f>AR1439+AV1439</f>
        <v>0</v>
      </c>
      <c r="AY1439" s="11">
        <v>1213</v>
      </c>
      <c r="AZ1439" s="79"/>
      <c r="BA1439" s="92">
        <f t="shared" si="2583"/>
        <v>37.128864401591677</v>
      </c>
      <c r="BB1439" s="92"/>
    </row>
    <row r="1440" spans="1:54" ht="33" hidden="1">
      <c r="A1440" s="47" t="s">
        <v>313</v>
      </c>
      <c r="B1440" s="29" t="s">
        <v>254</v>
      </c>
      <c r="C1440" s="29" t="s">
        <v>32</v>
      </c>
      <c r="D1440" s="29" t="s">
        <v>79</v>
      </c>
      <c r="E1440" s="29" t="s">
        <v>314</v>
      </c>
      <c r="F1440" s="29"/>
      <c r="G1440" s="11">
        <f t="shared" ref="G1440:V1441" si="2596">G1441</f>
        <v>22876</v>
      </c>
      <c r="H1440" s="11">
        <f t="shared" si="2596"/>
        <v>0</v>
      </c>
      <c r="I1440" s="11">
        <f t="shared" si="2596"/>
        <v>0</v>
      </c>
      <c r="J1440" s="11">
        <f t="shared" si="2596"/>
        <v>0</v>
      </c>
      <c r="K1440" s="11">
        <f t="shared" si="2596"/>
        <v>0</v>
      </c>
      <c r="L1440" s="11">
        <f t="shared" si="2596"/>
        <v>0</v>
      </c>
      <c r="M1440" s="11">
        <f t="shared" si="2596"/>
        <v>22876</v>
      </c>
      <c r="N1440" s="11">
        <f t="shared" si="2596"/>
        <v>0</v>
      </c>
      <c r="O1440" s="11">
        <f t="shared" si="2596"/>
        <v>0</v>
      </c>
      <c r="P1440" s="11">
        <f t="shared" si="2596"/>
        <v>0</v>
      </c>
      <c r="Q1440" s="11">
        <f t="shared" si="2596"/>
        <v>0</v>
      </c>
      <c r="R1440" s="11">
        <f t="shared" si="2596"/>
        <v>0</v>
      </c>
      <c r="S1440" s="11">
        <f t="shared" si="2596"/>
        <v>22876</v>
      </c>
      <c r="T1440" s="11">
        <f t="shared" si="2596"/>
        <v>0</v>
      </c>
      <c r="U1440" s="11">
        <f t="shared" si="2596"/>
        <v>0</v>
      </c>
      <c r="V1440" s="11">
        <f t="shared" si="2596"/>
        <v>0</v>
      </c>
      <c r="W1440" s="11">
        <f t="shared" ref="U1440:AJ1441" si="2597">W1441</f>
        <v>0</v>
      </c>
      <c r="X1440" s="11">
        <f t="shared" si="2597"/>
        <v>0</v>
      </c>
      <c r="Y1440" s="11">
        <f t="shared" si="2597"/>
        <v>22876</v>
      </c>
      <c r="Z1440" s="11">
        <f t="shared" si="2597"/>
        <v>0</v>
      </c>
      <c r="AA1440" s="11">
        <f t="shared" si="2597"/>
        <v>0</v>
      </c>
      <c r="AB1440" s="11">
        <f t="shared" si="2597"/>
        <v>0</v>
      </c>
      <c r="AC1440" s="11">
        <f t="shared" si="2597"/>
        <v>0</v>
      </c>
      <c r="AD1440" s="11">
        <f t="shared" si="2597"/>
        <v>0</v>
      </c>
      <c r="AE1440" s="11">
        <f t="shared" si="2597"/>
        <v>22876</v>
      </c>
      <c r="AF1440" s="11">
        <f t="shared" si="2597"/>
        <v>0</v>
      </c>
      <c r="AG1440" s="11">
        <f t="shared" si="2597"/>
        <v>0</v>
      </c>
      <c r="AH1440" s="11">
        <f t="shared" si="2597"/>
        <v>0</v>
      </c>
      <c r="AI1440" s="11">
        <f t="shared" si="2597"/>
        <v>0</v>
      </c>
      <c r="AJ1440" s="11">
        <f t="shared" si="2597"/>
        <v>0</v>
      </c>
      <c r="AK1440" s="11">
        <f t="shared" ref="AG1440:AV1441" si="2598">AK1441</f>
        <v>22876</v>
      </c>
      <c r="AL1440" s="11">
        <f t="shared" si="2598"/>
        <v>0</v>
      </c>
      <c r="AM1440" s="11">
        <f t="shared" si="2598"/>
        <v>0</v>
      </c>
      <c r="AN1440" s="11">
        <f t="shared" si="2598"/>
        <v>0</v>
      </c>
      <c r="AO1440" s="11">
        <f t="shared" si="2598"/>
        <v>0</v>
      </c>
      <c r="AP1440" s="11">
        <f t="shared" si="2598"/>
        <v>0</v>
      </c>
      <c r="AQ1440" s="11">
        <f t="shared" si="2598"/>
        <v>22876</v>
      </c>
      <c r="AR1440" s="11">
        <f t="shared" si="2598"/>
        <v>0</v>
      </c>
      <c r="AS1440" s="11">
        <f t="shared" si="2598"/>
        <v>0</v>
      </c>
      <c r="AT1440" s="11">
        <f t="shared" si="2598"/>
        <v>0</v>
      </c>
      <c r="AU1440" s="11">
        <f t="shared" si="2598"/>
        <v>0</v>
      </c>
      <c r="AV1440" s="11">
        <f t="shared" si="2598"/>
        <v>0</v>
      </c>
      <c r="AW1440" s="11">
        <f t="shared" ref="AS1440:AZ1441" si="2599">AW1441</f>
        <v>22876</v>
      </c>
      <c r="AX1440" s="11">
        <f t="shared" si="2599"/>
        <v>0</v>
      </c>
      <c r="AY1440" s="11">
        <f t="shared" si="2599"/>
        <v>12084</v>
      </c>
      <c r="AZ1440" s="11">
        <f t="shared" si="2599"/>
        <v>0</v>
      </c>
      <c r="BA1440" s="92">
        <f t="shared" si="2583"/>
        <v>52.823920265780735</v>
      </c>
      <c r="BB1440" s="92"/>
    </row>
    <row r="1441" spans="1:54" hidden="1">
      <c r="A1441" s="45" t="s">
        <v>100</v>
      </c>
      <c r="B1441" s="29" t="s">
        <v>254</v>
      </c>
      <c r="C1441" s="29" t="s">
        <v>32</v>
      </c>
      <c r="D1441" s="29" t="s">
        <v>79</v>
      </c>
      <c r="E1441" s="29" t="s">
        <v>314</v>
      </c>
      <c r="F1441" s="29" t="s">
        <v>101</v>
      </c>
      <c r="G1441" s="11">
        <f t="shared" si="2596"/>
        <v>22876</v>
      </c>
      <c r="H1441" s="11">
        <f t="shared" si="2596"/>
        <v>0</v>
      </c>
      <c r="I1441" s="11">
        <f t="shared" si="2596"/>
        <v>0</v>
      </c>
      <c r="J1441" s="11">
        <f t="shared" si="2596"/>
        <v>0</v>
      </c>
      <c r="K1441" s="11">
        <f t="shared" si="2596"/>
        <v>0</v>
      </c>
      <c r="L1441" s="11">
        <f t="shared" si="2596"/>
        <v>0</v>
      </c>
      <c r="M1441" s="11">
        <f t="shared" si="2596"/>
        <v>22876</v>
      </c>
      <c r="N1441" s="11">
        <f t="shared" si="2596"/>
        <v>0</v>
      </c>
      <c r="O1441" s="11">
        <f t="shared" si="2596"/>
        <v>0</v>
      </c>
      <c r="P1441" s="11">
        <f t="shared" si="2596"/>
        <v>0</v>
      </c>
      <c r="Q1441" s="11">
        <f t="shared" si="2596"/>
        <v>0</v>
      </c>
      <c r="R1441" s="11">
        <f t="shared" si="2596"/>
        <v>0</v>
      </c>
      <c r="S1441" s="11">
        <f t="shared" si="2596"/>
        <v>22876</v>
      </c>
      <c r="T1441" s="11">
        <f t="shared" si="2596"/>
        <v>0</v>
      </c>
      <c r="U1441" s="11">
        <f t="shared" si="2597"/>
        <v>0</v>
      </c>
      <c r="V1441" s="11">
        <f t="shared" si="2597"/>
        <v>0</v>
      </c>
      <c r="W1441" s="11">
        <f t="shared" si="2597"/>
        <v>0</v>
      </c>
      <c r="X1441" s="11">
        <f t="shared" si="2597"/>
        <v>0</v>
      </c>
      <c r="Y1441" s="11">
        <f t="shared" si="2597"/>
        <v>22876</v>
      </c>
      <c r="Z1441" s="11">
        <f t="shared" si="2597"/>
        <v>0</v>
      </c>
      <c r="AA1441" s="11">
        <f t="shared" si="2597"/>
        <v>0</v>
      </c>
      <c r="AB1441" s="11">
        <f t="shared" si="2597"/>
        <v>0</v>
      </c>
      <c r="AC1441" s="11">
        <f t="shared" si="2597"/>
        <v>0</v>
      </c>
      <c r="AD1441" s="11">
        <f t="shared" si="2597"/>
        <v>0</v>
      </c>
      <c r="AE1441" s="11">
        <f t="shared" si="2597"/>
        <v>22876</v>
      </c>
      <c r="AF1441" s="11">
        <f t="shared" si="2597"/>
        <v>0</v>
      </c>
      <c r="AG1441" s="11">
        <f t="shared" si="2598"/>
        <v>0</v>
      </c>
      <c r="AH1441" s="11">
        <f t="shared" si="2598"/>
        <v>0</v>
      </c>
      <c r="AI1441" s="11">
        <f t="shared" si="2598"/>
        <v>0</v>
      </c>
      <c r="AJ1441" s="11">
        <f t="shared" si="2598"/>
        <v>0</v>
      </c>
      <c r="AK1441" s="11">
        <f t="shared" si="2598"/>
        <v>22876</v>
      </c>
      <c r="AL1441" s="11">
        <f t="shared" si="2598"/>
        <v>0</v>
      </c>
      <c r="AM1441" s="11">
        <f t="shared" si="2598"/>
        <v>0</v>
      </c>
      <c r="AN1441" s="11">
        <f t="shared" si="2598"/>
        <v>0</v>
      </c>
      <c r="AO1441" s="11">
        <f t="shared" si="2598"/>
        <v>0</v>
      </c>
      <c r="AP1441" s="11">
        <f t="shared" si="2598"/>
        <v>0</v>
      </c>
      <c r="AQ1441" s="11">
        <f t="shared" si="2598"/>
        <v>22876</v>
      </c>
      <c r="AR1441" s="11">
        <f t="shared" si="2598"/>
        <v>0</v>
      </c>
      <c r="AS1441" s="11">
        <f t="shared" si="2599"/>
        <v>0</v>
      </c>
      <c r="AT1441" s="11">
        <f t="shared" si="2599"/>
        <v>0</v>
      </c>
      <c r="AU1441" s="11">
        <f t="shared" si="2599"/>
        <v>0</v>
      </c>
      <c r="AV1441" s="11">
        <f t="shared" si="2599"/>
        <v>0</v>
      </c>
      <c r="AW1441" s="11">
        <f t="shared" si="2599"/>
        <v>22876</v>
      </c>
      <c r="AX1441" s="11">
        <f t="shared" si="2599"/>
        <v>0</v>
      </c>
      <c r="AY1441" s="11">
        <f t="shared" si="2599"/>
        <v>12084</v>
      </c>
      <c r="AZ1441" s="11">
        <f t="shared" si="2599"/>
        <v>0</v>
      </c>
      <c r="BA1441" s="92">
        <f t="shared" si="2583"/>
        <v>52.823920265780735</v>
      </c>
      <c r="BB1441" s="92"/>
    </row>
    <row r="1442" spans="1:54" hidden="1">
      <c r="A1442" s="45" t="s">
        <v>269</v>
      </c>
      <c r="B1442" s="29" t="s">
        <v>254</v>
      </c>
      <c r="C1442" s="29" t="s">
        <v>32</v>
      </c>
      <c r="D1442" s="29" t="s">
        <v>79</v>
      </c>
      <c r="E1442" s="29" t="s">
        <v>314</v>
      </c>
      <c r="F1442" s="55" t="s">
        <v>270</v>
      </c>
      <c r="G1442" s="9">
        <v>22876</v>
      </c>
      <c r="H1442" s="9"/>
      <c r="I1442" s="79"/>
      <c r="J1442" s="79"/>
      <c r="K1442" s="79"/>
      <c r="L1442" s="79"/>
      <c r="M1442" s="9">
        <f>G1442+I1442+J1442+K1442+L1442</f>
        <v>22876</v>
      </c>
      <c r="N1442" s="9">
        <f>H1442+L1442</f>
        <v>0</v>
      </c>
      <c r="O1442" s="80"/>
      <c r="P1442" s="80"/>
      <c r="Q1442" s="80"/>
      <c r="R1442" s="80"/>
      <c r="S1442" s="9">
        <f>M1442+O1442+P1442+Q1442+R1442</f>
        <v>22876</v>
      </c>
      <c r="T1442" s="9">
        <f>N1442+R1442</f>
        <v>0</v>
      </c>
      <c r="U1442" s="80"/>
      <c r="V1442" s="80"/>
      <c r="W1442" s="80"/>
      <c r="X1442" s="80"/>
      <c r="Y1442" s="9">
        <f>S1442+U1442+V1442+W1442+X1442</f>
        <v>22876</v>
      </c>
      <c r="Z1442" s="9">
        <f>T1442+X1442</f>
        <v>0</v>
      </c>
      <c r="AA1442" s="80"/>
      <c r="AB1442" s="80"/>
      <c r="AC1442" s="80"/>
      <c r="AD1442" s="80"/>
      <c r="AE1442" s="9">
        <f>Y1442+AA1442+AB1442+AC1442+AD1442</f>
        <v>22876</v>
      </c>
      <c r="AF1442" s="9">
        <f>Z1442+AD1442</f>
        <v>0</v>
      </c>
      <c r="AG1442" s="80"/>
      <c r="AH1442" s="80"/>
      <c r="AI1442" s="80"/>
      <c r="AJ1442" s="80"/>
      <c r="AK1442" s="9">
        <f>AE1442+AG1442+AH1442+AI1442+AJ1442</f>
        <v>22876</v>
      </c>
      <c r="AL1442" s="9">
        <f>AF1442+AJ1442</f>
        <v>0</v>
      </c>
      <c r="AM1442" s="80"/>
      <c r="AN1442" s="80"/>
      <c r="AO1442" s="80"/>
      <c r="AP1442" s="80"/>
      <c r="AQ1442" s="9">
        <f>AK1442+AM1442+AN1442+AO1442+AP1442</f>
        <v>22876</v>
      </c>
      <c r="AR1442" s="9">
        <f>AL1442+AP1442</f>
        <v>0</v>
      </c>
      <c r="AS1442" s="80"/>
      <c r="AT1442" s="80"/>
      <c r="AU1442" s="80"/>
      <c r="AV1442" s="80"/>
      <c r="AW1442" s="9">
        <f>AQ1442+AS1442+AT1442+AU1442+AV1442</f>
        <v>22876</v>
      </c>
      <c r="AX1442" s="9">
        <f>AR1442+AV1442</f>
        <v>0</v>
      </c>
      <c r="AY1442" s="11">
        <v>12084</v>
      </c>
      <c r="AZ1442" s="79"/>
      <c r="BA1442" s="92">
        <f t="shared" si="2583"/>
        <v>52.823920265780735</v>
      </c>
      <c r="BB1442" s="92"/>
    </row>
    <row r="1443" spans="1:54" ht="33" hidden="1">
      <c r="A1443" s="47" t="s">
        <v>626</v>
      </c>
      <c r="B1443" s="29" t="s">
        <v>254</v>
      </c>
      <c r="C1443" s="29" t="s">
        <v>32</v>
      </c>
      <c r="D1443" s="29" t="s">
        <v>79</v>
      </c>
      <c r="E1443" s="29" t="s">
        <v>625</v>
      </c>
      <c r="F1443" s="29"/>
      <c r="G1443" s="9">
        <f t="shared" ref="G1443:V1444" si="2600">G1444</f>
        <v>5904</v>
      </c>
      <c r="H1443" s="9">
        <f t="shared" si="2600"/>
        <v>0</v>
      </c>
      <c r="I1443" s="9">
        <f t="shared" si="2600"/>
        <v>0</v>
      </c>
      <c r="J1443" s="9">
        <f t="shared" si="2600"/>
        <v>0</v>
      </c>
      <c r="K1443" s="9">
        <f t="shared" si="2600"/>
        <v>0</v>
      </c>
      <c r="L1443" s="9">
        <f t="shared" si="2600"/>
        <v>0</v>
      </c>
      <c r="M1443" s="9">
        <f t="shared" si="2600"/>
        <v>5904</v>
      </c>
      <c r="N1443" s="9">
        <f t="shared" si="2600"/>
        <v>0</v>
      </c>
      <c r="O1443" s="9">
        <f t="shared" si="2600"/>
        <v>0</v>
      </c>
      <c r="P1443" s="9">
        <f t="shared" si="2600"/>
        <v>0</v>
      </c>
      <c r="Q1443" s="9">
        <f t="shared" si="2600"/>
        <v>0</v>
      </c>
      <c r="R1443" s="9">
        <f t="shared" si="2600"/>
        <v>0</v>
      </c>
      <c r="S1443" s="9">
        <f t="shared" si="2600"/>
        <v>5904</v>
      </c>
      <c r="T1443" s="9">
        <f t="shared" si="2600"/>
        <v>0</v>
      </c>
      <c r="U1443" s="9">
        <f t="shared" si="2600"/>
        <v>0</v>
      </c>
      <c r="V1443" s="9">
        <f t="shared" si="2600"/>
        <v>0</v>
      </c>
      <c r="W1443" s="9">
        <f t="shared" ref="U1443:AJ1444" si="2601">W1444</f>
        <v>0</v>
      </c>
      <c r="X1443" s="9">
        <f t="shared" si="2601"/>
        <v>0</v>
      </c>
      <c r="Y1443" s="9">
        <f t="shared" si="2601"/>
        <v>5904</v>
      </c>
      <c r="Z1443" s="9">
        <f t="shared" si="2601"/>
        <v>0</v>
      </c>
      <c r="AA1443" s="9">
        <f t="shared" si="2601"/>
        <v>0</v>
      </c>
      <c r="AB1443" s="9">
        <f t="shared" si="2601"/>
        <v>0</v>
      </c>
      <c r="AC1443" s="9">
        <f t="shared" si="2601"/>
        <v>0</v>
      </c>
      <c r="AD1443" s="9">
        <f t="shared" si="2601"/>
        <v>0</v>
      </c>
      <c r="AE1443" s="9">
        <f t="shared" si="2601"/>
        <v>5904</v>
      </c>
      <c r="AF1443" s="9">
        <f t="shared" si="2601"/>
        <v>0</v>
      </c>
      <c r="AG1443" s="9">
        <f t="shared" si="2601"/>
        <v>0</v>
      </c>
      <c r="AH1443" s="9">
        <f t="shared" si="2601"/>
        <v>0</v>
      </c>
      <c r="AI1443" s="9">
        <f t="shared" si="2601"/>
        <v>0</v>
      </c>
      <c r="AJ1443" s="9">
        <f t="shared" si="2601"/>
        <v>0</v>
      </c>
      <c r="AK1443" s="9">
        <f t="shared" ref="AG1443:AV1444" si="2602">AK1444</f>
        <v>5904</v>
      </c>
      <c r="AL1443" s="9">
        <f t="shared" si="2602"/>
        <v>0</v>
      </c>
      <c r="AM1443" s="9">
        <f t="shared" si="2602"/>
        <v>0</v>
      </c>
      <c r="AN1443" s="9">
        <f t="shared" si="2602"/>
        <v>0</v>
      </c>
      <c r="AO1443" s="9">
        <f t="shared" si="2602"/>
        <v>0</v>
      </c>
      <c r="AP1443" s="9">
        <f t="shared" si="2602"/>
        <v>0</v>
      </c>
      <c r="AQ1443" s="9">
        <f t="shared" si="2602"/>
        <v>5904</v>
      </c>
      <c r="AR1443" s="9">
        <f t="shared" si="2602"/>
        <v>0</v>
      </c>
      <c r="AS1443" s="9">
        <f t="shared" si="2602"/>
        <v>0</v>
      </c>
      <c r="AT1443" s="9">
        <f t="shared" si="2602"/>
        <v>0</v>
      </c>
      <c r="AU1443" s="9">
        <f t="shared" si="2602"/>
        <v>0</v>
      </c>
      <c r="AV1443" s="9">
        <f t="shared" si="2602"/>
        <v>0</v>
      </c>
      <c r="AW1443" s="9">
        <f t="shared" ref="AS1443:AZ1444" si="2603">AW1444</f>
        <v>5904</v>
      </c>
      <c r="AX1443" s="9">
        <f t="shared" si="2603"/>
        <v>0</v>
      </c>
      <c r="AY1443" s="9">
        <f t="shared" si="2603"/>
        <v>3162</v>
      </c>
      <c r="AZ1443" s="9">
        <f t="shared" si="2603"/>
        <v>0</v>
      </c>
      <c r="BA1443" s="92">
        <f t="shared" si="2583"/>
        <v>53.556910569105689</v>
      </c>
      <c r="BB1443" s="92"/>
    </row>
    <row r="1444" spans="1:54" hidden="1">
      <c r="A1444" s="45" t="s">
        <v>100</v>
      </c>
      <c r="B1444" s="29" t="s">
        <v>254</v>
      </c>
      <c r="C1444" s="29" t="s">
        <v>32</v>
      </c>
      <c r="D1444" s="29" t="s">
        <v>79</v>
      </c>
      <c r="E1444" s="29" t="s">
        <v>625</v>
      </c>
      <c r="F1444" s="29" t="s">
        <v>101</v>
      </c>
      <c r="G1444" s="9">
        <f t="shared" si="2600"/>
        <v>5904</v>
      </c>
      <c r="H1444" s="9">
        <f t="shared" si="2600"/>
        <v>0</v>
      </c>
      <c r="I1444" s="9">
        <f t="shared" si="2600"/>
        <v>0</v>
      </c>
      <c r="J1444" s="9">
        <f t="shared" si="2600"/>
        <v>0</v>
      </c>
      <c r="K1444" s="9">
        <f t="shared" si="2600"/>
        <v>0</v>
      </c>
      <c r="L1444" s="9">
        <f t="shared" si="2600"/>
        <v>0</v>
      </c>
      <c r="M1444" s="9">
        <f t="shared" si="2600"/>
        <v>5904</v>
      </c>
      <c r="N1444" s="9">
        <f t="shared" si="2600"/>
        <v>0</v>
      </c>
      <c r="O1444" s="9">
        <f t="shared" si="2600"/>
        <v>0</v>
      </c>
      <c r="P1444" s="9">
        <f t="shared" si="2600"/>
        <v>0</v>
      </c>
      <c r="Q1444" s="9">
        <f t="shared" si="2600"/>
        <v>0</v>
      </c>
      <c r="R1444" s="9">
        <f t="shared" si="2600"/>
        <v>0</v>
      </c>
      <c r="S1444" s="9">
        <f t="shared" si="2600"/>
        <v>5904</v>
      </c>
      <c r="T1444" s="9">
        <f t="shared" si="2600"/>
        <v>0</v>
      </c>
      <c r="U1444" s="9">
        <f t="shared" si="2601"/>
        <v>0</v>
      </c>
      <c r="V1444" s="9">
        <f t="shared" si="2601"/>
        <v>0</v>
      </c>
      <c r="W1444" s="9">
        <f t="shared" si="2601"/>
        <v>0</v>
      </c>
      <c r="X1444" s="9">
        <f t="shared" si="2601"/>
        <v>0</v>
      </c>
      <c r="Y1444" s="9">
        <f t="shared" si="2601"/>
        <v>5904</v>
      </c>
      <c r="Z1444" s="9">
        <f t="shared" si="2601"/>
        <v>0</v>
      </c>
      <c r="AA1444" s="9">
        <f t="shared" si="2601"/>
        <v>0</v>
      </c>
      <c r="AB1444" s="9">
        <f t="shared" si="2601"/>
        <v>0</v>
      </c>
      <c r="AC1444" s="9">
        <f t="shared" si="2601"/>
        <v>0</v>
      </c>
      <c r="AD1444" s="9">
        <f t="shared" si="2601"/>
        <v>0</v>
      </c>
      <c r="AE1444" s="9">
        <f t="shared" si="2601"/>
        <v>5904</v>
      </c>
      <c r="AF1444" s="9">
        <f t="shared" si="2601"/>
        <v>0</v>
      </c>
      <c r="AG1444" s="9">
        <f t="shared" si="2602"/>
        <v>0</v>
      </c>
      <c r="AH1444" s="9">
        <f t="shared" si="2602"/>
        <v>0</v>
      </c>
      <c r="AI1444" s="9">
        <f t="shared" si="2602"/>
        <v>0</v>
      </c>
      <c r="AJ1444" s="9">
        <f t="shared" si="2602"/>
        <v>0</v>
      </c>
      <c r="AK1444" s="9">
        <f t="shared" si="2602"/>
        <v>5904</v>
      </c>
      <c r="AL1444" s="9">
        <f t="shared" si="2602"/>
        <v>0</v>
      </c>
      <c r="AM1444" s="9">
        <f t="shared" si="2602"/>
        <v>0</v>
      </c>
      <c r="AN1444" s="9">
        <f t="shared" si="2602"/>
        <v>0</v>
      </c>
      <c r="AO1444" s="9">
        <f t="shared" si="2602"/>
        <v>0</v>
      </c>
      <c r="AP1444" s="9">
        <f t="shared" si="2602"/>
        <v>0</v>
      </c>
      <c r="AQ1444" s="9">
        <f t="shared" si="2602"/>
        <v>5904</v>
      </c>
      <c r="AR1444" s="9">
        <f t="shared" si="2602"/>
        <v>0</v>
      </c>
      <c r="AS1444" s="9">
        <f t="shared" si="2603"/>
        <v>0</v>
      </c>
      <c r="AT1444" s="9">
        <f t="shared" si="2603"/>
        <v>0</v>
      </c>
      <c r="AU1444" s="9">
        <f t="shared" si="2603"/>
        <v>0</v>
      </c>
      <c r="AV1444" s="9">
        <f t="shared" si="2603"/>
        <v>0</v>
      </c>
      <c r="AW1444" s="9">
        <f t="shared" si="2603"/>
        <v>5904</v>
      </c>
      <c r="AX1444" s="9">
        <f t="shared" si="2603"/>
        <v>0</v>
      </c>
      <c r="AY1444" s="9">
        <f t="shared" si="2603"/>
        <v>3162</v>
      </c>
      <c r="AZ1444" s="9">
        <f t="shared" si="2603"/>
        <v>0</v>
      </c>
      <c r="BA1444" s="92">
        <f t="shared" si="2583"/>
        <v>53.556910569105689</v>
      </c>
      <c r="BB1444" s="92"/>
    </row>
    <row r="1445" spans="1:54" hidden="1">
      <c r="A1445" s="45" t="s">
        <v>269</v>
      </c>
      <c r="B1445" s="29" t="s">
        <v>254</v>
      </c>
      <c r="C1445" s="29" t="s">
        <v>32</v>
      </c>
      <c r="D1445" s="29" t="s">
        <v>79</v>
      </c>
      <c r="E1445" s="29" t="s">
        <v>625</v>
      </c>
      <c r="F1445" s="55" t="s">
        <v>270</v>
      </c>
      <c r="G1445" s="9">
        <v>5904</v>
      </c>
      <c r="H1445" s="9"/>
      <c r="I1445" s="79"/>
      <c r="J1445" s="79"/>
      <c r="K1445" s="79"/>
      <c r="L1445" s="79"/>
      <c r="M1445" s="9">
        <f>G1445+I1445+J1445+K1445+L1445</f>
        <v>5904</v>
      </c>
      <c r="N1445" s="9">
        <f>H1445+L1445</f>
        <v>0</v>
      </c>
      <c r="O1445" s="80"/>
      <c r="P1445" s="80"/>
      <c r="Q1445" s="80"/>
      <c r="R1445" s="80"/>
      <c r="S1445" s="9">
        <f>M1445+O1445+P1445+Q1445+R1445</f>
        <v>5904</v>
      </c>
      <c r="T1445" s="9">
        <f>N1445+R1445</f>
        <v>0</v>
      </c>
      <c r="U1445" s="80"/>
      <c r="V1445" s="80"/>
      <c r="W1445" s="80"/>
      <c r="X1445" s="80"/>
      <c r="Y1445" s="9">
        <f>S1445+U1445+V1445+W1445+X1445</f>
        <v>5904</v>
      </c>
      <c r="Z1445" s="9">
        <f>T1445+X1445</f>
        <v>0</v>
      </c>
      <c r="AA1445" s="80"/>
      <c r="AB1445" s="80"/>
      <c r="AC1445" s="80"/>
      <c r="AD1445" s="80"/>
      <c r="AE1445" s="9">
        <f>Y1445+AA1445+AB1445+AC1445+AD1445</f>
        <v>5904</v>
      </c>
      <c r="AF1445" s="9">
        <f>Z1445+AD1445</f>
        <v>0</v>
      </c>
      <c r="AG1445" s="80"/>
      <c r="AH1445" s="80"/>
      <c r="AI1445" s="80"/>
      <c r="AJ1445" s="80"/>
      <c r="AK1445" s="9">
        <f>AE1445+AG1445+AH1445+AI1445+AJ1445</f>
        <v>5904</v>
      </c>
      <c r="AL1445" s="9">
        <f>AF1445+AJ1445</f>
        <v>0</v>
      </c>
      <c r="AM1445" s="80"/>
      <c r="AN1445" s="80"/>
      <c r="AO1445" s="80"/>
      <c r="AP1445" s="80"/>
      <c r="AQ1445" s="9">
        <f>AK1445+AM1445+AN1445+AO1445+AP1445</f>
        <v>5904</v>
      </c>
      <c r="AR1445" s="9">
        <f>AL1445+AP1445</f>
        <v>0</v>
      </c>
      <c r="AS1445" s="80"/>
      <c r="AT1445" s="80"/>
      <c r="AU1445" s="80"/>
      <c r="AV1445" s="80"/>
      <c r="AW1445" s="9">
        <f>AQ1445+AS1445+AT1445+AU1445+AV1445</f>
        <v>5904</v>
      </c>
      <c r="AX1445" s="9">
        <f>AR1445+AV1445</f>
        <v>0</v>
      </c>
      <c r="AY1445" s="89">
        <v>3162</v>
      </c>
      <c r="AZ1445" s="79"/>
      <c r="BA1445" s="92">
        <f t="shared" si="2583"/>
        <v>53.556910569105689</v>
      </c>
      <c r="BB1445" s="92"/>
    </row>
    <row r="1446" spans="1:54" ht="132" hidden="1">
      <c r="A1446" s="47" t="s">
        <v>663</v>
      </c>
      <c r="B1446" s="29" t="s">
        <v>254</v>
      </c>
      <c r="C1446" s="29" t="s">
        <v>32</v>
      </c>
      <c r="D1446" s="29" t="s">
        <v>79</v>
      </c>
      <c r="E1446" s="29" t="s">
        <v>664</v>
      </c>
      <c r="F1446" s="29"/>
      <c r="G1446" s="9">
        <f t="shared" ref="G1446:V1447" si="2604">G1447</f>
        <v>1848</v>
      </c>
      <c r="H1446" s="9">
        <f t="shared" si="2604"/>
        <v>0</v>
      </c>
      <c r="I1446" s="9">
        <f t="shared" si="2604"/>
        <v>0</v>
      </c>
      <c r="J1446" s="9">
        <f t="shared" si="2604"/>
        <v>0</v>
      </c>
      <c r="K1446" s="9">
        <f t="shared" si="2604"/>
        <v>0</v>
      </c>
      <c r="L1446" s="9">
        <f t="shared" si="2604"/>
        <v>0</v>
      </c>
      <c r="M1446" s="9">
        <f t="shared" si="2604"/>
        <v>1848</v>
      </c>
      <c r="N1446" s="9">
        <f t="shared" si="2604"/>
        <v>0</v>
      </c>
      <c r="O1446" s="9">
        <f t="shared" si="2604"/>
        <v>0</v>
      </c>
      <c r="P1446" s="9">
        <f t="shared" si="2604"/>
        <v>0</v>
      </c>
      <c r="Q1446" s="9">
        <f t="shared" si="2604"/>
        <v>0</v>
      </c>
      <c r="R1446" s="9">
        <f t="shared" si="2604"/>
        <v>0</v>
      </c>
      <c r="S1446" s="9">
        <f t="shared" si="2604"/>
        <v>1848</v>
      </c>
      <c r="T1446" s="9">
        <f t="shared" si="2604"/>
        <v>0</v>
      </c>
      <c r="U1446" s="9">
        <f t="shared" si="2604"/>
        <v>0</v>
      </c>
      <c r="V1446" s="9">
        <f t="shared" si="2604"/>
        <v>0</v>
      </c>
      <c r="W1446" s="9">
        <f t="shared" ref="U1446:AJ1447" si="2605">W1447</f>
        <v>0</v>
      </c>
      <c r="X1446" s="9">
        <f t="shared" si="2605"/>
        <v>0</v>
      </c>
      <c r="Y1446" s="9">
        <f t="shared" si="2605"/>
        <v>1848</v>
      </c>
      <c r="Z1446" s="9">
        <f t="shared" si="2605"/>
        <v>0</v>
      </c>
      <c r="AA1446" s="9">
        <f t="shared" si="2605"/>
        <v>0</v>
      </c>
      <c r="AB1446" s="9">
        <f t="shared" si="2605"/>
        <v>0</v>
      </c>
      <c r="AC1446" s="9">
        <f t="shared" si="2605"/>
        <v>0</v>
      </c>
      <c r="AD1446" s="9">
        <f t="shared" si="2605"/>
        <v>0</v>
      </c>
      <c r="AE1446" s="9">
        <f t="shared" si="2605"/>
        <v>1848</v>
      </c>
      <c r="AF1446" s="9">
        <f t="shared" si="2605"/>
        <v>0</v>
      </c>
      <c r="AG1446" s="9">
        <f t="shared" si="2605"/>
        <v>0</v>
      </c>
      <c r="AH1446" s="9">
        <f t="shared" si="2605"/>
        <v>476</v>
      </c>
      <c r="AI1446" s="9">
        <f t="shared" si="2605"/>
        <v>0</v>
      </c>
      <c r="AJ1446" s="9">
        <f t="shared" si="2605"/>
        <v>9281</v>
      </c>
      <c r="AK1446" s="9">
        <f t="shared" ref="AG1446:AV1447" si="2606">AK1447</f>
        <v>11605</v>
      </c>
      <c r="AL1446" s="9">
        <f t="shared" si="2606"/>
        <v>9281</v>
      </c>
      <c r="AM1446" s="9">
        <f t="shared" si="2606"/>
        <v>0</v>
      </c>
      <c r="AN1446" s="9">
        <f t="shared" si="2606"/>
        <v>0</v>
      </c>
      <c r="AO1446" s="9">
        <f t="shared" si="2606"/>
        <v>0</v>
      </c>
      <c r="AP1446" s="9">
        <f t="shared" si="2606"/>
        <v>0</v>
      </c>
      <c r="AQ1446" s="9">
        <f t="shared" si="2606"/>
        <v>11605</v>
      </c>
      <c r="AR1446" s="9">
        <f t="shared" si="2606"/>
        <v>9281</v>
      </c>
      <c r="AS1446" s="9">
        <f t="shared" si="2606"/>
        <v>0</v>
      </c>
      <c r="AT1446" s="9">
        <f t="shared" si="2606"/>
        <v>0</v>
      </c>
      <c r="AU1446" s="9">
        <f t="shared" si="2606"/>
        <v>0</v>
      </c>
      <c r="AV1446" s="9">
        <f t="shared" si="2606"/>
        <v>0</v>
      </c>
      <c r="AW1446" s="9">
        <f t="shared" ref="AS1446:AZ1447" si="2607">AW1447</f>
        <v>11605</v>
      </c>
      <c r="AX1446" s="9">
        <f t="shared" si="2607"/>
        <v>9281</v>
      </c>
      <c r="AY1446" s="9">
        <f t="shared" si="2607"/>
        <v>7688</v>
      </c>
      <c r="AZ1446" s="9">
        <f t="shared" si="2607"/>
        <v>6151</v>
      </c>
      <c r="BA1446" s="92">
        <f t="shared" si="2583"/>
        <v>66.2473071951745</v>
      </c>
      <c r="BB1446" s="92">
        <f t="shared" ref="BB1446:BB1482" si="2608">AZ1446/AX1446*100</f>
        <v>66.275185863592284</v>
      </c>
    </row>
    <row r="1447" spans="1:54" hidden="1">
      <c r="A1447" s="47" t="s">
        <v>100</v>
      </c>
      <c r="B1447" s="29" t="s">
        <v>254</v>
      </c>
      <c r="C1447" s="29" t="s">
        <v>32</v>
      </c>
      <c r="D1447" s="29" t="s">
        <v>79</v>
      </c>
      <c r="E1447" s="29" t="s">
        <v>664</v>
      </c>
      <c r="F1447" s="29" t="s">
        <v>101</v>
      </c>
      <c r="G1447" s="9">
        <f t="shared" si="2604"/>
        <v>1848</v>
      </c>
      <c r="H1447" s="9">
        <f t="shared" si="2604"/>
        <v>0</v>
      </c>
      <c r="I1447" s="9">
        <f t="shared" si="2604"/>
        <v>0</v>
      </c>
      <c r="J1447" s="9">
        <f t="shared" si="2604"/>
        <v>0</v>
      </c>
      <c r="K1447" s="9">
        <f t="shared" si="2604"/>
        <v>0</v>
      </c>
      <c r="L1447" s="9">
        <f t="shared" si="2604"/>
        <v>0</v>
      </c>
      <c r="M1447" s="9">
        <f t="shared" si="2604"/>
        <v>1848</v>
      </c>
      <c r="N1447" s="9">
        <f t="shared" si="2604"/>
        <v>0</v>
      </c>
      <c r="O1447" s="9">
        <f t="shared" si="2604"/>
        <v>0</v>
      </c>
      <c r="P1447" s="9">
        <f t="shared" si="2604"/>
        <v>0</v>
      </c>
      <c r="Q1447" s="9">
        <f t="shared" si="2604"/>
        <v>0</v>
      </c>
      <c r="R1447" s="9">
        <f t="shared" si="2604"/>
        <v>0</v>
      </c>
      <c r="S1447" s="9">
        <f t="shared" si="2604"/>
        <v>1848</v>
      </c>
      <c r="T1447" s="9">
        <f t="shared" si="2604"/>
        <v>0</v>
      </c>
      <c r="U1447" s="9">
        <f t="shared" si="2605"/>
        <v>0</v>
      </c>
      <c r="V1447" s="9">
        <f t="shared" si="2605"/>
        <v>0</v>
      </c>
      <c r="W1447" s="9">
        <f t="shared" si="2605"/>
        <v>0</v>
      </c>
      <c r="X1447" s="9">
        <f t="shared" si="2605"/>
        <v>0</v>
      </c>
      <c r="Y1447" s="9">
        <f t="shared" si="2605"/>
        <v>1848</v>
      </c>
      <c r="Z1447" s="9">
        <f t="shared" si="2605"/>
        <v>0</v>
      </c>
      <c r="AA1447" s="9">
        <f t="shared" si="2605"/>
        <v>0</v>
      </c>
      <c r="AB1447" s="9">
        <f t="shared" si="2605"/>
        <v>0</v>
      </c>
      <c r="AC1447" s="9">
        <f t="shared" si="2605"/>
        <v>0</v>
      </c>
      <c r="AD1447" s="9">
        <f t="shared" si="2605"/>
        <v>0</v>
      </c>
      <c r="AE1447" s="9">
        <f t="shared" si="2605"/>
        <v>1848</v>
      </c>
      <c r="AF1447" s="9">
        <f t="shared" si="2605"/>
        <v>0</v>
      </c>
      <c r="AG1447" s="9">
        <f t="shared" si="2606"/>
        <v>0</v>
      </c>
      <c r="AH1447" s="9">
        <f t="shared" si="2606"/>
        <v>476</v>
      </c>
      <c r="AI1447" s="9">
        <f t="shared" si="2606"/>
        <v>0</v>
      </c>
      <c r="AJ1447" s="9">
        <f t="shared" si="2606"/>
        <v>9281</v>
      </c>
      <c r="AK1447" s="9">
        <f t="shared" si="2606"/>
        <v>11605</v>
      </c>
      <c r="AL1447" s="9">
        <f t="shared" si="2606"/>
        <v>9281</v>
      </c>
      <c r="AM1447" s="9">
        <f t="shared" si="2606"/>
        <v>0</v>
      </c>
      <c r="AN1447" s="9">
        <f t="shared" si="2606"/>
        <v>0</v>
      </c>
      <c r="AO1447" s="9">
        <f t="shared" si="2606"/>
        <v>0</v>
      </c>
      <c r="AP1447" s="9">
        <f t="shared" si="2606"/>
        <v>0</v>
      </c>
      <c r="AQ1447" s="9">
        <f t="shared" si="2606"/>
        <v>11605</v>
      </c>
      <c r="AR1447" s="9">
        <f t="shared" si="2606"/>
        <v>9281</v>
      </c>
      <c r="AS1447" s="9">
        <f t="shared" si="2607"/>
        <v>0</v>
      </c>
      <c r="AT1447" s="9">
        <f t="shared" si="2607"/>
        <v>0</v>
      </c>
      <c r="AU1447" s="9">
        <f t="shared" si="2607"/>
        <v>0</v>
      </c>
      <c r="AV1447" s="9">
        <f t="shared" si="2607"/>
        <v>0</v>
      </c>
      <c r="AW1447" s="9">
        <f t="shared" si="2607"/>
        <v>11605</v>
      </c>
      <c r="AX1447" s="9">
        <f t="shared" si="2607"/>
        <v>9281</v>
      </c>
      <c r="AY1447" s="9">
        <f t="shared" si="2607"/>
        <v>7688</v>
      </c>
      <c r="AZ1447" s="9">
        <f t="shared" si="2607"/>
        <v>6151</v>
      </c>
      <c r="BA1447" s="92">
        <f t="shared" si="2583"/>
        <v>66.2473071951745</v>
      </c>
      <c r="BB1447" s="92">
        <f t="shared" si="2608"/>
        <v>66.275185863592284</v>
      </c>
    </row>
    <row r="1448" spans="1:54" hidden="1">
      <c r="A1448" s="27" t="s">
        <v>269</v>
      </c>
      <c r="B1448" s="29" t="s">
        <v>254</v>
      </c>
      <c r="C1448" s="29" t="s">
        <v>32</v>
      </c>
      <c r="D1448" s="29" t="s">
        <v>79</v>
      </c>
      <c r="E1448" s="29" t="s">
        <v>664</v>
      </c>
      <c r="F1448" s="29" t="s">
        <v>270</v>
      </c>
      <c r="G1448" s="9">
        <v>1848</v>
      </c>
      <c r="H1448" s="9"/>
      <c r="I1448" s="79"/>
      <c r="J1448" s="79"/>
      <c r="K1448" s="79"/>
      <c r="L1448" s="79"/>
      <c r="M1448" s="9">
        <f>G1448+I1448+J1448+K1448+L1448</f>
        <v>1848</v>
      </c>
      <c r="N1448" s="9">
        <f>H1448+L1448</f>
        <v>0</v>
      </c>
      <c r="O1448" s="80"/>
      <c r="P1448" s="80"/>
      <c r="Q1448" s="80"/>
      <c r="R1448" s="80"/>
      <c r="S1448" s="9">
        <f>M1448+O1448+P1448+Q1448+R1448</f>
        <v>1848</v>
      </c>
      <c r="T1448" s="9">
        <f>N1448+R1448</f>
        <v>0</v>
      </c>
      <c r="U1448" s="80"/>
      <c r="V1448" s="80"/>
      <c r="W1448" s="80"/>
      <c r="X1448" s="80"/>
      <c r="Y1448" s="9">
        <f>S1448+U1448+V1448+W1448+X1448</f>
        <v>1848</v>
      </c>
      <c r="Z1448" s="9">
        <f>T1448+X1448</f>
        <v>0</v>
      </c>
      <c r="AA1448" s="80"/>
      <c r="AB1448" s="80"/>
      <c r="AC1448" s="80"/>
      <c r="AD1448" s="80"/>
      <c r="AE1448" s="9">
        <f>Y1448+AA1448+AB1448+AC1448+AD1448</f>
        <v>1848</v>
      </c>
      <c r="AF1448" s="9">
        <f>Z1448+AD1448</f>
        <v>0</v>
      </c>
      <c r="AG1448" s="80"/>
      <c r="AH1448" s="9">
        <v>476</v>
      </c>
      <c r="AI1448" s="80"/>
      <c r="AJ1448" s="9">
        <v>9281</v>
      </c>
      <c r="AK1448" s="9">
        <f>AE1448+AG1448+AH1448+AI1448+AJ1448</f>
        <v>11605</v>
      </c>
      <c r="AL1448" s="9">
        <f>AF1448+AJ1448</f>
        <v>9281</v>
      </c>
      <c r="AM1448" s="80"/>
      <c r="AN1448" s="9"/>
      <c r="AO1448" s="80"/>
      <c r="AP1448" s="9"/>
      <c r="AQ1448" s="9">
        <f>AK1448+AM1448+AN1448+AO1448+AP1448</f>
        <v>11605</v>
      </c>
      <c r="AR1448" s="9">
        <f>AL1448+AP1448</f>
        <v>9281</v>
      </c>
      <c r="AS1448" s="80"/>
      <c r="AT1448" s="9"/>
      <c r="AU1448" s="80"/>
      <c r="AV1448" s="9"/>
      <c r="AW1448" s="9">
        <f>AQ1448+AS1448+AT1448+AU1448+AV1448</f>
        <v>11605</v>
      </c>
      <c r="AX1448" s="9">
        <f>AR1448+AV1448</f>
        <v>9281</v>
      </c>
      <c r="AY1448" s="9">
        <v>7688</v>
      </c>
      <c r="AZ1448" s="9">
        <v>6151</v>
      </c>
      <c r="BA1448" s="92">
        <f t="shared" si="2583"/>
        <v>66.2473071951745</v>
      </c>
      <c r="BB1448" s="92">
        <f t="shared" si="2608"/>
        <v>66.275185863592284</v>
      </c>
    </row>
    <row r="1449" spans="1:54" hidden="1">
      <c r="A1449" s="45"/>
      <c r="B1449" s="29"/>
      <c r="C1449" s="29"/>
      <c r="D1449" s="29"/>
      <c r="E1449" s="29"/>
      <c r="F1449" s="55"/>
      <c r="G1449" s="9"/>
      <c r="H1449" s="9"/>
      <c r="I1449" s="79"/>
      <c r="J1449" s="79"/>
      <c r="K1449" s="79"/>
      <c r="L1449" s="79"/>
      <c r="M1449" s="79"/>
      <c r="N1449" s="79"/>
      <c r="O1449" s="80"/>
      <c r="P1449" s="80"/>
      <c r="Q1449" s="80"/>
      <c r="R1449" s="80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79"/>
      <c r="AZ1449" s="79"/>
      <c r="BA1449" s="92"/>
      <c r="BB1449" s="92"/>
    </row>
    <row r="1450" spans="1:54" ht="18.75" hidden="1">
      <c r="A1450" s="58" t="s">
        <v>31</v>
      </c>
      <c r="B1450" s="33" t="s">
        <v>254</v>
      </c>
      <c r="C1450" s="33" t="s">
        <v>32</v>
      </c>
      <c r="D1450" s="33" t="s">
        <v>16</v>
      </c>
      <c r="E1450" s="33"/>
      <c r="F1450" s="33"/>
      <c r="G1450" s="13">
        <f t="shared" ref="G1450:V1454" si="2609">G1451</f>
        <v>513</v>
      </c>
      <c r="H1450" s="13">
        <f t="shared" si="2609"/>
        <v>0</v>
      </c>
      <c r="I1450" s="13">
        <f t="shared" si="2609"/>
        <v>0</v>
      </c>
      <c r="J1450" s="13">
        <f t="shared" si="2609"/>
        <v>0</v>
      </c>
      <c r="K1450" s="13">
        <f t="shared" si="2609"/>
        <v>0</v>
      </c>
      <c r="L1450" s="13">
        <f t="shared" si="2609"/>
        <v>0</v>
      </c>
      <c r="M1450" s="13">
        <f t="shared" si="2609"/>
        <v>513</v>
      </c>
      <c r="N1450" s="13">
        <f t="shared" si="2609"/>
        <v>0</v>
      </c>
      <c r="O1450" s="13">
        <f t="shared" si="2609"/>
        <v>0</v>
      </c>
      <c r="P1450" s="13">
        <f t="shared" si="2609"/>
        <v>0</v>
      </c>
      <c r="Q1450" s="13">
        <f t="shared" si="2609"/>
        <v>0</v>
      </c>
      <c r="R1450" s="13">
        <f t="shared" si="2609"/>
        <v>0</v>
      </c>
      <c r="S1450" s="13">
        <f t="shared" si="2609"/>
        <v>513</v>
      </c>
      <c r="T1450" s="13">
        <f t="shared" si="2609"/>
        <v>0</v>
      </c>
      <c r="U1450" s="13">
        <f t="shared" si="2609"/>
        <v>0</v>
      </c>
      <c r="V1450" s="13">
        <f t="shared" si="2609"/>
        <v>0</v>
      </c>
      <c r="W1450" s="13">
        <f t="shared" ref="U1450:AJ1454" si="2610">W1451</f>
        <v>0</v>
      </c>
      <c r="X1450" s="13">
        <f t="shared" si="2610"/>
        <v>0</v>
      </c>
      <c r="Y1450" s="13">
        <f t="shared" si="2610"/>
        <v>513</v>
      </c>
      <c r="Z1450" s="13">
        <f t="shared" si="2610"/>
        <v>0</v>
      </c>
      <c r="AA1450" s="13">
        <f t="shared" si="2610"/>
        <v>0</v>
      </c>
      <c r="AB1450" s="13">
        <f t="shared" si="2610"/>
        <v>0</v>
      </c>
      <c r="AC1450" s="13">
        <f t="shared" si="2610"/>
        <v>0</v>
      </c>
      <c r="AD1450" s="13">
        <f t="shared" si="2610"/>
        <v>0</v>
      </c>
      <c r="AE1450" s="13">
        <f t="shared" si="2610"/>
        <v>513</v>
      </c>
      <c r="AF1450" s="13">
        <f t="shared" si="2610"/>
        <v>0</v>
      </c>
      <c r="AG1450" s="13">
        <f t="shared" si="2610"/>
        <v>0</v>
      </c>
      <c r="AH1450" s="13">
        <f t="shared" si="2610"/>
        <v>0</v>
      </c>
      <c r="AI1450" s="13">
        <f t="shared" si="2610"/>
        <v>0</v>
      </c>
      <c r="AJ1450" s="13">
        <f t="shared" si="2610"/>
        <v>0</v>
      </c>
      <c r="AK1450" s="13">
        <f t="shared" ref="AG1450:AV1454" si="2611">AK1451</f>
        <v>513</v>
      </c>
      <c r="AL1450" s="13">
        <f t="shared" si="2611"/>
        <v>0</v>
      </c>
      <c r="AM1450" s="13">
        <f t="shared" si="2611"/>
        <v>0</v>
      </c>
      <c r="AN1450" s="13">
        <f t="shared" si="2611"/>
        <v>0</v>
      </c>
      <c r="AO1450" s="13">
        <f t="shared" si="2611"/>
        <v>0</v>
      </c>
      <c r="AP1450" s="13">
        <f t="shared" si="2611"/>
        <v>0</v>
      </c>
      <c r="AQ1450" s="13">
        <f t="shared" si="2611"/>
        <v>513</v>
      </c>
      <c r="AR1450" s="13">
        <f t="shared" si="2611"/>
        <v>0</v>
      </c>
      <c r="AS1450" s="13">
        <f t="shared" si="2611"/>
        <v>0</v>
      </c>
      <c r="AT1450" s="13">
        <f t="shared" si="2611"/>
        <v>0</v>
      </c>
      <c r="AU1450" s="13">
        <f t="shared" si="2611"/>
        <v>0</v>
      </c>
      <c r="AV1450" s="13">
        <f t="shared" si="2611"/>
        <v>0</v>
      </c>
      <c r="AW1450" s="13">
        <f t="shared" ref="AS1450:AZ1454" si="2612">AW1451</f>
        <v>513</v>
      </c>
      <c r="AX1450" s="13">
        <f t="shared" si="2612"/>
        <v>0</v>
      </c>
      <c r="AY1450" s="13">
        <f t="shared" si="2612"/>
        <v>173</v>
      </c>
      <c r="AZ1450" s="13">
        <f t="shared" si="2612"/>
        <v>0</v>
      </c>
      <c r="BA1450" s="93">
        <f t="shared" si="2583"/>
        <v>33.723196881091617</v>
      </c>
      <c r="BB1450" s="93"/>
    </row>
    <row r="1451" spans="1:54" ht="66" hidden="1">
      <c r="A1451" s="24" t="s">
        <v>423</v>
      </c>
      <c r="B1451" s="29" t="s">
        <v>254</v>
      </c>
      <c r="C1451" s="29" t="s">
        <v>32</v>
      </c>
      <c r="D1451" s="29" t="s">
        <v>16</v>
      </c>
      <c r="E1451" s="29" t="s">
        <v>221</v>
      </c>
      <c r="F1451" s="29"/>
      <c r="G1451" s="11">
        <f t="shared" si="2609"/>
        <v>513</v>
      </c>
      <c r="H1451" s="11">
        <f t="shared" si="2609"/>
        <v>0</v>
      </c>
      <c r="I1451" s="11">
        <f t="shared" si="2609"/>
        <v>0</v>
      </c>
      <c r="J1451" s="11">
        <f t="shared" si="2609"/>
        <v>0</v>
      </c>
      <c r="K1451" s="11">
        <f t="shared" si="2609"/>
        <v>0</v>
      </c>
      <c r="L1451" s="11">
        <f t="shared" si="2609"/>
        <v>0</v>
      </c>
      <c r="M1451" s="11">
        <f t="shared" si="2609"/>
        <v>513</v>
      </c>
      <c r="N1451" s="11">
        <f t="shared" si="2609"/>
        <v>0</v>
      </c>
      <c r="O1451" s="11">
        <f t="shared" si="2609"/>
        <v>0</v>
      </c>
      <c r="P1451" s="11">
        <f t="shared" si="2609"/>
        <v>0</v>
      </c>
      <c r="Q1451" s="11">
        <f t="shared" si="2609"/>
        <v>0</v>
      </c>
      <c r="R1451" s="11">
        <f t="shared" si="2609"/>
        <v>0</v>
      </c>
      <c r="S1451" s="11">
        <f t="shared" si="2609"/>
        <v>513</v>
      </c>
      <c r="T1451" s="11">
        <f t="shared" si="2609"/>
        <v>0</v>
      </c>
      <c r="U1451" s="11">
        <f t="shared" si="2610"/>
        <v>0</v>
      </c>
      <c r="V1451" s="11">
        <f t="shared" si="2610"/>
        <v>0</v>
      </c>
      <c r="W1451" s="11">
        <f t="shared" si="2610"/>
        <v>0</v>
      </c>
      <c r="X1451" s="11">
        <f t="shared" si="2610"/>
        <v>0</v>
      </c>
      <c r="Y1451" s="11">
        <f t="shared" si="2610"/>
        <v>513</v>
      </c>
      <c r="Z1451" s="11">
        <f t="shared" si="2610"/>
        <v>0</v>
      </c>
      <c r="AA1451" s="11">
        <f t="shared" si="2610"/>
        <v>0</v>
      </c>
      <c r="AB1451" s="11">
        <f t="shared" si="2610"/>
        <v>0</v>
      </c>
      <c r="AC1451" s="11">
        <f t="shared" si="2610"/>
        <v>0</v>
      </c>
      <c r="AD1451" s="11">
        <f t="shared" si="2610"/>
        <v>0</v>
      </c>
      <c r="AE1451" s="11">
        <f t="shared" si="2610"/>
        <v>513</v>
      </c>
      <c r="AF1451" s="11">
        <f t="shared" si="2610"/>
        <v>0</v>
      </c>
      <c r="AG1451" s="11">
        <f t="shared" si="2611"/>
        <v>0</v>
      </c>
      <c r="AH1451" s="11">
        <f t="shared" si="2611"/>
        <v>0</v>
      </c>
      <c r="AI1451" s="11">
        <f t="shared" si="2611"/>
        <v>0</v>
      </c>
      <c r="AJ1451" s="11">
        <f t="shared" si="2611"/>
        <v>0</v>
      </c>
      <c r="AK1451" s="11">
        <f t="shared" si="2611"/>
        <v>513</v>
      </c>
      <c r="AL1451" s="11">
        <f t="shared" si="2611"/>
        <v>0</v>
      </c>
      <c r="AM1451" s="11">
        <f t="shared" si="2611"/>
        <v>0</v>
      </c>
      <c r="AN1451" s="11">
        <f t="shared" si="2611"/>
        <v>0</v>
      </c>
      <c r="AO1451" s="11">
        <f t="shared" si="2611"/>
        <v>0</v>
      </c>
      <c r="AP1451" s="11">
        <f t="shared" si="2611"/>
        <v>0</v>
      </c>
      <c r="AQ1451" s="11">
        <f t="shared" si="2611"/>
        <v>513</v>
      </c>
      <c r="AR1451" s="11">
        <f t="shared" si="2611"/>
        <v>0</v>
      </c>
      <c r="AS1451" s="11">
        <f t="shared" si="2612"/>
        <v>0</v>
      </c>
      <c r="AT1451" s="11">
        <f t="shared" si="2612"/>
        <v>0</v>
      </c>
      <c r="AU1451" s="11">
        <f t="shared" si="2612"/>
        <v>0</v>
      </c>
      <c r="AV1451" s="11">
        <f t="shared" si="2612"/>
        <v>0</v>
      </c>
      <c r="AW1451" s="11">
        <f t="shared" si="2612"/>
        <v>513</v>
      </c>
      <c r="AX1451" s="11">
        <f t="shared" si="2612"/>
        <v>0</v>
      </c>
      <c r="AY1451" s="11">
        <f t="shared" si="2612"/>
        <v>173</v>
      </c>
      <c r="AZ1451" s="11">
        <f t="shared" si="2612"/>
        <v>0</v>
      </c>
      <c r="BA1451" s="92">
        <f t="shared" si="2583"/>
        <v>33.723196881091617</v>
      </c>
      <c r="BB1451" s="92"/>
    </row>
    <row r="1452" spans="1:54" hidden="1">
      <c r="A1452" s="45" t="s">
        <v>14</v>
      </c>
      <c r="B1452" s="29" t="s">
        <v>254</v>
      </c>
      <c r="C1452" s="29" t="s">
        <v>32</v>
      </c>
      <c r="D1452" s="29" t="s">
        <v>16</v>
      </c>
      <c r="E1452" s="29" t="s">
        <v>222</v>
      </c>
      <c r="F1452" s="29"/>
      <c r="G1452" s="11">
        <f t="shared" si="2609"/>
        <v>513</v>
      </c>
      <c r="H1452" s="11">
        <f t="shared" si="2609"/>
        <v>0</v>
      </c>
      <c r="I1452" s="11">
        <f t="shared" si="2609"/>
        <v>0</v>
      </c>
      <c r="J1452" s="11">
        <f t="shared" si="2609"/>
        <v>0</v>
      </c>
      <c r="K1452" s="11">
        <f t="shared" si="2609"/>
        <v>0</v>
      </c>
      <c r="L1452" s="11">
        <f t="shared" si="2609"/>
        <v>0</v>
      </c>
      <c r="M1452" s="11">
        <f t="shared" si="2609"/>
        <v>513</v>
      </c>
      <c r="N1452" s="11">
        <f t="shared" si="2609"/>
        <v>0</v>
      </c>
      <c r="O1452" s="11">
        <f t="shared" si="2609"/>
        <v>0</v>
      </c>
      <c r="P1452" s="11">
        <f t="shared" si="2609"/>
        <v>0</v>
      </c>
      <c r="Q1452" s="11">
        <f t="shared" si="2609"/>
        <v>0</v>
      </c>
      <c r="R1452" s="11">
        <f t="shared" si="2609"/>
        <v>0</v>
      </c>
      <c r="S1452" s="11">
        <f t="shared" si="2609"/>
        <v>513</v>
      </c>
      <c r="T1452" s="11">
        <f t="shared" si="2609"/>
        <v>0</v>
      </c>
      <c r="U1452" s="11">
        <f t="shared" si="2610"/>
        <v>0</v>
      </c>
      <c r="V1452" s="11">
        <f t="shared" si="2610"/>
        <v>0</v>
      </c>
      <c r="W1452" s="11">
        <f t="shared" si="2610"/>
        <v>0</v>
      </c>
      <c r="X1452" s="11">
        <f t="shared" si="2610"/>
        <v>0</v>
      </c>
      <c r="Y1452" s="11">
        <f t="shared" si="2610"/>
        <v>513</v>
      </c>
      <c r="Z1452" s="11">
        <f t="shared" si="2610"/>
        <v>0</v>
      </c>
      <c r="AA1452" s="11">
        <f t="shared" si="2610"/>
        <v>0</v>
      </c>
      <c r="AB1452" s="11">
        <f t="shared" si="2610"/>
        <v>0</v>
      </c>
      <c r="AC1452" s="11">
        <f t="shared" si="2610"/>
        <v>0</v>
      </c>
      <c r="AD1452" s="11">
        <f t="shared" si="2610"/>
        <v>0</v>
      </c>
      <c r="AE1452" s="11">
        <f t="shared" si="2610"/>
        <v>513</v>
      </c>
      <c r="AF1452" s="11">
        <f t="shared" si="2610"/>
        <v>0</v>
      </c>
      <c r="AG1452" s="11">
        <f t="shared" si="2611"/>
        <v>0</v>
      </c>
      <c r="AH1452" s="11">
        <f t="shared" si="2611"/>
        <v>0</v>
      </c>
      <c r="AI1452" s="11">
        <f t="shared" si="2611"/>
        <v>0</v>
      </c>
      <c r="AJ1452" s="11">
        <f t="shared" si="2611"/>
        <v>0</v>
      </c>
      <c r="AK1452" s="11">
        <f t="shared" si="2611"/>
        <v>513</v>
      </c>
      <c r="AL1452" s="11">
        <f t="shared" si="2611"/>
        <v>0</v>
      </c>
      <c r="AM1452" s="11">
        <f t="shared" si="2611"/>
        <v>0</v>
      </c>
      <c r="AN1452" s="11">
        <f t="shared" si="2611"/>
        <v>0</v>
      </c>
      <c r="AO1452" s="11">
        <f t="shared" si="2611"/>
        <v>0</v>
      </c>
      <c r="AP1452" s="11">
        <f t="shared" si="2611"/>
        <v>0</v>
      </c>
      <c r="AQ1452" s="11">
        <f t="shared" si="2611"/>
        <v>513</v>
      </c>
      <c r="AR1452" s="11">
        <f t="shared" si="2611"/>
        <v>0</v>
      </c>
      <c r="AS1452" s="11">
        <f t="shared" si="2612"/>
        <v>0</v>
      </c>
      <c r="AT1452" s="11">
        <f t="shared" si="2612"/>
        <v>0</v>
      </c>
      <c r="AU1452" s="11">
        <f t="shared" si="2612"/>
        <v>0</v>
      </c>
      <c r="AV1452" s="11">
        <f t="shared" si="2612"/>
        <v>0</v>
      </c>
      <c r="AW1452" s="11">
        <f t="shared" si="2612"/>
        <v>513</v>
      </c>
      <c r="AX1452" s="11">
        <f t="shared" si="2612"/>
        <v>0</v>
      </c>
      <c r="AY1452" s="11">
        <f t="shared" si="2612"/>
        <v>173</v>
      </c>
      <c r="AZ1452" s="11">
        <f t="shared" si="2612"/>
        <v>0</v>
      </c>
      <c r="BA1452" s="92">
        <f t="shared" si="2583"/>
        <v>33.723196881091617</v>
      </c>
      <c r="BB1452" s="92"/>
    </row>
    <row r="1453" spans="1:54" hidden="1">
      <c r="A1453" s="45" t="s">
        <v>250</v>
      </c>
      <c r="B1453" s="29" t="s">
        <v>254</v>
      </c>
      <c r="C1453" s="29" t="s">
        <v>32</v>
      </c>
      <c r="D1453" s="29" t="s">
        <v>16</v>
      </c>
      <c r="E1453" s="29" t="s">
        <v>251</v>
      </c>
      <c r="F1453" s="29"/>
      <c r="G1453" s="11">
        <f t="shared" si="2609"/>
        <v>513</v>
      </c>
      <c r="H1453" s="11">
        <f t="shared" si="2609"/>
        <v>0</v>
      </c>
      <c r="I1453" s="11">
        <f t="shared" si="2609"/>
        <v>0</v>
      </c>
      <c r="J1453" s="11">
        <f t="shared" si="2609"/>
        <v>0</v>
      </c>
      <c r="K1453" s="11">
        <f t="shared" si="2609"/>
        <v>0</v>
      </c>
      <c r="L1453" s="11">
        <f t="shared" si="2609"/>
        <v>0</v>
      </c>
      <c r="M1453" s="11">
        <f t="shared" si="2609"/>
        <v>513</v>
      </c>
      <c r="N1453" s="11">
        <f t="shared" si="2609"/>
        <v>0</v>
      </c>
      <c r="O1453" s="11">
        <f t="shared" si="2609"/>
        <v>0</v>
      </c>
      <c r="P1453" s="11">
        <f t="shared" si="2609"/>
        <v>0</v>
      </c>
      <c r="Q1453" s="11">
        <f t="shared" si="2609"/>
        <v>0</v>
      </c>
      <c r="R1453" s="11">
        <f t="shared" si="2609"/>
        <v>0</v>
      </c>
      <c r="S1453" s="11">
        <f t="shared" si="2609"/>
        <v>513</v>
      </c>
      <c r="T1453" s="11">
        <f t="shared" si="2609"/>
        <v>0</v>
      </c>
      <c r="U1453" s="11">
        <f t="shared" si="2610"/>
        <v>0</v>
      </c>
      <c r="V1453" s="11">
        <f t="shared" si="2610"/>
        <v>0</v>
      </c>
      <c r="W1453" s="11">
        <f t="shared" si="2610"/>
        <v>0</v>
      </c>
      <c r="X1453" s="11">
        <f t="shared" si="2610"/>
        <v>0</v>
      </c>
      <c r="Y1453" s="11">
        <f t="shared" si="2610"/>
        <v>513</v>
      </c>
      <c r="Z1453" s="11">
        <f t="shared" si="2610"/>
        <v>0</v>
      </c>
      <c r="AA1453" s="11">
        <f t="shared" si="2610"/>
        <v>0</v>
      </c>
      <c r="AB1453" s="11">
        <f t="shared" si="2610"/>
        <v>0</v>
      </c>
      <c r="AC1453" s="11">
        <f t="shared" si="2610"/>
        <v>0</v>
      </c>
      <c r="AD1453" s="11">
        <f t="shared" si="2610"/>
        <v>0</v>
      </c>
      <c r="AE1453" s="11">
        <f t="shared" si="2610"/>
        <v>513</v>
      </c>
      <c r="AF1453" s="11">
        <f t="shared" si="2610"/>
        <v>0</v>
      </c>
      <c r="AG1453" s="11">
        <f t="shared" si="2611"/>
        <v>0</v>
      </c>
      <c r="AH1453" s="11">
        <f t="shared" si="2611"/>
        <v>0</v>
      </c>
      <c r="AI1453" s="11">
        <f t="shared" si="2611"/>
        <v>0</v>
      </c>
      <c r="AJ1453" s="11">
        <f t="shared" si="2611"/>
        <v>0</v>
      </c>
      <c r="AK1453" s="11">
        <f t="shared" si="2611"/>
        <v>513</v>
      </c>
      <c r="AL1453" s="11">
        <f t="shared" si="2611"/>
        <v>0</v>
      </c>
      <c r="AM1453" s="11">
        <f t="shared" si="2611"/>
        <v>0</v>
      </c>
      <c r="AN1453" s="11">
        <f t="shared" si="2611"/>
        <v>0</v>
      </c>
      <c r="AO1453" s="11">
        <f t="shared" si="2611"/>
        <v>0</v>
      </c>
      <c r="AP1453" s="11">
        <f t="shared" si="2611"/>
        <v>0</v>
      </c>
      <c r="AQ1453" s="11">
        <f t="shared" si="2611"/>
        <v>513</v>
      </c>
      <c r="AR1453" s="11">
        <f t="shared" si="2611"/>
        <v>0</v>
      </c>
      <c r="AS1453" s="11">
        <f t="shared" si="2612"/>
        <v>0</v>
      </c>
      <c r="AT1453" s="11">
        <f t="shared" si="2612"/>
        <v>0</v>
      </c>
      <c r="AU1453" s="11">
        <f t="shared" si="2612"/>
        <v>0</v>
      </c>
      <c r="AV1453" s="11">
        <f t="shared" si="2612"/>
        <v>0</v>
      </c>
      <c r="AW1453" s="11">
        <f t="shared" si="2612"/>
        <v>513</v>
      </c>
      <c r="AX1453" s="11">
        <f t="shared" si="2612"/>
        <v>0</v>
      </c>
      <c r="AY1453" s="11">
        <f t="shared" si="2612"/>
        <v>173</v>
      </c>
      <c r="AZ1453" s="11">
        <f t="shared" si="2612"/>
        <v>0</v>
      </c>
      <c r="BA1453" s="92">
        <f t="shared" si="2583"/>
        <v>33.723196881091617</v>
      </c>
      <c r="BB1453" s="92"/>
    </row>
    <row r="1454" spans="1:54" ht="33" hidden="1">
      <c r="A1454" s="45" t="s">
        <v>11</v>
      </c>
      <c r="B1454" s="29" t="s">
        <v>254</v>
      </c>
      <c r="C1454" s="29" t="s">
        <v>32</v>
      </c>
      <c r="D1454" s="29" t="s">
        <v>16</v>
      </c>
      <c r="E1454" s="29" t="s">
        <v>251</v>
      </c>
      <c r="F1454" s="29" t="s">
        <v>12</v>
      </c>
      <c r="G1454" s="11">
        <f t="shared" si="2609"/>
        <v>513</v>
      </c>
      <c r="H1454" s="11">
        <f t="shared" si="2609"/>
        <v>0</v>
      </c>
      <c r="I1454" s="11">
        <f t="shared" si="2609"/>
        <v>0</v>
      </c>
      <c r="J1454" s="11">
        <f t="shared" si="2609"/>
        <v>0</v>
      </c>
      <c r="K1454" s="11">
        <f t="shared" si="2609"/>
        <v>0</v>
      </c>
      <c r="L1454" s="11">
        <f t="shared" si="2609"/>
        <v>0</v>
      </c>
      <c r="M1454" s="11">
        <f t="shared" si="2609"/>
        <v>513</v>
      </c>
      <c r="N1454" s="11">
        <f t="shared" si="2609"/>
        <v>0</v>
      </c>
      <c r="O1454" s="11">
        <f t="shared" si="2609"/>
        <v>0</v>
      </c>
      <c r="P1454" s="11">
        <f t="shared" si="2609"/>
        <v>0</v>
      </c>
      <c r="Q1454" s="11">
        <f t="shared" si="2609"/>
        <v>0</v>
      </c>
      <c r="R1454" s="11">
        <f t="shared" si="2609"/>
        <v>0</v>
      </c>
      <c r="S1454" s="11">
        <f t="shared" si="2609"/>
        <v>513</v>
      </c>
      <c r="T1454" s="11">
        <f t="shared" si="2609"/>
        <v>0</v>
      </c>
      <c r="U1454" s="11">
        <f t="shared" si="2610"/>
        <v>0</v>
      </c>
      <c r="V1454" s="11">
        <f t="shared" si="2610"/>
        <v>0</v>
      </c>
      <c r="W1454" s="11">
        <f t="shared" si="2610"/>
        <v>0</v>
      </c>
      <c r="X1454" s="11">
        <f t="shared" si="2610"/>
        <v>0</v>
      </c>
      <c r="Y1454" s="11">
        <f t="shared" si="2610"/>
        <v>513</v>
      </c>
      <c r="Z1454" s="11">
        <f t="shared" si="2610"/>
        <v>0</v>
      </c>
      <c r="AA1454" s="11">
        <f t="shared" si="2610"/>
        <v>0</v>
      </c>
      <c r="AB1454" s="11">
        <f t="shared" si="2610"/>
        <v>0</v>
      </c>
      <c r="AC1454" s="11">
        <f t="shared" si="2610"/>
        <v>0</v>
      </c>
      <c r="AD1454" s="11">
        <f t="shared" si="2610"/>
        <v>0</v>
      </c>
      <c r="AE1454" s="11">
        <f t="shared" si="2610"/>
        <v>513</v>
      </c>
      <c r="AF1454" s="11">
        <f t="shared" si="2610"/>
        <v>0</v>
      </c>
      <c r="AG1454" s="11">
        <f t="shared" si="2611"/>
        <v>0</v>
      </c>
      <c r="AH1454" s="11">
        <f t="shared" si="2611"/>
        <v>0</v>
      </c>
      <c r="AI1454" s="11">
        <f t="shared" si="2611"/>
        <v>0</v>
      </c>
      <c r="AJ1454" s="11">
        <f t="shared" si="2611"/>
        <v>0</v>
      </c>
      <c r="AK1454" s="11">
        <f t="shared" si="2611"/>
        <v>513</v>
      </c>
      <c r="AL1454" s="11">
        <f t="shared" si="2611"/>
        <v>0</v>
      </c>
      <c r="AM1454" s="11">
        <f t="shared" si="2611"/>
        <v>0</v>
      </c>
      <c r="AN1454" s="11">
        <f t="shared" si="2611"/>
        <v>0</v>
      </c>
      <c r="AO1454" s="11">
        <f t="shared" si="2611"/>
        <v>0</v>
      </c>
      <c r="AP1454" s="11">
        <f t="shared" si="2611"/>
        <v>0</v>
      </c>
      <c r="AQ1454" s="11">
        <f t="shared" si="2611"/>
        <v>513</v>
      </c>
      <c r="AR1454" s="11">
        <f t="shared" si="2611"/>
        <v>0</v>
      </c>
      <c r="AS1454" s="11">
        <f t="shared" si="2612"/>
        <v>0</v>
      </c>
      <c r="AT1454" s="11">
        <f t="shared" si="2612"/>
        <v>0</v>
      </c>
      <c r="AU1454" s="11">
        <f t="shared" si="2612"/>
        <v>0</v>
      </c>
      <c r="AV1454" s="11">
        <f t="shared" si="2612"/>
        <v>0</v>
      </c>
      <c r="AW1454" s="11">
        <f t="shared" si="2612"/>
        <v>513</v>
      </c>
      <c r="AX1454" s="11">
        <f t="shared" si="2612"/>
        <v>0</v>
      </c>
      <c r="AY1454" s="11">
        <f t="shared" si="2612"/>
        <v>173</v>
      </c>
      <c r="AZ1454" s="11">
        <f t="shared" si="2612"/>
        <v>0</v>
      </c>
      <c r="BA1454" s="92">
        <f t="shared" si="2583"/>
        <v>33.723196881091617</v>
      </c>
      <c r="BB1454" s="92"/>
    </row>
    <row r="1455" spans="1:54" hidden="1">
      <c r="A1455" s="45" t="s">
        <v>23</v>
      </c>
      <c r="B1455" s="29" t="s">
        <v>254</v>
      </c>
      <c r="C1455" s="29" t="s">
        <v>32</v>
      </c>
      <c r="D1455" s="29" t="s">
        <v>16</v>
      </c>
      <c r="E1455" s="29" t="s">
        <v>251</v>
      </c>
      <c r="F1455" s="25" t="s">
        <v>35</v>
      </c>
      <c r="G1455" s="9">
        <v>513</v>
      </c>
      <c r="H1455" s="9"/>
      <c r="I1455" s="79"/>
      <c r="J1455" s="79"/>
      <c r="K1455" s="79"/>
      <c r="L1455" s="79"/>
      <c r="M1455" s="9">
        <f>G1455+I1455+J1455+K1455+L1455</f>
        <v>513</v>
      </c>
      <c r="N1455" s="9">
        <f>H1455+L1455</f>
        <v>0</v>
      </c>
      <c r="O1455" s="80"/>
      <c r="P1455" s="80"/>
      <c r="Q1455" s="80"/>
      <c r="R1455" s="80"/>
      <c r="S1455" s="9">
        <f>M1455+O1455+P1455+Q1455+R1455</f>
        <v>513</v>
      </c>
      <c r="T1455" s="9">
        <f>N1455+R1455</f>
        <v>0</v>
      </c>
      <c r="U1455" s="80"/>
      <c r="V1455" s="80"/>
      <c r="W1455" s="80"/>
      <c r="X1455" s="80"/>
      <c r="Y1455" s="9">
        <f>S1455+U1455+V1455+W1455+X1455</f>
        <v>513</v>
      </c>
      <c r="Z1455" s="9">
        <f>T1455+X1455</f>
        <v>0</v>
      </c>
      <c r="AA1455" s="80"/>
      <c r="AB1455" s="80"/>
      <c r="AC1455" s="80"/>
      <c r="AD1455" s="80"/>
      <c r="AE1455" s="9">
        <f>Y1455+AA1455+AB1455+AC1455+AD1455</f>
        <v>513</v>
      </c>
      <c r="AF1455" s="9">
        <f>Z1455+AD1455</f>
        <v>0</v>
      </c>
      <c r="AG1455" s="80"/>
      <c r="AH1455" s="80"/>
      <c r="AI1455" s="80"/>
      <c r="AJ1455" s="80"/>
      <c r="AK1455" s="9">
        <f>AE1455+AG1455+AH1455+AI1455+AJ1455</f>
        <v>513</v>
      </c>
      <c r="AL1455" s="9">
        <f>AF1455+AJ1455</f>
        <v>0</v>
      </c>
      <c r="AM1455" s="80"/>
      <c r="AN1455" s="80"/>
      <c r="AO1455" s="80"/>
      <c r="AP1455" s="80"/>
      <c r="AQ1455" s="9">
        <f>AK1455+AM1455+AN1455+AO1455+AP1455</f>
        <v>513</v>
      </c>
      <c r="AR1455" s="9">
        <f>AL1455+AP1455</f>
        <v>0</v>
      </c>
      <c r="AS1455" s="80"/>
      <c r="AT1455" s="80"/>
      <c r="AU1455" s="80"/>
      <c r="AV1455" s="80"/>
      <c r="AW1455" s="9">
        <f>AQ1455+AS1455+AT1455+AU1455+AV1455</f>
        <v>513</v>
      </c>
      <c r="AX1455" s="9">
        <f>AR1455+AV1455</f>
        <v>0</v>
      </c>
      <c r="AY1455" s="11">
        <v>173</v>
      </c>
      <c r="AZ1455" s="79"/>
      <c r="BA1455" s="92">
        <f t="shared" si="2583"/>
        <v>33.723196881091617</v>
      </c>
      <c r="BB1455" s="92"/>
    </row>
    <row r="1456" spans="1:54" hidden="1">
      <c r="A1456" s="45"/>
      <c r="B1456" s="29"/>
      <c r="C1456" s="29"/>
      <c r="D1456" s="29"/>
      <c r="E1456" s="29"/>
      <c r="F1456" s="25"/>
      <c r="G1456" s="9"/>
      <c r="H1456" s="9"/>
      <c r="I1456" s="79"/>
      <c r="J1456" s="79"/>
      <c r="K1456" s="79"/>
      <c r="L1456" s="79"/>
      <c r="M1456" s="79"/>
      <c r="N1456" s="79"/>
      <c r="O1456" s="80"/>
      <c r="P1456" s="80"/>
      <c r="Q1456" s="80"/>
      <c r="R1456" s="80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79"/>
      <c r="AZ1456" s="79"/>
      <c r="BA1456" s="92"/>
      <c r="BB1456" s="92"/>
    </row>
    <row r="1457" spans="1:54" s="100" customFormat="1" ht="40.5" hidden="1">
      <c r="A1457" s="104" t="s">
        <v>493</v>
      </c>
      <c r="B1457" s="96">
        <v>923</v>
      </c>
      <c r="C1457" s="96"/>
      <c r="D1457" s="96"/>
      <c r="E1457" s="96"/>
      <c r="F1457" s="96"/>
      <c r="G1457" s="98">
        <f>G1459+G1482+G1571+G1578</f>
        <v>211579</v>
      </c>
      <c r="H1457" s="98">
        <f>H1459+H1482+H1571+H1578</f>
        <v>3665</v>
      </c>
      <c r="I1457" s="98">
        <f t="shared" ref="I1457:N1457" si="2613">I1459+I1482+I1571+I1578</f>
        <v>0</v>
      </c>
      <c r="J1457" s="98">
        <f t="shared" si="2613"/>
        <v>0</v>
      </c>
      <c r="K1457" s="98">
        <f t="shared" si="2613"/>
        <v>0</v>
      </c>
      <c r="L1457" s="98">
        <f t="shared" si="2613"/>
        <v>0</v>
      </c>
      <c r="M1457" s="98">
        <f t="shared" si="2613"/>
        <v>211579</v>
      </c>
      <c r="N1457" s="98">
        <f t="shared" si="2613"/>
        <v>3665</v>
      </c>
      <c r="O1457" s="98">
        <f t="shared" ref="O1457:T1457" si="2614">O1459+O1482+O1571+O1578</f>
        <v>0</v>
      </c>
      <c r="P1457" s="98">
        <f t="shared" si="2614"/>
        <v>0</v>
      </c>
      <c r="Q1457" s="98">
        <f t="shared" si="2614"/>
        <v>0</v>
      </c>
      <c r="R1457" s="98">
        <f t="shared" si="2614"/>
        <v>411</v>
      </c>
      <c r="S1457" s="98">
        <f t="shared" si="2614"/>
        <v>211990</v>
      </c>
      <c r="T1457" s="98">
        <f t="shared" si="2614"/>
        <v>4076</v>
      </c>
      <c r="U1457" s="98">
        <f t="shared" ref="U1457:Z1457" si="2615">U1459+U1482+U1571+U1578</f>
        <v>0</v>
      </c>
      <c r="V1457" s="98">
        <f t="shared" si="2615"/>
        <v>0</v>
      </c>
      <c r="W1457" s="98">
        <f t="shared" si="2615"/>
        <v>0</v>
      </c>
      <c r="X1457" s="98">
        <f t="shared" si="2615"/>
        <v>0</v>
      </c>
      <c r="Y1457" s="98">
        <f t="shared" si="2615"/>
        <v>211990</v>
      </c>
      <c r="Z1457" s="98">
        <f t="shared" si="2615"/>
        <v>4076</v>
      </c>
      <c r="AA1457" s="98">
        <f t="shared" ref="AA1457:AF1457" si="2616">AA1459+AA1482+AA1571+AA1578</f>
        <v>0</v>
      </c>
      <c r="AB1457" s="98">
        <f t="shared" si="2616"/>
        <v>0</v>
      </c>
      <c r="AC1457" s="98">
        <f t="shared" si="2616"/>
        <v>0</v>
      </c>
      <c r="AD1457" s="98">
        <f t="shared" si="2616"/>
        <v>0</v>
      </c>
      <c r="AE1457" s="98">
        <f t="shared" si="2616"/>
        <v>211990</v>
      </c>
      <c r="AF1457" s="98">
        <f t="shared" si="2616"/>
        <v>4076</v>
      </c>
      <c r="AG1457" s="98">
        <f t="shared" ref="AG1457:AL1457" si="2617">AG1459+AG1482+AG1571+AG1578</f>
        <v>0</v>
      </c>
      <c r="AH1457" s="98">
        <f t="shared" si="2617"/>
        <v>0</v>
      </c>
      <c r="AI1457" s="98">
        <f t="shared" si="2617"/>
        <v>0</v>
      </c>
      <c r="AJ1457" s="98">
        <f t="shared" si="2617"/>
        <v>0</v>
      </c>
      <c r="AK1457" s="98">
        <f t="shared" si="2617"/>
        <v>211990</v>
      </c>
      <c r="AL1457" s="98">
        <f t="shared" si="2617"/>
        <v>4076</v>
      </c>
      <c r="AM1457" s="98">
        <f t="shared" ref="AM1457:AR1457" si="2618">AM1459+AM1482+AM1571+AM1578</f>
        <v>0</v>
      </c>
      <c r="AN1457" s="98">
        <f t="shared" si="2618"/>
        <v>0</v>
      </c>
      <c r="AO1457" s="98">
        <f t="shared" si="2618"/>
        <v>0</v>
      </c>
      <c r="AP1457" s="98">
        <f t="shared" si="2618"/>
        <v>0</v>
      </c>
      <c r="AQ1457" s="98">
        <f t="shared" si="2618"/>
        <v>211990</v>
      </c>
      <c r="AR1457" s="98">
        <f t="shared" si="2618"/>
        <v>4076</v>
      </c>
      <c r="AS1457" s="98">
        <f t="shared" ref="AS1457:AX1457" si="2619">AS1459+AS1482+AS1571+AS1578</f>
        <v>-638</v>
      </c>
      <c r="AT1457" s="98">
        <f t="shared" si="2619"/>
        <v>0</v>
      </c>
      <c r="AU1457" s="98">
        <f t="shared" si="2619"/>
        <v>-1874</v>
      </c>
      <c r="AV1457" s="98">
        <f t="shared" si="2619"/>
        <v>506</v>
      </c>
      <c r="AW1457" s="98">
        <f t="shared" si="2619"/>
        <v>209984</v>
      </c>
      <c r="AX1457" s="98">
        <f t="shared" si="2619"/>
        <v>4582</v>
      </c>
      <c r="AY1457" s="98">
        <f t="shared" ref="AY1457:AZ1457" si="2620">AY1459+AY1482+AY1571+AY1578</f>
        <v>95447</v>
      </c>
      <c r="AZ1457" s="98">
        <f t="shared" si="2620"/>
        <v>1467</v>
      </c>
      <c r="BA1457" s="99">
        <f t="shared" si="2583"/>
        <v>45.454415574519963</v>
      </c>
      <c r="BB1457" s="99">
        <f t="shared" si="2608"/>
        <v>32.016586643387171</v>
      </c>
    </row>
    <row r="1458" spans="1:54" s="67" customFormat="1" hidden="1">
      <c r="A1458" s="70"/>
      <c r="B1458" s="26"/>
      <c r="C1458" s="26"/>
      <c r="D1458" s="26"/>
      <c r="E1458" s="26"/>
      <c r="F1458" s="26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92"/>
      <c r="BB1458" s="92"/>
    </row>
    <row r="1459" spans="1:54" ht="75" hidden="1">
      <c r="A1459" s="31" t="s">
        <v>96</v>
      </c>
      <c r="B1459" s="23">
        <v>923</v>
      </c>
      <c r="C1459" s="23" t="s">
        <v>21</v>
      </c>
      <c r="D1459" s="23" t="s">
        <v>28</v>
      </c>
      <c r="E1459" s="23"/>
      <c r="F1459" s="23"/>
      <c r="G1459" s="15">
        <f t="shared" ref="G1459:V1463" si="2621">G1460</f>
        <v>4151</v>
      </c>
      <c r="H1459" s="15">
        <f t="shared" si="2621"/>
        <v>42</v>
      </c>
      <c r="I1459" s="15">
        <f t="shared" si="2621"/>
        <v>0</v>
      </c>
      <c r="J1459" s="15">
        <f t="shared" si="2621"/>
        <v>0</v>
      </c>
      <c r="K1459" s="15">
        <f t="shared" si="2621"/>
        <v>0</v>
      </c>
      <c r="L1459" s="15">
        <f t="shared" si="2621"/>
        <v>0</v>
      </c>
      <c r="M1459" s="15">
        <f t="shared" si="2621"/>
        <v>4151</v>
      </c>
      <c r="N1459" s="15">
        <f t="shared" si="2621"/>
        <v>42</v>
      </c>
      <c r="O1459" s="15">
        <f t="shared" si="2621"/>
        <v>0</v>
      </c>
      <c r="P1459" s="15">
        <f t="shared" si="2621"/>
        <v>0</v>
      </c>
      <c r="Q1459" s="15">
        <f t="shared" si="2621"/>
        <v>0</v>
      </c>
      <c r="R1459" s="15">
        <f t="shared" si="2621"/>
        <v>0</v>
      </c>
      <c r="S1459" s="15">
        <f t="shared" si="2621"/>
        <v>4151</v>
      </c>
      <c r="T1459" s="15">
        <f t="shared" si="2621"/>
        <v>42</v>
      </c>
      <c r="U1459" s="15">
        <f t="shared" si="2621"/>
        <v>0</v>
      </c>
      <c r="V1459" s="15">
        <f t="shared" si="2621"/>
        <v>0</v>
      </c>
      <c r="W1459" s="15">
        <f t="shared" ref="U1459:AJ1463" si="2622">W1460</f>
        <v>0</v>
      </c>
      <c r="X1459" s="15">
        <f t="shared" si="2622"/>
        <v>0</v>
      </c>
      <c r="Y1459" s="15">
        <f t="shared" si="2622"/>
        <v>4151</v>
      </c>
      <c r="Z1459" s="15">
        <f t="shared" si="2622"/>
        <v>42</v>
      </c>
      <c r="AA1459" s="15">
        <f t="shared" si="2622"/>
        <v>0</v>
      </c>
      <c r="AB1459" s="15">
        <f t="shared" si="2622"/>
        <v>0</v>
      </c>
      <c r="AC1459" s="15">
        <f t="shared" si="2622"/>
        <v>0</v>
      </c>
      <c r="AD1459" s="15">
        <f t="shared" si="2622"/>
        <v>0</v>
      </c>
      <c r="AE1459" s="15">
        <f t="shared" si="2622"/>
        <v>4151</v>
      </c>
      <c r="AF1459" s="15">
        <f t="shared" si="2622"/>
        <v>42</v>
      </c>
      <c r="AG1459" s="15">
        <f t="shared" si="2622"/>
        <v>0</v>
      </c>
      <c r="AH1459" s="15">
        <f t="shared" si="2622"/>
        <v>0</v>
      </c>
      <c r="AI1459" s="15">
        <f t="shared" si="2622"/>
        <v>0</v>
      </c>
      <c r="AJ1459" s="15">
        <f t="shared" si="2622"/>
        <v>0</v>
      </c>
      <c r="AK1459" s="15">
        <f t="shared" ref="AG1459:AV1463" si="2623">AK1460</f>
        <v>4151</v>
      </c>
      <c r="AL1459" s="15">
        <f t="shared" si="2623"/>
        <v>42</v>
      </c>
      <c r="AM1459" s="15">
        <f t="shared" si="2623"/>
        <v>0</v>
      </c>
      <c r="AN1459" s="15">
        <f t="shared" si="2623"/>
        <v>0</v>
      </c>
      <c r="AO1459" s="15">
        <f t="shared" si="2623"/>
        <v>0</v>
      </c>
      <c r="AP1459" s="15">
        <f t="shared" si="2623"/>
        <v>0</v>
      </c>
      <c r="AQ1459" s="15">
        <f t="shared" si="2623"/>
        <v>4151</v>
      </c>
      <c r="AR1459" s="15">
        <f t="shared" si="2623"/>
        <v>42</v>
      </c>
      <c r="AS1459" s="15">
        <f t="shared" si="2623"/>
        <v>0</v>
      </c>
      <c r="AT1459" s="15">
        <f t="shared" si="2623"/>
        <v>0</v>
      </c>
      <c r="AU1459" s="15">
        <f t="shared" si="2623"/>
        <v>0</v>
      </c>
      <c r="AV1459" s="15">
        <f t="shared" si="2623"/>
        <v>183</v>
      </c>
      <c r="AW1459" s="15">
        <f t="shared" ref="AS1459:AZ1463" si="2624">AW1460</f>
        <v>4334</v>
      </c>
      <c r="AX1459" s="15">
        <f t="shared" si="2624"/>
        <v>225</v>
      </c>
      <c r="AY1459" s="15">
        <f t="shared" si="2624"/>
        <v>920</v>
      </c>
      <c r="AZ1459" s="15">
        <f t="shared" si="2624"/>
        <v>0</v>
      </c>
      <c r="BA1459" s="93">
        <f t="shared" si="2583"/>
        <v>21.227503461006002</v>
      </c>
      <c r="BB1459" s="93">
        <f t="shared" si="2608"/>
        <v>0</v>
      </c>
    </row>
    <row r="1460" spans="1:54" ht="49.5" hidden="1">
      <c r="A1460" s="27" t="s">
        <v>425</v>
      </c>
      <c r="B1460" s="25">
        <v>923</v>
      </c>
      <c r="C1460" s="25" t="s">
        <v>21</v>
      </c>
      <c r="D1460" s="25" t="s">
        <v>28</v>
      </c>
      <c r="E1460" s="25" t="s">
        <v>73</v>
      </c>
      <c r="F1460" s="25"/>
      <c r="G1460" s="11">
        <f t="shared" ref="G1460:H1460" si="2625">G1461+G1465</f>
        <v>4151</v>
      </c>
      <c r="H1460" s="11">
        <f t="shared" si="2625"/>
        <v>42</v>
      </c>
      <c r="I1460" s="11">
        <f t="shared" ref="I1460:N1460" si="2626">I1461+I1465</f>
        <v>0</v>
      </c>
      <c r="J1460" s="11">
        <f t="shared" si="2626"/>
        <v>0</v>
      </c>
      <c r="K1460" s="11">
        <f t="shared" si="2626"/>
        <v>0</v>
      </c>
      <c r="L1460" s="11">
        <f t="shared" si="2626"/>
        <v>0</v>
      </c>
      <c r="M1460" s="11">
        <f t="shared" si="2626"/>
        <v>4151</v>
      </c>
      <c r="N1460" s="11">
        <f t="shared" si="2626"/>
        <v>42</v>
      </c>
      <c r="O1460" s="11">
        <f t="shared" ref="O1460:T1460" si="2627">O1461+O1465</f>
        <v>0</v>
      </c>
      <c r="P1460" s="11">
        <f t="shared" si="2627"/>
        <v>0</v>
      </c>
      <c r="Q1460" s="11">
        <f t="shared" si="2627"/>
        <v>0</v>
      </c>
      <c r="R1460" s="11">
        <f t="shared" si="2627"/>
        <v>0</v>
      </c>
      <c r="S1460" s="11">
        <f t="shared" si="2627"/>
        <v>4151</v>
      </c>
      <c r="T1460" s="11">
        <f t="shared" si="2627"/>
        <v>42</v>
      </c>
      <c r="U1460" s="11">
        <f t="shared" ref="U1460:Z1460" si="2628">U1461+U1465</f>
        <v>0</v>
      </c>
      <c r="V1460" s="11">
        <f t="shared" si="2628"/>
        <v>0</v>
      </c>
      <c r="W1460" s="11">
        <f t="shared" si="2628"/>
        <v>0</v>
      </c>
      <c r="X1460" s="11">
        <f t="shared" si="2628"/>
        <v>0</v>
      </c>
      <c r="Y1460" s="11">
        <f t="shared" si="2628"/>
        <v>4151</v>
      </c>
      <c r="Z1460" s="11">
        <f t="shared" si="2628"/>
        <v>42</v>
      </c>
      <c r="AA1460" s="11">
        <f t="shared" ref="AA1460:AF1460" si="2629">AA1461+AA1465</f>
        <v>0</v>
      </c>
      <c r="AB1460" s="11">
        <f t="shared" si="2629"/>
        <v>0</v>
      </c>
      <c r="AC1460" s="11">
        <f t="shared" si="2629"/>
        <v>0</v>
      </c>
      <c r="AD1460" s="11">
        <f t="shared" si="2629"/>
        <v>0</v>
      </c>
      <c r="AE1460" s="11">
        <f t="shared" si="2629"/>
        <v>4151</v>
      </c>
      <c r="AF1460" s="11">
        <f t="shared" si="2629"/>
        <v>42</v>
      </c>
      <c r="AG1460" s="11">
        <f t="shared" ref="AG1460:AL1460" si="2630">AG1461+AG1465</f>
        <v>0</v>
      </c>
      <c r="AH1460" s="11">
        <f t="shared" si="2630"/>
        <v>0</v>
      </c>
      <c r="AI1460" s="11">
        <f t="shared" si="2630"/>
        <v>0</v>
      </c>
      <c r="AJ1460" s="11">
        <f t="shared" si="2630"/>
        <v>0</v>
      </c>
      <c r="AK1460" s="11">
        <f t="shared" si="2630"/>
        <v>4151</v>
      </c>
      <c r="AL1460" s="11">
        <f t="shared" si="2630"/>
        <v>42</v>
      </c>
      <c r="AM1460" s="11">
        <f t="shared" ref="AM1460:AR1460" si="2631">AM1461+AM1465</f>
        <v>0</v>
      </c>
      <c r="AN1460" s="11">
        <f t="shared" si="2631"/>
        <v>0</v>
      </c>
      <c r="AO1460" s="11">
        <f t="shared" si="2631"/>
        <v>0</v>
      </c>
      <c r="AP1460" s="11">
        <f t="shared" si="2631"/>
        <v>0</v>
      </c>
      <c r="AQ1460" s="11">
        <f t="shared" si="2631"/>
        <v>4151</v>
      </c>
      <c r="AR1460" s="11">
        <f t="shared" si="2631"/>
        <v>42</v>
      </c>
      <c r="AS1460" s="11">
        <f t="shared" ref="AS1460:AX1460" si="2632">AS1461+AS1465</f>
        <v>0</v>
      </c>
      <c r="AT1460" s="11">
        <f t="shared" si="2632"/>
        <v>0</v>
      </c>
      <c r="AU1460" s="11">
        <f t="shared" si="2632"/>
        <v>0</v>
      </c>
      <c r="AV1460" s="11">
        <f t="shared" si="2632"/>
        <v>183</v>
      </c>
      <c r="AW1460" s="11">
        <f t="shared" si="2632"/>
        <v>4334</v>
      </c>
      <c r="AX1460" s="11">
        <f t="shared" si="2632"/>
        <v>225</v>
      </c>
      <c r="AY1460" s="11">
        <f t="shared" ref="AY1460:AZ1460" si="2633">AY1461+AY1465</f>
        <v>920</v>
      </c>
      <c r="AZ1460" s="11">
        <f t="shared" si="2633"/>
        <v>0</v>
      </c>
      <c r="BA1460" s="92">
        <f t="shared" si="2583"/>
        <v>21.227503461006002</v>
      </c>
      <c r="BB1460" s="92">
        <f t="shared" si="2608"/>
        <v>0</v>
      </c>
    </row>
    <row r="1461" spans="1:54" ht="33" hidden="1">
      <c r="A1461" s="24" t="s">
        <v>80</v>
      </c>
      <c r="B1461" s="25">
        <v>923</v>
      </c>
      <c r="C1461" s="25" t="s">
        <v>21</v>
      </c>
      <c r="D1461" s="25" t="s">
        <v>28</v>
      </c>
      <c r="E1461" s="25" t="s">
        <v>537</v>
      </c>
      <c r="F1461" s="25"/>
      <c r="G1461" s="11">
        <f t="shared" si="2621"/>
        <v>4109</v>
      </c>
      <c r="H1461" s="11">
        <f t="shared" si="2621"/>
        <v>0</v>
      </c>
      <c r="I1461" s="11">
        <f t="shared" si="2621"/>
        <v>0</v>
      </c>
      <c r="J1461" s="11">
        <f t="shared" si="2621"/>
        <v>0</v>
      </c>
      <c r="K1461" s="11">
        <f t="shared" si="2621"/>
        <v>0</v>
      </c>
      <c r="L1461" s="11">
        <f t="shared" si="2621"/>
        <v>0</v>
      </c>
      <c r="M1461" s="11">
        <f t="shared" si="2621"/>
        <v>4109</v>
      </c>
      <c r="N1461" s="11">
        <f t="shared" si="2621"/>
        <v>0</v>
      </c>
      <c r="O1461" s="11">
        <f t="shared" si="2621"/>
        <v>0</v>
      </c>
      <c r="P1461" s="11">
        <f t="shared" si="2621"/>
        <v>0</v>
      </c>
      <c r="Q1461" s="11">
        <f t="shared" si="2621"/>
        <v>0</v>
      </c>
      <c r="R1461" s="11">
        <f t="shared" si="2621"/>
        <v>0</v>
      </c>
      <c r="S1461" s="11">
        <f t="shared" si="2621"/>
        <v>4109</v>
      </c>
      <c r="T1461" s="11">
        <f t="shared" si="2621"/>
        <v>0</v>
      </c>
      <c r="U1461" s="11">
        <f t="shared" si="2622"/>
        <v>0</v>
      </c>
      <c r="V1461" s="11">
        <f t="shared" si="2622"/>
        <v>0</v>
      </c>
      <c r="W1461" s="11">
        <f t="shared" si="2622"/>
        <v>0</v>
      </c>
      <c r="X1461" s="11">
        <f t="shared" si="2622"/>
        <v>0</v>
      </c>
      <c r="Y1461" s="11">
        <f t="shared" si="2622"/>
        <v>4109</v>
      </c>
      <c r="Z1461" s="11">
        <f t="shared" si="2622"/>
        <v>0</v>
      </c>
      <c r="AA1461" s="11">
        <f t="shared" si="2622"/>
        <v>0</v>
      </c>
      <c r="AB1461" s="11">
        <f t="shared" si="2622"/>
        <v>0</v>
      </c>
      <c r="AC1461" s="11">
        <f t="shared" si="2622"/>
        <v>0</v>
      </c>
      <c r="AD1461" s="11">
        <f t="shared" si="2622"/>
        <v>0</v>
      </c>
      <c r="AE1461" s="11">
        <f t="shared" si="2622"/>
        <v>4109</v>
      </c>
      <c r="AF1461" s="11">
        <f t="shared" si="2622"/>
        <v>0</v>
      </c>
      <c r="AG1461" s="11">
        <f t="shared" si="2623"/>
        <v>0</v>
      </c>
      <c r="AH1461" s="11">
        <f t="shared" si="2623"/>
        <v>0</v>
      </c>
      <c r="AI1461" s="11">
        <f t="shared" si="2623"/>
        <v>0</v>
      </c>
      <c r="AJ1461" s="11">
        <f t="shared" si="2623"/>
        <v>0</v>
      </c>
      <c r="AK1461" s="11">
        <f t="shared" si="2623"/>
        <v>4109</v>
      </c>
      <c r="AL1461" s="11">
        <f t="shared" si="2623"/>
        <v>0</v>
      </c>
      <c r="AM1461" s="11">
        <f t="shared" si="2623"/>
        <v>0</v>
      </c>
      <c r="AN1461" s="11">
        <f t="shared" si="2623"/>
        <v>0</v>
      </c>
      <c r="AO1461" s="11">
        <f t="shared" si="2623"/>
        <v>0</v>
      </c>
      <c r="AP1461" s="11">
        <f t="shared" si="2623"/>
        <v>0</v>
      </c>
      <c r="AQ1461" s="11">
        <f t="shared" si="2623"/>
        <v>4109</v>
      </c>
      <c r="AR1461" s="11">
        <f t="shared" si="2623"/>
        <v>0</v>
      </c>
      <c r="AS1461" s="11">
        <f t="shared" si="2624"/>
        <v>0</v>
      </c>
      <c r="AT1461" s="11">
        <f t="shared" si="2624"/>
        <v>0</v>
      </c>
      <c r="AU1461" s="11">
        <f t="shared" si="2624"/>
        <v>0</v>
      </c>
      <c r="AV1461" s="11">
        <f t="shared" si="2624"/>
        <v>0</v>
      </c>
      <c r="AW1461" s="11">
        <f t="shared" si="2624"/>
        <v>4109</v>
      </c>
      <c r="AX1461" s="11">
        <f t="shared" si="2624"/>
        <v>0</v>
      </c>
      <c r="AY1461" s="11">
        <f t="shared" si="2624"/>
        <v>920</v>
      </c>
      <c r="AZ1461" s="11">
        <f t="shared" si="2624"/>
        <v>0</v>
      </c>
      <c r="BA1461" s="92">
        <f t="shared" si="2583"/>
        <v>22.389875882209783</v>
      </c>
      <c r="BB1461" s="92"/>
    </row>
    <row r="1462" spans="1:54" ht="20.100000000000001" hidden="1" customHeight="1">
      <c r="A1462" s="24" t="s">
        <v>89</v>
      </c>
      <c r="B1462" s="25">
        <v>923</v>
      </c>
      <c r="C1462" s="25" t="s">
        <v>21</v>
      </c>
      <c r="D1462" s="25" t="s">
        <v>28</v>
      </c>
      <c r="E1462" s="25" t="s">
        <v>539</v>
      </c>
      <c r="F1462" s="25"/>
      <c r="G1462" s="11">
        <f t="shared" si="2621"/>
        <v>4109</v>
      </c>
      <c r="H1462" s="11">
        <f t="shared" si="2621"/>
        <v>0</v>
      </c>
      <c r="I1462" s="11">
        <f t="shared" si="2621"/>
        <v>0</v>
      </c>
      <c r="J1462" s="11">
        <f t="shared" si="2621"/>
        <v>0</v>
      </c>
      <c r="K1462" s="11">
        <f t="shared" si="2621"/>
        <v>0</v>
      </c>
      <c r="L1462" s="11">
        <f t="shared" si="2621"/>
        <v>0</v>
      </c>
      <c r="M1462" s="11">
        <f t="shared" si="2621"/>
        <v>4109</v>
      </c>
      <c r="N1462" s="11">
        <f t="shared" si="2621"/>
        <v>0</v>
      </c>
      <c r="O1462" s="11">
        <f t="shared" si="2621"/>
        <v>0</v>
      </c>
      <c r="P1462" s="11">
        <f t="shared" si="2621"/>
        <v>0</v>
      </c>
      <c r="Q1462" s="11">
        <f t="shared" si="2621"/>
        <v>0</v>
      </c>
      <c r="R1462" s="11">
        <f t="shared" si="2621"/>
        <v>0</v>
      </c>
      <c r="S1462" s="11">
        <f t="shared" si="2621"/>
        <v>4109</v>
      </c>
      <c r="T1462" s="11">
        <f t="shared" si="2621"/>
        <v>0</v>
      </c>
      <c r="U1462" s="11">
        <f t="shared" si="2622"/>
        <v>0</v>
      </c>
      <c r="V1462" s="11">
        <f t="shared" si="2622"/>
        <v>0</v>
      </c>
      <c r="W1462" s="11">
        <f t="shared" si="2622"/>
        <v>0</v>
      </c>
      <c r="X1462" s="11">
        <f t="shared" si="2622"/>
        <v>0</v>
      </c>
      <c r="Y1462" s="11">
        <f t="shared" si="2622"/>
        <v>4109</v>
      </c>
      <c r="Z1462" s="11">
        <f t="shared" si="2622"/>
        <v>0</v>
      </c>
      <c r="AA1462" s="11">
        <f t="shared" si="2622"/>
        <v>0</v>
      </c>
      <c r="AB1462" s="11">
        <f t="shared" si="2622"/>
        <v>0</v>
      </c>
      <c r="AC1462" s="11">
        <f t="shared" si="2622"/>
        <v>0</v>
      </c>
      <c r="AD1462" s="11">
        <f t="shared" si="2622"/>
        <v>0</v>
      </c>
      <c r="AE1462" s="11">
        <f t="shared" si="2622"/>
        <v>4109</v>
      </c>
      <c r="AF1462" s="11">
        <f t="shared" si="2622"/>
        <v>0</v>
      </c>
      <c r="AG1462" s="11">
        <f t="shared" si="2623"/>
        <v>0</v>
      </c>
      <c r="AH1462" s="11">
        <f t="shared" si="2623"/>
        <v>0</v>
      </c>
      <c r="AI1462" s="11">
        <f t="shared" si="2623"/>
        <v>0</v>
      </c>
      <c r="AJ1462" s="11">
        <f t="shared" si="2623"/>
        <v>0</v>
      </c>
      <c r="AK1462" s="11">
        <f t="shared" si="2623"/>
        <v>4109</v>
      </c>
      <c r="AL1462" s="11">
        <f t="shared" si="2623"/>
        <v>0</v>
      </c>
      <c r="AM1462" s="11">
        <f t="shared" si="2623"/>
        <v>0</v>
      </c>
      <c r="AN1462" s="11">
        <f t="shared" si="2623"/>
        <v>0</v>
      </c>
      <c r="AO1462" s="11">
        <f t="shared" si="2623"/>
        <v>0</v>
      </c>
      <c r="AP1462" s="11">
        <f t="shared" si="2623"/>
        <v>0</v>
      </c>
      <c r="AQ1462" s="11">
        <f t="shared" si="2623"/>
        <v>4109</v>
      </c>
      <c r="AR1462" s="11">
        <f t="shared" si="2623"/>
        <v>0</v>
      </c>
      <c r="AS1462" s="11">
        <f t="shared" si="2624"/>
        <v>0</v>
      </c>
      <c r="AT1462" s="11">
        <f t="shared" si="2624"/>
        <v>0</v>
      </c>
      <c r="AU1462" s="11">
        <f t="shared" si="2624"/>
        <v>0</v>
      </c>
      <c r="AV1462" s="11">
        <f t="shared" si="2624"/>
        <v>0</v>
      </c>
      <c r="AW1462" s="11">
        <f t="shared" si="2624"/>
        <v>4109</v>
      </c>
      <c r="AX1462" s="11">
        <f t="shared" si="2624"/>
        <v>0</v>
      </c>
      <c r="AY1462" s="11">
        <f t="shared" si="2624"/>
        <v>920</v>
      </c>
      <c r="AZ1462" s="11">
        <f t="shared" si="2624"/>
        <v>0</v>
      </c>
      <c r="BA1462" s="92">
        <f t="shared" si="2583"/>
        <v>22.389875882209783</v>
      </c>
      <c r="BB1462" s="92"/>
    </row>
    <row r="1463" spans="1:54" ht="33" hidden="1">
      <c r="A1463" s="24" t="s">
        <v>242</v>
      </c>
      <c r="B1463" s="25">
        <v>923</v>
      </c>
      <c r="C1463" s="25" t="s">
        <v>21</v>
      </c>
      <c r="D1463" s="25" t="s">
        <v>28</v>
      </c>
      <c r="E1463" s="25" t="s">
        <v>539</v>
      </c>
      <c r="F1463" s="25" t="s">
        <v>30</v>
      </c>
      <c r="G1463" s="9">
        <f t="shared" si="2621"/>
        <v>4109</v>
      </c>
      <c r="H1463" s="9">
        <f t="shared" si="2621"/>
        <v>0</v>
      </c>
      <c r="I1463" s="9">
        <f t="shared" si="2621"/>
        <v>0</v>
      </c>
      <c r="J1463" s="9">
        <f t="shared" si="2621"/>
        <v>0</v>
      </c>
      <c r="K1463" s="9">
        <f t="shared" si="2621"/>
        <v>0</v>
      </c>
      <c r="L1463" s="9">
        <f t="shared" si="2621"/>
        <v>0</v>
      </c>
      <c r="M1463" s="9">
        <f t="shared" si="2621"/>
        <v>4109</v>
      </c>
      <c r="N1463" s="9">
        <f t="shared" si="2621"/>
        <v>0</v>
      </c>
      <c r="O1463" s="9">
        <f t="shared" si="2621"/>
        <v>0</v>
      </c>
      <c r="P1463" s="9">
        <f t="shared" si="2621"/>
        <v>0</v>
      </c>
      <c r="Q1463" s="9">
        <f t="shared" si="2621"/>
        <v>0</v>
      </c>
      <c r="R1463" s="9">
        <f t="shared" si="2621"/>
        <v>0</v>
      </c>
      <c r="S1463" s="9">
        <f t="shared" si="2621"/>
        <v>4109</v>
      </c>
      <c r="T1463" s="9">
        <f t="shared" si="2621"/>
        <v>0</v>
      </c>
      <c r="U1463" s="9">
        <f t="shared" si="2622"/>
        <v>0</v>
      </c>
      <c r="V1463" s="9">
        <f t="shared" si="2622"/>
        <v>0</v>
      </c>
      <c r="W1463" s="9">
        <f t="shared" si="2622"/>
        <v>0</v>
      </c>
      <c r="X1463" s="9">
        <f t="shared" si="2622"/>
        <v>0</v>
      </c>
      <c r="Y1463" s="9">
        <f t="shared" si="2622"/>
        <v>4109</v>
      </c>
      <c r="Z1463" s="9">
        <f t="shared" si="2622"/>
        <v>0</v>
      </c>
      <c r="AA1463" s="9">
        <f t="shared" si="2622"/>
        <v>0</v>
      </c>
      <c r="AB1463" s="9">
        <f t="shared" si="2622"/>
        <v>0</v>
      </c>
      <c r="AC1463" s="9">
        <f t="shared" si="2622"/>
        <v>0</v>
      </c>
      <c r="AD1463" s="9">
        <f t="shared" si="2622"/>
        <v>0</v>
      </c>
      <c r="AE1463" s="9">
        <f t="shared" si="2622"/>
        <v>4109</v>
      </c>
      <c r="AF1463" s="9">
        <f t="shared" si="2622"/>
        <v>0</v>
      </c>
      <c r="AG1463" s="9">
        <f t="shared" si="2623"/>
        <v>0</v>
      </c>
      <c r="AH1463" s="9">
        <f t="shared" si="2623"/>
        <v>0</v>
      </c>
      <c r="AI1463" s="9">
        <f t="shared" si="2623"/>
        <v>0</v>
      </c>
      <c r="AJ1463" s="9">
        <f t="shared" si="2623"/>
        <v>0</v>
      </c>
      <c r="AK1463" s="9">
        <f t="shared" si="2623"/>
        <v>4109</v>
      </c>
      <c r="AL1463" s="9">
        <f t="shared" si="2623"/>
        <v>0</v>
      </c>
      <c r="AM1463" s="9">
        <f t="shared" si="2623"/>
        <v>0</v>
      </c>
      <c r="AN1463" s="9">
        <f t="shared" si="2623"/>
        <v>0</v>
      </c>
      <c r="AO1463" s="9">
        <f t="shared" si="2623"/>
        <v>0</v>
      </c>
      <c r="AP1463" s="9">
        <f t="shared" si="2623"/>
        <v>0</v>
      </c>
      <c r="AQ1463" s="9">
        <f t="shared" si="2623"/>
        <v>4109</v>
      </c>
      <c r="AR1463" s="9">
        <f t="shared" si="2623"/>
        <v>0</v>
      </c>
      <c r="AS1463" s="9">
        <f t="shared" si="2624"/>
        <v>0</v>
      </c>
      <c r="AT1463" s="9">
        <f t="shared" si="2624"/>
        <v>0</v>
      </c>
      <c r="AU1463" s="9">
        <f t="shared" si="2624"/>
        <v>0</v>
      </c>
      <c r="AV1463" s="9">
        <f t="shared" si="2624"/>
        <v>0</v>
      </c>
      <c r="AW1463" s="9">
        <f t="shared" si="2624"/>
        <v>4109</v>
      </c>
      <c r="AX1463" s="9">
        <f t="shared" si="2624"/>
        <v>0</v>
      </c>
      <c r="AY1463" s="9">
        <f t="shared" si="2624"/>
        <v>920</v>
      </c>
      <c r="AZ1463" s="9">
        <f t="shared" si="2624"/>
        <v>0</v>
      </c>
      <c r="BA1463" s="92">
        <f t="shared" si="2583"/>
        <v>22.389875882209783</v>
      </c>
      <c r="BB1463" s="92"/>
    </row>
    <row r="1464" spans="1:54" ht="33" hidden="1">
      <c r="A1464" s="24" t="s">
        <v>36</v>
      </c>
      <c r="B1464" s="25">
        <v>923</v>
      </c>
      <c r="C1464" s="25" t="s">
        <v>21</v>
      </c>
      <c r="D1464" s="25" t="s">
        <v>28</v>
      </c>
      <c r="E1464" s="25" t="s">
        <v>539</v>
      </c>
      <c r="F1464" s="25" t="s">
        <v>37</v>
      </c>
      <c r="G1464" s="9">
        <f>3881+228</f>
        <v>4109</v>
      </c>
      <c r="H1464" s="9"/>
      <c r="I1464" s="79"/>
      <c r="J1464" s="79"/>
      <c r="K1464" s="79"/>
      <c r="L1464" s="79"/>
      <c r="M1464" s="9">
        <f>G1464+I1464+J1464+K1464+L1464</f>
        <v>4109</v>
      </c>
      <c r="N1464" s="9">
        <f>H1464+L1464</f>
        <v>0</v>
      </c>
      <c r="O1464" s="80"/>
      <c r="P1464" s="80"/>
      <c r="Q1464" s="80"/>
      <c r="R1464" s="80"/>
      <c r="S1464" s="9">
        <f>M1464+O1464+P1464+Q1464+R1464</f>
        <v>4109</v>
      </c>
      <c r="T1464" s="9">
        <f>N1464+R1464</f>
        <v>0</v>
      </c>
      <c r="U1464" s="80"/>
      <c r="V1464" s="80"/>
      <c r="W1464" s="80"/>
      <c r="X1464" s="80"/>
      <c r="Y1464" s="9">
        <f>S1464+U1464+V1464+W1464+X1464</f>
        <v>4109</v>
      </c>
      <c r="Z1464" s="9">
        <f>T1464+X1464</f>
        <v>0</v>
      </c>
      <c r="AA1464" s="80"/>
      <c r="AB1464" s="80"/>
      <c r="AC1464" s="80"/>
      <c r="AD1464" s="80"/>
      <c r="AE1464" s="9">
        <f>Y1464+AA1464+AB1464+AC1464+AD1464</f>
        <v>4109</v>
      </c>
      <c r="AF1464" s="9">
        <f>Z1464+AD1464</f>
        <v>0</v>
      </c>
      <c r="AG1464" s="80"/>
      <c r="AH1464" s="80"/>
      <c r="AI1464" s="80"/>
      <c r="AJ1464" s="80"/>
      <c r="AK1464" s="9">
        <f>AE1464+AG1464+AH1464+AI1464+AJ1464</f>
        <v>4109</v>
      </c>
      <c r="AL1464" s="9">
        <f>AF1464+AJ1464</f>
        <v>0</v>
      </c>
      <c r="AM1464" s="80"/>
      <c r="AN1464" s="80"/>
      <c r="AO1464" s="80"/>
      <c r="AP1464" s="80"/>
      <c r="AQ1464" s="9">
        <f>AK1464+AM1464+AN1464+AO1464+AP1464</f>
        <v>4109</v>
      </c>
      <c r="AR1464" s="9">
        <f>AL1464+AP1464</f>
        <v>0</v>
      </c>
      <c r="AS1464" s="80"/>
      <c r="AT1464" s="80"/>
      <c r="AU1464" s="80"/>
      <c r="AV1464" s="80"/>
      <c r="AW1464" s="9">
        <f>AQ1464+AS1464+AT1464+AU1464+AV1464</f>
        <v>4109</v>
      </c>
      <c r="AX1464" s="9">
        <f>AR1464+AV1464</f>
        <v>0</v>
      </c>
      <c r="AY1464" s="9">
        <v>920</v>
      </c>
      <c r="AZ1464" s="9"/>
      <c r="BA1464" s="92">
        <f t="shared" si="2583"/>
        <v>22.389875882209783</v>
      </c>
      <c r="BB1464" s="92"/>
    </row>
    <row r="1465" spans="1:54" ht="16.5" hidden="1" customHeight="1">
      <c r="A1465" s="24" t="s">
        <v>569</v>
      </c>
      <c r="B1465" s="25">
        <v>923</v>
      </c>
      <c r="C1465" s="25" t="s">
        <v>21</v>
      </c>
      <c r="D1465" s="25" t="s">
        <v>28</v>
      </c>
      <c r="E1465" s="25" t="s">
        <v>571</v>
      </c>
      <c r="F1465" s="25"/>
      <c r="G1465" s="9">
        <f t="shared" ref="G1465:H1465" si="2634">G1466+G1469+G1472+G1475+G1478</f>
        <v>42</v>
      </c>
      <c r="H1465" s="9">
        <f t="shared" si="2634"/>
        <v>42</v>
      </c>
      <c r="I1465" s="9">
        <f t="shared" ref="I1465:N1465" si="2635">I1466+I1469+I1472+I1475+I1478</f>
        <v>0</v>
      </c>
      <c r="J1465" s="9">
        <f t="shared" si="2635"/>
        <v>0</v>
      </c>
      <c r="K1465" s="9">
        <f t="shared" si="2635"/>
        <v>0</v>
      </c>
      <c r="L1465" s="9">
        <f t="shared" si="2635"/>
        <v>0</v>
      </c>
      <c r="M1465" s="9">
        <f t="shared" si="2635"/>
        <v>42</v>
      </c>
      <c r="N1465" s="9">
        <f t="shared" si="2635"/>
        <v>42</v>
      </c>
      <c r="O1465" s="9">
        <f t="shared" ref="O1465:T1465" si="2636">O1466+O1469+O1472+O1475+O1478</f>
        <v>0</v>
      </c>
      <c r="P1465" s="9">
        <f t="shared" si="2636"/>
        <v>0</v>
      </c>
      <c r="Q1465" s="9">
        <f t="shared" si="2636"/>
        <v>0</v>
      </c>
      <c r="R1465" s="9">
        <f t="shared" si="2636"/>
        <v>0</v>
      </c>
      <c r="S1465" s="9">
        <f t="shared" si="2636"/>
        <v>42</v>
      </c>
      <c r="T1465" s="9">
        <f t="shared" si="2636"/>
        <v>42</v>
      </c>
      <c r="U1465" s="9">
        <f t="shared" ref="U1465:Z1465" si="2637">U1466+U1469+U1472+U1475+U1478</f>
        <v>0</v>
      </c>
      <c r="V1465" s="9">
        <f t="shared" si="2637"/>
        <v>0</v>
      </c>
      <c r="W1465" s="9">
        <f t="shared" si="2637"/>
        <v>0</v>
      </c>
      <c r="X1465" s="9">
        <f t="shared" si="2637"/>
        <v>0</v>
      </c>
      <c r="Y1465" s="9">
        <f t="shared" si="2637"/>
        <v>42</v>
      </c>
      <c r="Z1465" s="9">
        <f t="shared" si="2637"/>
        <v>42</v>
      </c>
      <c r="AA1465" s="9">
        <f t="shared" ref="AA1465:AF1465" si="2638">AA1466+AA1469+AA1472+AA1475+AA1478</f>
        <v>0</v>
      </c>
      <c r="AB1465" s="9">
        <f t="shared" si="2638"/>
        <v>0</v>
      </c>
      <c r="AC1465" s="9">
        <f t="shared" si="2638"/>
        <v>0</v>
      </c>
      <c r="AD1465" s="9">
        <f t="shared" si="2638"/>
        <v>0</v>
      </c>
      <c r="AE1465" s="9">
        <f t="shared" si="2638"/>
        <v>42</v>
      </c>
      <c r="AF1465" s="9">
        <f t="shared" si="2638"/>
        <v>42</v>
      </c>
      <c r="AG1465" s="9">
        <f t="shared" ref="AG1465:AL1465" si="2639">AG1466+AG1469+AG1472+AG1475+AG1478</f>
        <v>0</v>
      </c>
      <c r="AH1465" s="9">
        <f t="shared" si="2639"/>
        <v>0</v>
      </c>
      <c r="AI1465" s="9">
        <f t="shared" si="2639"/>
        <v>0</v>
      </c>
      <c r="AJ1465" s="9">
        <f t="shared" si="2639"/>
        <v>0</v>
      </c>
      <c r="AK1465" s="9">
        <f t="shared" si="2639"/>
        <v>42</v>
      </c>
      <c r="AL1465" s="9">
        <f t="shared" si="2639"/>
        <v>42</v>
      </c>
      <c r="AM1465" s="9">
        <f t="shared" ref="AM1465:AR1465" si="2640">AM1466+AM1469+AM1472+AM1475+AM1478</f>
        <v>0</v>
      </c>
      <c r="AN1465" s="9">
        <f t="shared" si="2640"/>
        <v>0</v>
      </c>
      <c r="AO1465" s="9">
        <f t="shared" si="2640"/>
        <v>0</v>
      </c>
      <c r="AP1465" s="9">
        <f t="shared" si="2640"/>
        <v>0</v>
      </c>
      <c r="AQ1465" s="9">
        <f t="shared" si="2640"/>
        <v>42</v>
      </c>
      <c r="AR1465" s="9">
        <f t="shared" si="2640"/>
        <v>42</v>
      </c>
      <c r="AS1465" s="9">
        <f t="shared" ref="AS1465:AX1465" si="2641">AS1466+AS1469+AS1472+AS1475+AS1478</f>
        <v>0</v>
      </c>
      <c r="AT1465" s="9">
        <f t="shared" si="2641"/>
        <v>0</v>
      </c>
      <c r="AU1465" s="9">
        <f t="shared" si="2641"/>
        <v>0</v>
      </c>
      <c r="AV1465" s="9">
        <f t="shared" si="2641"/>
        <v>183</v>
      </c>
      <c r="AW1465" s="9">
        <f t="shared" si="2641"/>
        <v>225</v>
      </c>
      <c r="AX1465" s="9">
        <f t="shared" si="2641"/>
        <v>225</v>
      </c>
      <c r="AY1465" s="9">
        <f t="shared" ref="AY1465:AZ1465" si="2642">AY1466+AY1469+AY1472+AY1475+AY1478</f>
        <v>0</v>
      </c>
      <c r="AZ1465" s="9">
        <f t="shared" si="2642"/>
        <v>0</v>
      </c>
      <c r="BA1465" s="92">
        <f t="shared" si="2583"/>
        <v>0</v>
      </c>
      <c r="BB1465" s="92">
        <f t="shared" si="2608"/>
        <v>0</v>
      </c>
    </row>
    <row r="1466" spans="1:54" ht="33" hidden="1">
      <c r="A1466" s="24" t="s">
        <v>570</v>
      </c>
      <c r="B1466" s="25">
        <v>923</v>
      </c>
      <c r="C1466" s="25" t="s">
        <v>21</v>
      </c>
      <c r="D1466" s="25" t="s">
        <v>28</v>
      </c>
      <c r="E1466" s="25" t="s">
        <v>572</v>
      </c>
      <c r="F1466" s="25"/>
      <c r="G1466" s="9">
        <f t="shared" ref="G1466:V1467" si="2643">G1467</f>
        <v>7</v>
      </c>
      <c r="H1466" s="9">
        <f t="shared" si="2643"/>
        <v>7</v>
      </c>
      <c r="I1466" s="9">
        <f t="shared" si="2643"/>
        <v>0</v>
      </c>
      <c r="J1466" s="9">
        <f t="shared" si="2643"/>
        <v>0</v>
      </c>
      <c r="K1466" s="9">
        <f t="shared" si="2643"/>
        <v>0</v>
      </c>
      <c r="L1466" s="9">
        <f t="shared" si="2643"/>
        <v>0</v>
      </c>
      <c r="M1466" s="9">
        <f t="shared" si="2643"/>
        <v>7</v>
      </c>
      <c r="N1466" s="9">
        <f t="shared" si="2643"/>
        <v>7</v>
      </c>
      <c r="O1466" s="9">
        <f t="shared" si="2643"/>
        <v>0</v>
      </c>
      <c r="P1466" s="9">
        <f t="shared" si="2643"/>
        <v>0</v>
      </c>
      <c r="Q1466" s="9">
        <f t="shared" si="2643"/>
        <v>0</v>
      </c>
      <c r="R1466" s="9">
        <f t="shared" si="2643"/>
        <v>0</v>
      </c>
      <c r="S1466" s="9">
        <f t="shared" si="2643"/>
        <v>7</v>
      </c>
      <c r="T1466" s="9">
        <f t="shared" si="2643"/>
        <v>7</v>
      </c>
      <c r="U1466" s="9">
        <f t="shared" si="2643"/>
        <v>0</v>
      </c>
      <c r="V1466" s="9">
        <f t="shared" si="2643"/>
        <v>0</v>
      </c>
      <c r="W1466" s="9">
        <f t="shared" ref="U1466:AJ1467" si="2644">W1467</f>
        <v>0</v>
      </c>
      <c r="X1466" s="9">
        <f t="shared" si="2644"/>
        <v>0</v>
      </c>
      <c r="Y1466" s="9">
        <f t="shared" si="2644"/>
        <v>7</v>
      </c>
      <c r="Z1466" s="9">
        <f t="shared" si="2644"/>
        <v>7</v>
      </c>
      <c r="AA1466" s="9">
        <f t="shared" si="2644"/>
        <v>0</v>
      </c>
      <c r="AB1466" s="9">
        <f t="shared" si="2644"/>
        <v>0</v>
      </c>
      <c r="AC1466" s="9">
        <f t="shared" si="2644"/>
        <v>0</v>
      </c>
      <c r="AD1466" s="9">
        <f t="shared" si="2644"/>
        <v>0</v>
      </c>
      <c r="AE1466" s="9">
        <f t="shared" si="2644"/>
        <v>7</v>
      </c>
      <c r="AF1466" s="9">
        <f t="shared" si="2644"/>
        <v>7</v>
      </c>
      <c r="AG1466" s="9">
        <f t="shared" si="2644"/>
        <v>0</v>
      </c>
      <c r="AH1466" s="9">
        <f t="shared" si="2644"/>
        <v>0</v>
      </c>
      <c r="AI1466" s="9">
        <f t="shared" si="2644"/>
        <v>0</v>
      </c>
      <c r="AJ1466" s="9">
        <f t="shared" si="2644"/>
        <v>0</v>
      </c>
      <c r="AK1466" s="9">
        <f t="shared" ref="AG1466:AV1467" si="2645">AK1467</f>
        <v>7</v>
      </c>
      <c r="AL1466" s="9">
        <f t="shared" si="2645"/>
        <v>7</v>
      </c>
      <c r="AM1466" s="9">
        <f t="shared" si="2645"/>
        <v>0</v>
      </c>
      <c r="AN1466" s="9">
        <f t="shared" si="2645"/>
        <v>0</v>
      </c>
      <c r="AO1466" s="9">
        <f t="shared" si="2645"/>
        <v>0</v>
      </c>
      <c r="AP1466" s="9">
        <f t="shared" si="2645"/>
        <v>0</v>
      </c>
      <c r="AQ1466" s="9">
        <f t="shared" si="2645"/>
        <v>7</v>
      </c>
      <c r="AR1466" s="9">
        <f t="shared" si="2645"/>
        <v>7</v>
      </c>
      <c r="AS1466" s="9">
        <f t="shared" si="2645"/>
        <v>0</v>
      </c>
      <c r="AT1466" s="9">
        <f t="shared" si="2645"/>
        <v>0</v>
      </c>
      <c r="AU1466" s="9">
        <f t="shared" si="2645"/>
        <v>0</v>
      </c>
      <c r="AV1466" s="9">
        <f t="shared" si="2645"/>
        <v>0</v>
      </c>
      <c r="AW1466" s="9">
        <f t="shared" ref="AS1466:AZ1467" si="2646">AW1467</f>
        <v>7</v>
      </c>
      <c r="AX1466" s="9">
        <f t="shared" si="2646"/>
        <v>7</v>
      </c>
      <c r="AY1466" s="9">
        <f t="shared" si="2646"/>
        <v>0</v>
      </c>
      <c r="AZ1466" s="9">
        <f t="shared" si="2646"/>
        <v>0</v>
      </c>
      <c r="BA1466" s="92">
        <f t="shared" si="2583"/>
        <v>0</v>
      </c>
      <c r="BB1466" s="92">
        <f t="shared" si="2608"/>
        <v>0</v>
      </c>
    </row>
    <row r="1467" spans="1:54" ht="33" hidden="1">
      <c r="A1467" s="24" t="s">
        <v>242</v>
      </c>
      <c r="B1467" s="25">
        <v>923</v>
      </c>
      <c r="C1467" s="25" t="s">
        <v>21</v>
      </c>
      <c r="D1467" s="25" t="s">
        <v>28</v>
      </c>
      <c r="E1467" s="25" t="s">
        <v>572</v>
      </c>
      <c r="F1467" s="25" t="s">
        <v>30</v>
      </c>
      <c r="G1467" s="9">
        <f t="shared" si="2643"/>
        <v>7</v>
      </c>
      <c r="H1467" s="9">
        <f t="shared" si="2643"/>
        <v>7</v>
      </c>
      <c r="I1467" s="9">
        <f t="shared" si="2643"/>
        <v>0</v>
      </c>
      <c r="J1467" s="9">
        <f t="shared" si="2643"/>
        <v>0</v>
      </c>
      <c r="K1467" s="9">
        <f t="shared" si="2643"/>
        <v>0</v>
      </c>
      <c r="L1467" s="9">
        <f t="shared" si="2643"/>
        <v>0</v>
      </c>
      <c r="M1467" s="9">
        <f t="shared" si="2643"/>
        <v>7</v>
      </c>
      <c r="N1467" s="9">
        <f t="shared" si="2643"/>
        <v>7</v>
      </c>
      <c r="O1467" s="9">
        <f t="shared" si="2643"/>
        <v>0</v>
      </c>
      <c r="P1467" s="9">
        <f t="shared" si="2643"/>
        <v>0</v>
      </c>
      <c r="Q1467" s="9">
        <f t="shared" si="2643"/>
        <v>0</v>
      </c>
      <c r="R1467" s="9">
        <f t="shared" si="2643"/>
        <v>0</v>
      </c>
      <c r="S1467" s="9">
        <f t="shared" si="2643"/>
        <v>7</v>
      </c>
      <c r="T1467" s="9">
        <f t="shared" si="2643"/>
        <v>7</v>
      </c>
      <c r="U1467" s="9">
        <f t="shared" si="2644"/>
        <v>0</v>
      </c>
      <c r="V1467" s="9">
        <f t="shared" si="2644"/>
        <v>0</v>
      </c>
      <c r="W1467" s="9">
        <f t="shared" si="2644"/>
        <v>0</v>
      </c>
      <c r="X1467" s="9">
        <f t="shared" si="2644"/>
        <v>0</v>
      </c>
      <c r="Y1467" s="9">
        <f t="shared" si="2644"/>
        <v>7</v>
      </c>
      <c r="Z1467" s="9">
        <f t="shared" si="2644"/>
        <v>7</v>
      </c>
      <c r="AA1467" s="9">
        <f t="shared" si="2644"/>
        <v>0</v>
      </c>
      <c r="AB1467" s="9">
        <f t="shared" si="2644"/>
        <v>0</v>
      </c>
      <c r="AC1467" s="9">
        <f t="shared" si="2644"/>
        <v>0</v>
      </c>
      <c r="AD1467" s="9">
        <f t="shared" si="2644"/>
        <v>0</v>
      </c>
      <c r="AE1467" s="9">
        <f t="shared" si="2644"/>
        <v>7</v>
      </c>
      <c r="AF1467" s="9">
        <f t="shared" si="2644"/>
        <v>7</v>
      </c>
      <c r="AG1467" s="9">
        <f t="shared" si="2645"/>
        <v>0</v>
      </c>
      <c r="AH1467" s="9">
        <f t="shared" si="2645"/>
        <v>0</v>
      </c>
      <c r="AI1467" s="9">
        <f t="shared" si="2645"/>
        <v>0</v>
      </c>
      <c r="AJ1467" s="9">
        <f t="shared" si="2645"/>
        <v>0</v>
      </c>
      <c r="AK1467" s="9">
        <f t="shared" si="2645"/>
        <v>7</v>
      </c>
      <c r="AL1467" s="9">
        <f t="shared" si="2645"/>
        <v>7</v>
      </c>
      <c r="AM1467" s="9">
        <f t="shared" si="2645"/>
        <v>0</v>
      </c>
      <c r="AN1467" s="9">
        <f t="shared" si="2645"/>
        <v>0</v>
      </c>
      <c r="AO1467" s="9">
        <f t="shared" si="2645"/>
        <v>0</v>
      </c>
      <c r="AP1467" s="9">
        <f t="shared" si="2645"/>
        <v>0</v>
      </c>
      <c r="AQ1467" s="9">
        <f t="shared" si="2645"/>
        <v>7</v>
      </c>
      <c r="AR1467" s="9">
        <f t="shared" si="2645"/>
        <v>7</v>
      </c>
      <c r="AS1467" s="9">
        <f t="shared" si="2646"/>
        <v>0</v>
      </c>
      <c r="AT1467" s="9">
        <f t="shared" si="2646"/>
        <v>0</v>
      </c>
      <c r="AU1467" s="9">
        <f t="shared" si="2646"/>
        <v>0</v>
      </c>
      <c r="AV1467" s="9">
        <f t="shared" si="2646"/>
        <v>0</v>
      </c>
      <c r="AW1467" s="9">
        <f t="shared" si="2646"/>
        <v>7</v>
      </c>
      <c r="AX1467" s="9">
        <f t="shared" si="2646"/>
        <v>7</v>
      </c>
      <c r="AY1467" s="9">
        <f t="shared" si="2646"/>
        <v>0</v>
      </c>
      <c r="AZ1467" s="9">
        <f t="shared" si="2646"/>
        <v>0</v>
      </c>
      <c r="BA1467" s="92">
        <f t="shared" si="2583"/>
        <v>0</v>
      </c>
      <c r="BB1467" s="92">
        <f t="shared" si="2608"/>
        <v>0</v>
      </c>
    </row>
    <row r="1468" spans="1:54" ht="33" hidden="1">
      <c r="A1468" s="24" t="s">
        <v>36</v>
      </c>
      <c r="B1468" s="25">
        <v>923</v>
      </c>
      <c r="C1468" s="25" t="s">
        <v>21</v>
      </c>
      <c r="D1468" s="25" t="s">
        <v>28</v>
      </c>
      <c r="E1468" s="25" t="s">
        <v>572</v>
      </c>
      <c r="F1468" s="25" t="s">
        <v>37</v>
      </c>
      <c r="G1468" s="9">
        <v>7</v>
      </c>
      <c r="H1468" s="9">
        <v>7</v>
      </c>
      <c r="I1468" s="79"/>
      <c r="J1468" s="79"/>
      <c r="K1468" s="79"/>
      <c r="L1468" s="79"/>
      <c r="M1468" s="9">
        <f>G1468+I1468+J1468+K1468+L1468</f>
        <v>7</v>
      </c>
      <c r="N1468" s="9">
        <f>H1468+L1468</f>
        <v>7</v>
      </c>
      <c r="O1468" s="80"/>
      <c r="P1468" s="80"/>
      <c r="Q1468" s="80"/>
      <c r="R1468" s="80"/>
      <c r="S1468" s="9">
        <f>M1468+O1468+P1468+Q1468+R1468</f>
        <v>7</v>
      </c>
      <c r="T1468" s="9">
        <f>N1468+R1468</f>
        <v>7</v>
      </c>
      <c r="U1468" s="80"/>
      <c r="V1468" s="80"/>
      <c r="W1468" s="80"/>
      <c r="X1468" s="80"/>
      <c r="Y1468" s="9">
        <f>S1468+U1468+V1468+W1468+X1468</f>
        <v>7</v>
      </c>
      <c r="Z1468" s="9">
        <f>T1468+X1468</f>
        <v>7</v>
      </c>
      <c r="AA1468" s="80"/>
      <c r="AB1468" s="80"/>
      <c r="AC1468" s="80"/>
      <c r="AD1468" s="80"/>
      <c r="AE1468" s="9">
        <f>Y1468+AA1468+AB1468+AC1468+AD1468</f>
        <v>7</v>
      </c>
      <c r="AF1468" s="9">
        <f>Z1468+AD1468</f>
        <v>7</v>
      </c>
      <c r="AG1468" s="80"/>
      <c r="AH1468" s="80"/>
      <c r="AI1468" s="80"/>
      <c r="AJ1468" s="80"/>
      <c r="AK1468" s="9">
        <f>AE1468+AG1468+AH1468+AI1468+AJ1468</f>
        <v>7</v>
      </c>
      <c r="AL1468" s="9">
        <f>AF1468+AJ1468</f>
        <v>7</v>
      </c>
      <c r="AM1468" s="80"/>
      <c r="AN1468" s="80"/>
      <c r="AO1468" s="80"/>
      <c r="AP1468" s="80"/>
      <c r="AQ1468" s="9">
        <f>AK1468+AM1468+AN1468+AO1468+AP1468</f>
        <v>7</v>
      </c>
      <c r="AR1468" s="9">
        <f>AL1468+AP1468</f>
        <v>7</v>
      </c>
      <c r="AS1468" s="80"/>
      <c r="AT1468" s="80"/>
      <c r="AU1468" s="80"/>
      <c r="AV1468" s="80"/>
      <c r="AW1468" s="9">
        <f>AQ1468+AS1468+AT1468+AU1468+AV1468</f>
        <v>7</v>
      </c>
      <c r="AX1468" s="9">
        <f>AR1468+AV1468</f>
        <v>7</v>
      </c>
      <c r="AY1468" s="79"/>
      <c r="AZ1468" s="79"/>
      <c r="BA1468" s="92">
        <f t="shared" si="2583"/>
        <v>0</v>
      </c>
      <c r="BB1468" s="92">
        <f t="shared" si="2608"/>
        <v>0</v>
      </c>
    </row>
    <row r="1469" spans="1:54" ht="18.75" hidden="1" customHeight="1">
      <c r="A1469" s="24" t="s">
        <v>573</v>
      </c>
      <c r="B1469" s="25">
        <v>923</v>
      </c>
      <c r="C1469" s="25" t="s">
        <v>21</v>
      </c>
      <c r="D1469" s="25" t="s">
        <v>28</v>
      </c>
      <c r="E1469" s="25" t="s">
        <v>575</v>
      </c>
      <c r="F1469" s="25"/>
      <c r="G1469" s="9">
        <f t="shared" ref="G1469:V1470" si="2647">G1470</f>
        <v>21</v>
      </c>
      <c r="H1469" s="9">
        <f t="shared" si="2647"/>
        <v>21</v>
      </c>
      <c r="I1469" s="9">
        <f t="shared" si="2647"/>
        <v>0</v>
      </c>
      <c r="J1469" s="9">
        <f t="shared" si="2647"/>
        <v>0</v>
      </c>
      <c r="K1469" s="9">
        <f t="shared" si="2647"/>
        <v>0</v>
      </c>
      <c r="L1469" s="9">
        <f t="shared" si="2647"/>
        <v>0</v>
      </c>
      <c r="M1469" s="9">
        <f t="shared" si="2647"/>
        <v>21</v>
      </c>
      <c r="N1469" s="9">
        <f t="shared" si="2647"/>
        <v>21</v>
      </c>
      <c r="O1469" s="9">
        <f t="shared" si="2647"/>
        <v>0</v>
      </c>
      <c r="P1469" s="9">
        <f t="shared" si="2647"/>
        <v>0</v>
      </c>
      <c r="Q1469" s="9">
        <f t="shared" si="2647"/>
        <v>0</v>
      </c>
      <c r="R1469" s="9">
        <f t="shared" si="2647"/>
        <v>0</v>
      </c>
      <c r="S1469" s="9">
        <f t="shared" si="2647"/>
        <v>21</v>
      </c>
      <c r="T1469" s="9">
        <f t="shared" si="2647"/>
        <v>21</v>
      </c>
      <c r="U1469" s="9">
        <f t="shared" si="2647"/>
        <v>0</v>
      </c>
      <c r="V1469" s="9">
        <f t="shared" si="2647"/>
        <v>0</v>
      </c>
      <c r="W1469" s="9">
        <f t="shared" ref="U1469:AJ1470" si="2648">W1470</f>
        <v>0</v>
      </c>
      <c r="X1469" s="9">
        <f t="shared" si="2648"/>
        <v>0</v>
      </c>
      <c r="Y1469" s="9">
        <f t="shared" si="2648"/>
        <v>21</v>
      </c>
      <c r="Z1469" s="9">
        <f t="shared" si="2648"/>
        <v>21</v>
      </c>
      <c r="AA1469" s="9">
        <f t="shared" si="2648"/>
        <v>0</v>
      </c>
      <c r="AB1469" s="9">
        <f t="shared" si="2648"/>
        <v>0</v>
      </c>
      <c r="AC1469" s="9">
        <f t="shared" si="2648"/>
        <v>0</v>
      </c>
      <c r="AD1469" s="9">
        <f t="shared" si="2648"/>
        <v>0</v>
      </c>
      <c r="AE1469" s="9">
        <f t="shared" si="2648"/>
        <v>21</v>
      </c>
      <c r="AF1469" s="9">
        <f t="shared" si="2648"/>
        <v>21</v>
      </c>
      <c r="AG1469" s="9">
        <f t="shared" si="2648"/>
        <v>0</v>
      </c>
      <c r="AH1469" s="9">
        <f t="shared" si="2648"/>
        <v>0</v>
      </c>
      <c r="AI1469" s="9">
        <f t="shared" si="2648"/>
        <v>0</v>
      </c>
      <c r="AJ1469" s="9">
        <f t="shared" si="2648"/>
        <v>0</v>
      </c>
      <c r="AK1469" s="9">
        <f t="shared" ref="AG1469:AV1470" si="2649">AK1470</f>
        <v>21</v>
      </c>
      <c r="AL1469" s="9">
        <f t="shared" si="2649"/>
        <v>21</v>
      </c>
      <c r="AM1469" s="9">
        <f t="shared" si="2649"/>
        <v>0</v>
      </c>
      <c r="AN1469" s="9">
        <f t="shared" si="2649"/>
        <v>0</v>
      </c>
      <c r="AO1469" s="9">
        <f t="shared" si="2649"/>
        <v>0</v>
      </c>
      <c r="AP1469" s="9">
        <f t="shared" si="2649"/>
        <v>0</v>
      </c>
      <c r="AQ1469" s="9">
        <f t="shared" si="2649"/>
        <v>21</v>
      </c>
      <c r="AR1469" s="9">
        <f t="shared" si="2649"/>
        <v>21</v>
      </c>
      <c r="AS1469" s="9">
        <f t="shared" si="2649"/>
        <v>0</v>
      </c>
      <c r="AT1469" s="9">
        <f t="shared" si="2649"/>
        <v>0</v>
      </c>
      <c r="AU1469" s="9">
        <f t="shared" si="2649"/>
        <v>0</v>
      </c>
      <c r="AV1469" s="9">
        <f t="shared" si="2649"/>
        <v>0</v>
      </c>
      <c r="AW1469" s="9">
        <f t="shared" ref="AS1469:AZ1470" si="2650">AW1470</f>
        <v>21</v>
      </c>
      <c r="AX1469" s="9">
        <f t="shared" si="2650"/>
        <v>21</v>
      </c>
      <c r="AY1469" s="9">
        <f t="shared" si="2650"/>
        <v>0</v>
      </c>
      <c r="AZ1469" s="9">
        <f t="shared" si="2650"/>
        <v>0</v>
      </c>
      <c r="BA1469" s="92">
        <f t="shared" si="2583"/>
        <v>0</v>
      </c>
      <c r="BB1469" s="92">
        <f t="shared" si="2608"/>
        <v>0</v>
      </c>
    </row>
    <row r="1470" spans="1:54" ht="33" hidden="1">
      <c r="A1470" s="24" t="s">
        <v>242</v>
      </c>
      <c r="B1470" s="25">
        <v>923</v>
      </c>
      <c r="C1470" s="25" t="s">
        <v>21</v>
      </c>
      <c r="D1470" s="25" t="s">
        <v>28</v>
      </c>
      <c r="E1470" s="25" t="s">
        <v>575</v>
      </c>
      <c r="F1470" s="25" t="s">
        <v>30</v>
      </c>
      <c r="G1470" s="9">
        <f t="shared" si="2647"/>
        <v>21</v>
      </c>
      <c r="H1470" s="9">
        <f t="shared" si="2647"/>
        <v>21</v>
      </c>
      <c r="I1470" s="9">
        <f t="shared" si="2647"/>
        <v>0</v>
      </c>
      <c r="J1470" s="9">
        <f t="shared" si="2647"/>
        <v>0</v>
      </c>
      <c r="K1470" s="9">
        <f t="shared" si="2647"/>
        <v>0</v>
      </c>
      <c r="L1470" s="9">
        <f t="shared" si="2647"/>
        <v>0</v>
      </c>
      <c r="M1470" s="9">
        <f t="shared" si="2647"/>
        <v>21</v>
      </c>
      <c r="N1470" s="9">
        <f t="shared" si="2647"/>
        <v>21</v>
      </c>
      <c r="O1470" s="9">
        <f t="shared" si="2647"/>
        <v>0</v>
      </c>
      <c r="P1470" s="9">
        <f t="shared" si="2647"/>
        <v>0</v>
      </c>
      <c r="Q1470" s="9">
        <f t="shared" si="2647"/>
        <v>0</v>
      </c>
      <c r="R1470" s="9">
        <f t="shared" si="2647"/>
        <v>0</v>
      </c>
      <c r="S1470" s="9">
        <f t="shared" si="2647"/>
        <v>21</v>
      </c>
      <c r="T1470" s="9">
        <f t="shared" si="2647"/>
        <v>21</v>
      </c>
      <c r="U1470" s="9">
        <f t="shared" si="2648"/>
        <v>0</v>
      </c>
      <c r="V1470" s="9">
        <f t="shared" si="2648"/>
        <v>0</v>
      </c>
      <c r="W1470" s="9">
        <f t="shared" si="2648"/>
        <v>0</v>
      </c>
      <c r="X1470" s="9">
        <f t="shared" si="2648"/>
        <v>0</v>
      </c>
      <c r="Y1470" s="9">
        <f t="shared" si="2648"/>
        <v>21</v>
      </c>
      <c r="Z1470" s="9">
        <f t="shared" si="2648"/>
        <v>21</v>
      </c>
      <c r="AA1470" s="9">
        <f t="shared" si="2648"/>
        <v>0</v>
      </c>
      <c r="AB1470" s="9">
        <f t="shared" si="2648"/>
        <v>0</v>
      </c>
      <c r="AC1470" s="9">
        <f t="shared" si="2648"/>
        <v>0</v>
      </c>
      <c r="AD1470" s="9">
        <f t="shared" si="2648"/>
        <v>0</v>
      </c>
      <c r="AE1470" s="9">
        <f t="shared" si="2648"/>
        <v>21</v>
      </c>
      <c r="AF1470" s="9">
        <f t="shared" si="2648"/>
        <v>21</v>
      </c>
      <c r="AG1470" s="9">
        <f t="shared" si="2649"/>
        <v>0</v>
      </c>
      <c r="AH1470" s="9">
        <f t="shared" si="2649"/>
        <v>0</v>
      </c>
      <c r="AI1470" s="9">
        <f t="shared" si="2649"/>
        <v>0</v>
      </c>
      <c r="AJ1470" s="9">
        <f t="shared" si="2649"/>
        <v>0</v>
      </c>
      <c r="AK1470" s="9">
        <f t="shared" si="2649"/>
        <v>21</v>
      </c>
      <c r="AL1470" s="9">
        <f t="shared" si="2649"/>
        <v>21</v>
      </c>
      <c r="AM1470" s="9">
        <f t="shared" si="2649"/>
        <v>0</v>
      </c>
      <c r="AN1470" s="9">
        <f t="shared" si="2649"/>
        <v>0</v>
      </c>
      <c r="AO1470" s="9">
        <f t="shared" si="2649"/>
        <v>0</v>
      </c>
      <c r="AP1470" s="9">
        <f t="shared" si="2649"/>
        <v>0</v>
      </c>
      <c r="AQ1470" s="9">
        <f t="shared" si="2649"/>
        <v>21</v>
      </c>
      <c r="AR1470" s="9">
        <f t="shared" si="2649"/>
        <v>21</v>
      </c>
      <c r="AS1470" s="9">
        <f t="shared" si="2650"/>
        <v>0</v>
      </c>
      <c r="AT1470" s="9">
        <f t="shared" si="2650"/>
        <v>0</v>
      </c>
      <c r="AU1470" s="9">
        <f t="shared" si="2650"/>
        <v>0</v>
      </c>
      <c r="AV1470" s="9">
        <f t="shared" si="2650"/>
        <v>0</v>
      </c>
      <c r="AW1470" s="9">
        <f t="shared" si="2650"/>
        <v>21</v>
      </c>
      <c r="AX1470" s="9">
        <f t="shared" si="2650"/>
        <v>21</v>
      </c>
      <c r="AY1470" s="9">
        <f t="shared" si="2650"/>
        <v>0</v>
      </c>
      <c r="AZ1470" s="9">
        <f t="shared" si="2650"/>
        <v>0</v>
      </c>
      <c r="BA1470" s="92">
        <f t="shared" si="2583"/>
        <v>0</v>
      </c>
      <c r="BB1470" s="92">
        <f t="shared" si="2608"/>
        <v>0</v>
      </c>
    </row>
    <row r="1471" spans="1:54" ht="33" hidden="1">
      <c r="A1471" s="24" t="s">
        <v>36</v>
      </c>
      <c r="B1471" s="25">
        <v>923</v>
      </c>
      <c r="C1471" s="25" t="s">
        <v>21</v>
      </c>
      <c r="D1471" s="25" t="s">
        <v>28</v>
      </c>
      <c r="E1471" s="25" t="s">
        <v>575</v>
      </c>
      <c r="F1471" s="25" t="s">
        <v>37</v>
      </c>
      <c r="G1471" s="9">
        <v>21</v>
      </c>
      <c r="H1471" s="9">
        <v>21</v>
      </c>
      <c r="I1471" s="79"/>
      <c r="J1471" s="79"/>
      <c r="K1471" s="79"/>
      <c r="L1471" s="79"/>
      <c r="M1471" s="9">
        <f>G1471+I1471+J1471+K1471+L1471</f>
        <v>21</v>
      </c>
      <c r="N1471" s="9">
        <f>H1471+L1471</f>
        <v>21</v>
      </c>
      <c r="O1471" s="80"/>
      <c r="P1471" s="80"/>
      <c r="Q1471" s="80"/>
      <c r="R1471" s="80"/>
      <c r="S1471" s="9">
        <f>M1471+O1471+P1471+Q1471+R1471</f>
        <v>21</v>
      </c>
      <c r="T1471" s="9">
        <f>N1471+R1471</f>
        <v>21</v>
      </c>
      <c r="U1471" s="80"/>
      <c r="V1471" s="80"/>
      <c r="W1471" s="80"/>
      <c r="X1471" s="80"/>
      <c r="Y1471" s="9">
        <f>S1471+U1471+V1471+W1471+X1471</f>
        <v>21</v>
      </c>
      <c r="Z1471" s="9">
        <f>T1471+X1471</f>
        <v>21</v>
      </c>
      <c r="AA1471" s="80"/>
      <c r="AB1471" s="80"/>
      <c r="AC1471" s="80"/>
      <c r="AD1471" s="80"/>
      <c r="AE1471" s="9">
        <f>Y1471+AA1471+AB1471+AC1471+AD1471</f>
        <v>21</v>
      </c>
      <c r="AF1471" s="9">
        <f>Z1471+AD1471</f>
        <v>21</v>
      </c>
      <c r="AG1471" s="80"/>
      <c r="AH1471" s="80"/>
      <c r="AI1471" s="80"/>
      <c r="AJ1471" s="80"/>
      <c r="AK1471" s="9">
        <f>AE1471+AG1471+AH1471+AI1471+AJ1471</f>
        <v>21</v>
      </c>
      <c r="AL1471" s="9">
        <f>AF1471+AJ1471</f>
        <v>21</v>
      </c>
      <c r="AM1471" s="80"/>
      <c r="AN1471" s="80"/>
      <c r="AO1471" s="80"/>
      <c r="AP1471" s="80"/>
      <c r="AQ1471" s="9">
        <f>AK1471+AM1471+AN1471+AO1471+AP1471</f>
        <v>21</v>
      </c>
      <c r="AR1471" s="9">
        <f>AL1471+AP1471</f>
        <v>21</v>
      </c>
      <c r="AS1471" s="80"/>
      <c r="AT1471" s="80"/>
      <c r="AU1471" s="80"/>
      <c r="AV1471" s="80"/>
      <c r="AW1471" s="9">
        <f>AQ1471+AS1471+AT1471+AU1471+AV1471</f>
        <v>21</v>
      </c>
      <c r="AX1471" s="9">
        <f>AR1471+AV1471</f>
        <v>21</v>
      </c>
      <c r="AY1471" s="79"/>
      <c r="AZ1471" s="79"/>
      <c r="BA1471" s="92">
        <f t="shared" si="2583"/>
        <v>0</v>
      </c>
      <c r="BB1471" s="92">
        <f t="shared" si="2608"/>
        <v>0</v>
      </c>
    </row>
    <row r="1472" spans="1:54" ht="49.5" hidden="1">
      <c r="A1472" s="24" t="s">
        <v>579</v>
      </c>
      <c r="B1472" s="25">
        <v>923</v>
      </c>
      <c r="C1472" s="25" t="s">
        <v>21</v>
      </c>
      <c r="D1472" s="25" t="s">
        <v>28</v>
      </c>
      <c r="E1472" s="25" t="s">
        <v>584</v>
      </c>
      <c r="F1472" s="25"/>
      <c r="G1472" s="9">
        <f t="shared" ref="G1472:H1473" si="2651">G1473</f>
        <v>0</v>
      </c>
      <c r="H1472" s="9">
        <f t="shared" si="2651"/>
        <v>0</v>
      </c>
      <c r="I1472" s="79"/>
      <c r="J1472" s="79"/>
      <c r="K1472" s="79"/>
      <c r="L1472" s="79"/>
      <c r="M1472" s="79"/>
      <c r="N1472" s="79"/>
      <c r="O1472" s="80"/>
      <c r="P1472" s="80"/>
      <c r="Q1472" s="80"/>
      <c r="R1472" s="80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11">
        <f>AS1473</f>
        <v>0</v>
      </c>
      <c r="AT1472" s="11">
        <f t="shared" ref="AT1472:AZ1473" si="2652">AT1473</f>
        <v>0</v>
      </c>
      <c r="AU1472" s="11">
        <f t="shared" si="2652"/>
        <v>0</v>
      </c>
      <c r="AV1472" s="11">
        <f t="shared" si="2652"/>
        <v>183</v>
      </c>
      <c r="AW1472" s="11">
        <f t="shared" si="2652"/>
        <v>183</v>
      </c>
      <c r="AX1472" s="11">
        <f t="shared" si="2652"/>
        <v>183</v>
      </c>
      <c r="AY1472" s="11">
        <f t="shared" si="2652"/>
        <v>0</v>
      </c>
      <c r="AZ1472" s="11">
        <f t="shared" si="2652"/>
        <v>0</v>
      </c>
      <c r="BA1472" s="92">
        <f t="shared" si="2583"/>
        <v>0</v>
      </c>
      <c r="BB1472" s="92">
        <f t="shared" si="2608"/>
        <v>0</v>
      </c>
    </row>
    <row r="1473" spans="1:54" ht="33" hidden="1">
      <c r="A1473" s="24" t="s">
        <v>242</v>
      </c>
      <c r="B1473" s="25">
        <v>923</v>
      </c>
      <c r="C1473" s="25" t="s">
        <v>21</v>
      </c>
      <c r="D1473" s="25" t="s">
        <v>28</v>
      </c>
      <c r="E1473" s="25" t="s">
        <v>584</v>
      </c>
      <c r="F1473" s="25" t="s">
        <v>30</v>
      </c>
      <c r="G1473" s="9">
        <f t="shared" si="2651"/>
        <v>0</v>
      </c>
      <c r="H1473" s="9">
        <f t="shared" si="2651"/>
        <v>0</v>
      </c>
      <c r="I1473" s="79"/>
      <c r="J1473" s="79"/>
      <c r="K1473" s="79"/>
      <c r="L1473" s="79"/>
      <c r="M1473" s="79"/>
      <c r="N1473" s="79"/>
      <c r="O1473" s="80"/>
      <c r="P1473" s="80"/>
      <c r="Q1473" s="80"/>
      <c r="R1473" s="80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11">
        <f>AS1474</f>
        <v>0</v>
      </c>
      <c r="AT1473" s="11">
        <f t="shared" si="2652"/>
        <v>0</v>
      </c>
      <c r="AU1473" s="11">
        <f t="shared" si="2652"/>
        <v>0</v>
      </c>
      <c r="AV1473" s="11">
        <f t="shared" si="2652"/>
        <v>183</v>
      </c>
      <c r="AW1473" s="11">
        <f t="shared" si="2652"/>
        <v>183</v>
      </c>
      <c r="AX1473" s="11">
        <f t="shared" si="2652"/>
        <v>183</v>
      </c>
      <c r="AY1473" s="11">
        <f t="shared" si="2652"/>
        <v>0</v>
      </c>
      <c r="AZ1473" s="11">
        <f t="shared" si="2652"/>
        <v>0</v>
      </c>
      <c r="BA1473" s="92">
        <f t="shared" si="2583"/>
        <v>0</v>
      </c>
      <c r="BB1473" s="92">
        <f t="shared" si="2608"/>
        <v>0</v>
      </c>
    </row>
    <row r="1474" spans="1:54" ht="33" hidden="1">
      <c r="A1474" s="24" t="s">
        <v>36</v>
      </c>
      <c r="B1474" s="25">
        <v>923</v>
      </c>
      <c r="C1474" s="25" t="s">
        <v>21</v>
      </c>
      <c r="D1474" s="25" t="s">
        <v>28</v>
      </c>
      <c r="E1474" s="25" t="s">
        <v>584</v>
      </c>
      <c r="F1474" s="25" t="s">
        <v>37</v>
      </c>
      <c r="G1474" s="9"/>
      <c r="H1474" s="9"/>
      <c r="I1474" s="79"/>
      <c r="J1474" s="79"/>
      <c r="K1474" s="79"/>
      <c r="L1474" s="79"/>
      <c r="M1474" s="79"/>
      <c r="N1474" s="79"/>
      <c r="O1474" s="80"/>
      <c r="P1474" s="80"/>
      <c r="Q1474" s="80"/>
      <c r="R1474" s="80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80"/>
      <c r="AP1474" s="80"/>
      <c r="AQ1474" s="80"/>
      <c r="AR1474" s="80"/>
      <c r="AS1474" s="11"/>
      <c r="AT1474" s="11"/>
      <c r="AU1474" s="11"/>
      <c r="AV1474" s="11">
        <v>183</v>
      </c>
      <c r="AW1474" s="9">
        <f>AQ1474+AS1474+AT1474+AU1474+AV1474</f>
        <v>183</v>
      </c>
      <c r="AX1474" s="9">
        <f>AR1474+AV1474</f>
        <v>183</v>
      </c>
      <c r="AY1474" s="79"/>
      <c r="AZ1474" s="79"/>
      <c r="BA1474" s="92">
        <f t="shared" si="2583"/>
        <v>0</v>
      </c>
      <c r="BB1474" s="92">
        <f t="shared" si="2608"/>
        <v>0</v>
      </c>
    </row>
    <row r="1475" spans="1:54" ht="33" hidden="1">
      <c r="A1475" s="24" t="s">
        <v>580</v>
      </c>
      <c r="B1475" s="25">
        <v>923</v>
      </c>
      <c r="C1475" s="25" t="s">
        <v>21</v>
      </c>
      <c r="D1475" s="25" t="s">
        <v>28</v>
      </c>
      <c r="E1475" s="25" t="s">
        <v>583</v>
      </c>
      <c r="F1475" s="25"/>
      <c r="G1475" s="9">
        <f t="shared" ref="G1475:H1476" si="2653">G1476</f>
        <v>0</v>
      </c>
      <c r="H1475" s="9">
        <f t="shared" si="2653"/>
        <v>0</v>
      </c>
      <c r="I1475" s="79"/>
      <c r="J1475" s="79"/>
      <c r="K1475" s="79"/>
      <c r="L1475" s="79"/>
      <c r="M1475" s="79"/>
      <c r="N1475" s="79"/>
      <c r="O1475" s="80"/>
      <c r="P1475" s="80"/>
      <c r="Q1475" s="80"/>
      <c r="R1475" s="80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80"/>
      <c r="AP1475" s="80"/>
      <c r="AQ1475" s="80"/>
      <c r="AR1475" s="80"/>
      <c r="AS1475" s="80"/>
      <c r="AT1475" s="80"/>
      <c r="AU1475" s="80"/>
      <c r="AV1475" s="80"/>
      <c r="AW1475" s="80"/>
      <c r="AX1475" s="80"/>
      <c r="AY1475" s="79"/>
      <c r="AZ1475" s="79"/>
      <c r="BA1475" s="92" t="e">
        <f t="shared" si="2583"/>
        <v>#DIV/0!</v>
      </c>
      <c r="BB1475" s="92" t="e">
        <f t="shared" si="2608"/>
        <v>#DIV/0!</v>
      </c>
    </row>
    <row r="1476" spans="1:54" ht="33" hidden="1">
      <c r="A1476" s="24" t="s">
        <v>242</v>
      </c>
      <c r="B1476" s="25">
        <v>923</v>
      </c>
      <c r="C1476" s="25" t="s">
        <v>21</v>
      </c>
      <c r="D1476" s="25" t="s">
        <v>28</v>
      </c>
      <c r="E1476" s="25" t="s">
        <v>583</v>
      </c>
      <c r="F1476" s="25" t="s">
        <v>30</v>
      </c>
      <c r="G1476" s="9">
        <f t="shared" si="2653"/>
        <v>0</v>
      </c>
      <c r="H1476" s="9">
        <f t="shared" si="2653"/>
        <v>0</v>
      </c>
      <c r="I1476" s="79"/>
      <c r="J1476" s="79"/>
      <c r="K1476" s="79"/>
      <c r="L1476" s="79"/>
      <c r="M1476" s="79"/>
      <c r="N1476" s="79"/>
      <c r="O1476" s="80"/>
      <c r="P1476" s="80"/>
      <c r="Q1476" s="80"/>
      <c r="R1476" s="80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80"/>
      <c r="AP1476" s="80"/>
      <c r="AQ1476" s="80"/>
      <c r="AR1476" s="80"/>
      <c r="AS1476" s="80"/>
      <c r="AT1476" s="80"/>
      <c r="AU1476" s="80"/>
      <c r="AV1476" s="80"/>
      <c r="AW1476" s="80"/>
      <c r="AX1476" s="80"/>
      <c r="AY1476" s="79"/>
      <c r="AZ1476" s="79"/>
      <c r="BA1476" s="92" t="e">
        <f t="shared" si="2583"/>
        <v>#DIV/0!</v>
      </c>
      <c r="BB1476" s="92" t="e">
        <f t="shared" si="2608"/>
        <v>#DIV/0!</v>
      </c>
    </row>
    <row r="1477" spans="1:54" ht="33" hidden="1">
      <c r="A1477" s="24" t="s">
        <v>36</v>
      </c>
      <c r="B1477" s="25">
        <v>923</v>
      </c>
      <c r="C1477" s="25" t="s">
        <v>21</v>
      </c>
      <c r="D1477" s="25" t="s">
        <v>28</v>
      </c>
      <c r="E1477" s="25" t="s">
        <v>583</v>
      </c>
      <c r="F1477" s="25" t="s">
        <v>37</v>
      </c>
      <c r="G1477" s="9"/>
      <c r="H1477" s="9"/>
      <c r="I1477" s="79"/>
      <c r="J1477" s="79"/>
      <c r="K1477" s="79"/>
      <c r="L1477" s="79"/>
      <c r="M1477" s="79"/>
      <c r="N1477" s="79"/>
      <c r="O1477" s="80"/>
      <c r="P1477" s="80"/>
      <c r="Q1477" s="80"/>
      <c r="R1477" s="80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80"/>
      <c r="AP1477" s="80"/>
      <c r="AQ1477" s="80"/>
      <c r="AR1477" s="80"/>
      <c r="AS1477" s="80"/>
      <c r="AT1477" s="80"/>
      <c r="AU1477" s="80"/>
      <c r="AV1477" s="80"/>
      <c r="AW1477" s="80"/>
      <c r="AX1477" s="80"/>
      <c r="AY1477" s="79"/>
      <c r="AZ1477" s="79"/>
      <c r="BA1477" s="92" t="e">
        <f t="shared" si="2583"/>
        <v>#DIV/0!</v>
      </c>
      <c r="BB1477" s="92" t="e">
        <f t="shared" si="2608"/>
        <v>#DIV/0!</v>
      </c>
    </row>
    <row r="1478" spans="1:54" ht="17.25" hidden="1" customHeight="1">
      <c r="A1478" s="24" t="s">
        <v>581</v>
      </c>
      <c r="B1478" s="25">
        <f>B1476</f>
        <v>923</v>
      </c>
      <c r="C1478" s="25" t="s">
        <v>21</v>
      </c>
      <c r="D1478" s="25" t="s">
        <v>28</v>
      </c>
      <c r="E1478" s="25" t="s">
        <v>582</v>
      </c>
      <c r="F1478" s="25"/>
      <c r="G1478" s="9">
        <f t="shared" ref="G1478" si="2654">G1479</f>
        <v>14</v>
      </c>
      <c r="H1478" s="9">
        <f t="shared" ref="G1478:V1479" si="2655">H1479</f>
        <v>14</v>
      </c>
      <c r="I1478" s="9">
        <f t="shared" si="2655"/>
        <v>0</v>
      </c>
      <c r="J1478" s="9">
        <f t="shared" si="2655"/>
        <v>0</v>
      </c>
      <c r="K1478" s="9">
        <f t="shared" si="2655"/>
        <v>0</v>
      </c>
      <c r="L1478" s="9">
        <f t="shared" si="2655"/>
        <v>0</v>
      </c>
      <c r="M1478" s="9">
        <f t="shared" si="2655"/>
        <v>14</v>
      </c>
      <c r="N1478" s="9">
        <f t="shared" si="2655"/>
        <v>14</v>
      </c>
      <c r="O1478" s="9">
        <f t="shared" si="2655"/>
        <v>0</v>
      </c>
      <c r="P1478" s="9">
        <f t="shared" si="2655"/>
        <v>0</v>
      </c>
      <c r="Q1478" s="9">
        <f t="shared" si="2655"/>
        <v>0</v>
      </c>
      <c r="R1478" s="9">
        <f t="shared" si="2655"/>
        <v>0</v>
      </c>
      <c r="S1478" s="9">
        <f t="shared" si="2655"/>
        <v>14</v>
      </c>
      <c r="T1478" s="9">
        <f t="shared" si="2655"/>
        <v>14</v>
      </c>
      <c r="U1478" s="9">
        <f t="shared" si="2655"/>
        <v>0</v>
      </c>
      <c r="V1478" s="9">
        <f t="shared" si="2655"/>
        <v>0</v>
      </c>
      <c r="W1478" s="9">
        <f t="shared" ref="U1478:AJ1479" si="2656">W1479</f>
        <v>0</v>
      </c>
      <c r="X1478" s="9">
        <f t="shared" si="2656"/>
        <v>0</v>
      </c>
      <c r="Y1478" s="9">
        <f t="shared" si="2656"/>
        <v>14</v>
      </c>
      <c r="Z1478" s="9">
        <f t="shared" si="2656"/>
        <v>14</v>
      </c>
      <c r="AA1478" s="9">
        <f t="shared" si="2656"/>
        <v>0</v>
      </c>
      <c r="AB1478" s="9">
        <f t="shared" si="2656"/>
        <v>0</v>
      </c>
      <c r="AC1478" s="9">
        <f t="shared" si="2656"/>
        <v>0</v>
      </c>
      <c r="AD1478" s="9">
        <f t="shared" si="2656"/>
        <v>0</v>
      </c>
      <c r="AE1478" s="9">
        <f t="shared" si="2656"/>
        <v>14</v>
      </c>
      <c r="AF1478" s="9">
        <f t="shared" si="2656"/>
        <v>14</v>
      </c>
      <c r="AG1478" s="9">
        <f t="shared" si="2656"/>
        <v>0</v>
      </c>
      <c r="AH1478" s="9">
        <f t="shared" si="2656"/>
        <v>0</v>
      </c>
      <c r="AI1478" s="9">
        <f t="shared" si="2656"/>
        <v>0</v>
      </c>
      <c r="AJ1478" s="9">
        <f t="shared" si="2656"/>
        <v>0</v>
      </c>
      <c r="AK1478" s="9">
        <f t="shared" ref="AG1478:AV1479" si="2657">AK1479</f>
        <v>14</v>
      </c>
      <c r="AL1478" s="9">
        <f t="shared" si="2657"/>
        <v>14</v>
      </c>
      <c r="AM1478" s="9">
        <f t="shared" si="2657"/>
        <v>0</v>
      </c>
      <c r="AN1478" s="9">
        <f t="shared" si="2657"/>
        <v>0</v>
      </c>
      <c r="AO1478" s="9">
        <f t="shared" si="2657"/>
        <v>0</v>
      </c>
      <c r="AP1478" s="9">
        <f t="shared" si="2657"/>
        <v>0</v>
      </c>
      <c r="AQ1478" s="9">
        <f t="shared" si="2657"/>
        <v>14</v>
      </c>
      <c r="AR1478" s="9">
        <f t="shared" si="2657"/>
        <v>14</v>
      </c>
      <c r="AS1478" s="9">
        <f t="shared" si="2657"/>
        <v>0</v>
      </c>
      <c r="AT1478" s="9">
        <f t="shared" si="2657"/>
        <v>0</v>
      </c>
      <c r="AU1478" s="9">
        <f t="shared" si="2657"/>
        <v>0</v>
      </c>
      <c r="AV1478" s="9">
        <f t="shared" si="2657"/>
        <v>0</v>
      </c>
      <c r="AW1478" s="9">
        <f t="shared" ref="AS1478:AZ1479" si="2658">AW1479</f>
        <v>14</v>
      </c>
      <c r="AX1478" s="9">
        <f t="shared" si="2658"/>
        <v>14</v>
      </c>
      <c r="AY1478" s="9">
        <f t="shared" si="2658"/>
        <v>0</v>
      </c>
      <c r="AZ1478" s="9">
        <f t="shared" si="2658"/>
        <v>0</v>
      </c>
      <c r="BA1478" s="92">
        <f t="shared" si="2583"/>
        <v>0</v>
      </c>
      <c r="BB1478" s="92">
        <f t="shared" si="2608"/>
        <v>0</v>
      </c>
    </row>
    <row r="1479" spans="1:54" ht="33" hidden="1">
      <c r="A1479" s="24" t="s">
        <v>242</v>
      </c>
      <c r="B1479" s="25">
        <f>B1477</f>
        <v>923</v>
      </c>
      <c r="C1479" s="25" t="s">
        <v>21</v>
      </c>
      <c r="D1479" s="25" t="s">
        <v>28</v>
      </c>
      <c r="E1479" s="25" t="s">
        <v>582</v>
      </c>
      <c r="F1479" s="25" t="s">
        <v>30</v>
      </c>
      <c r="G1479" s="9">
        <f t="shared" si="2655"/>
        <v>14</v>
      </c>
      <c r="H1479" s="9">
        <f t="shared" si="2655"/>
        <v>14</v>
      </c>
      <c r="I1479" s="9">
        <f t="shared" si="2655"/>
        <v>0</v>
      </c>
      <c r="J1479" s="9">
        <f t="shared" si="2655"/>
        <v>0</v>
      </c>
      <c r="K1479" s="9">
        <f t="shared" si="2655"/>
        <v>0</v>
      </c>
      <c r="L1479" s="9">
        <f t="shared" si="2655"/>
        <v>0</v>
      </c>
      <c r="M1479" s="9">
        <f t="shared" si="2655"/>
        <v>14</v>
      </c>
      <c r="N1479" s="9">
        <f t="shared" si="2655"/>
        <v>14</v>
      </c>
      <c r="O1479" s="9">
        <f t="shared" si="2655"/>
        <v>0</v>
      </c>
      <c r="P1479" s="9">
        <f t="shared" si="2655"/>
        <v>0</v>
      </c>
      <c r="Q1479" s="9">
        <f t="shared" si="2655"/>
        <v>0</v>
      </c>
      <c r="R1479" s="9">
        <f t="shared" si="2655"/>
        <v>0</v>
      </c>
      <c r="S1479" s="9">
        <f t="shared" si="2655"/>
        <v>14</v>
      </c>
      <c r="T1479" s="9">
        <f t="shared" si="2655"/>
        <v>14</v>
      </c>
      <c r="U1479" s="9">
        <f t="shared" si="2656"/>
        <v>0</v>
      </c>
      <c r="V1479" s="9">
        <f t="shared" si="2656"/>
        <v>0</v>
      </c>
      <c r="W1479" s="9">
        <f t="shared" si="2656"/>
        <v>0</v>
      </c>
      <c r="X1479" s="9">
        <f t="shared" si="2656"/>
        <v>0</v>
      </c>
      <c r="Y1479" s="9">
        <f t="shared" si="2656"/>
        <v>14</v>
      </c>
      <c r="Z1479" s="9">
        <f t="shared" si="2656"/>
        <v>14</v>
      </c>
      <c r="AA1479" s="9">
        <f t="shared" si="2656"/>
        <v>0</v>
      </c>
      <c r="AB1479" s="9">
        <f t="shared" si="2656"/>
        <v>0</v>
      </c>
      <c r="AC1479" s="9">
        <f t="shared" si="2656"/>
        <v>0</v>
      </c>
      <c r="AD1479" s="9">
        <f t="shared" si="2656"/>
        <v>0</v>
      </c>
      <c r="AE1479" s="9">
        <f t="shared" si="2656"/>
        <v>14</v>
      </c>
      <c r="AF1479" s="9">
        <f t="shared" si="2656"/>
        <v>14</v>
      </c>
      <c r="AG1479" s="9">
        <f t="shared" si="2657"/>
        <v>0</v>
      </c>
      <c r="AH1479" s="9">
        <f t="shared" si="2657"/>
        <v>0</v>
      </c>
      <c r="AI1479" s="9">
        <f t="shared" si="2657"/>
        <v>0</v>
      </c>
      <c r="AJ1479" s="9">
        <f t="shared" si="2657"/>
        <v>0</v>
      </c>
      <c r="AK1479" s="9">
        <f t="shared" si="2657"/>
        <v>14</v>
      </c>
      <c r="AL1479" s="9">
        <f t="shared" si="2657"/>
        <v>14</v>
      </c>
      <c r="AM1479" s="9">
        <f t="shared" si="2657"/>
        <v>0</v>
      </c>
      <c r="AN1479" s="9">
        <f t="shared" si="2657"/>
        <v>0</v>
      </c>
      <c r="AO1479" s="9">
        <f t="shared" si="2657"/>
        <v>0</v>
      </c>
      <c r="AP1479" s="9">
        <f t="shared" si="2657"/>
        <v>0</v>
      </c>
      <c r="AQ1479" s="9">
        <f t="shared" si="2657"/>
        <v>14</v>
      </c>
      <c r="AR1479" s="9">
        <f t="shared" si="2657"/>
        <v>14</v>
      </c>
      <c r="AS1479" s="9">
        <f t="shared" si="2658"/>
        <v>0</v>
      </c>
      <c r="AT1479" s="9">
        <f t="shared" si="2658"/>
        <v>0</v>
      </c>
      <c r="AU1479" s="9">
        <f t="shared" si="2658"/>
        <v>0</v>
      </c>
      <c r="AV1479" s="9">
        <f t="shared" si="2658"/>
        <v>0</v>
      </c>
      <c r="AW1479" s="9">
        <f t="shared" si="2658"/>
        <v>14</v>
      </c>
      <c r="AX1479" s="9">
        <f t="shared" si="2658"/>
        <v>14</v>
      </c>
      <c r="AY1479" s="9">
        <f t="shared" si="2658"/>
        <v>0</v>
      </c>
      <c r="AZ1479" s="9">
        <f t="shared" si="2658"/>
        <v>0</v>
      </c>
      <c r="BA1479" s="92">
        <f t="shared" si="2583"/>
        <v>0</v>
      </c>
      <c r="BB1479" s="92">
        <f t="shared" si="2608"/>
        <v>0</v>
      </c>
    </row>
    <row r="1480" spans="1:54" ht="33" hidden="1">
      <c r="A1480" s="24" t="s">
        <v>36</v>
      </c>
      <c r="B1480" s="25">
        <f>B1478</f>
        <v>923</v>
      </c>
      <c r="C1480" s="25" t="s">
        <v>21</v>
      </c>
      <c r="D1480" s="25" t="s">
        <v>28</v>
      </c>
      <c r="E1480" s="25" t="s">
        <v>582</v>
      </c>
      <c r="F1480" s="25" t="s">
        <v>37</v>
      </c>
      <c r="G1480" s="9">
        <v>14</v>
      </c>
      <c r="H1480" s="9">
        <v>14</v>
      </c>
      <c r="I1480" s="79"/>
      <c r="J1480" s="79"/>
      <c r="K1480" s="79"/>
      <c r="L1480" s="79"/>
      <c r="M1480" s="9">
        <f>G1480+I1480+J1480+K1480+L1480</f>
        <v>14</v>
      </c>
      <c r="N1480" s="9">
        <f>H1480+L1480</f>
        <v>14</v>
      </c>
      <c r="O1480" s="80"/>
      <c r="P1480" s="80"/>
      <c r="Q1480" s="80"/>
      <c r="R1480" s="80"/>
      <c r="S1480" s="9">
        <f>M1480+O1480+P1480+Q1480+R1480</f>
        <v>14</v>
      </c>
      <c r="T1480" s="9">
        <f>N1480+R1480</f>
        <v>14</v>
      </c>
      <c r="U1480" s="80"/>
      <c r="V1480" s="80"/>
      <c r="W1480" s="80"/>
      <c r="X1480" s="80"/>
      <c r="Y1480" s="9">
        <f>S1480+U1480+V1480+W1480+X1480</f>
        <v>14</v>
      </c>
      <c r="Z1480" s="9">
        <f>T1480+X1480</f>
        <v>14</v>
      </c>
      <c r="AA1480" s="80"/>
      <c r="AB1480" s="80"/>
      <c r="AC1480" s="80"/>
      <c r="AD1480" s="80"/>
      <c r="AE1480" s="9">
        <f>Y1480+AA1480+AB1480+AC1480+AD1480</f>
        <v>14</v>
      </c>
      <c r="AF1480" s="9">
        <f>Z1480+AD1480</f>
        <v>14</v>
      </c>
      <c r="AG1480" s="80"/>
      <c r="AH1480" s="80"/>
      <c r="AI1480" s="80"/>
      <c r="AJ1480" s="80"/>
      <c r="AK1480" s="9">
        <f>AE1480+AG1480+AH1480+AI1480+AJ1480</f>
        <v>14</v>
      </c>
      <c r="AL1480" s="9">
        <f>AF1480+AJ1480</f>
        <v>14</v>
      </c>
      <c r="AM1480" s="80"/>
      <c r="AN1480" s="80"/>
      <c r="AO1480" s="80"/>
      <c r="AP1480" s="80"/>
      <c r="AQ1480" s="9">
        <f>AK1480+AM1480+AN1480+AO1480+AP1480</f>
        <v>14</v>
      </c>
      <c r="AR1480" s="9">
        <f>AL1480+AP1480</f>
        <v>14</v>
      </c>
      <c r="AS1480" s="80"/>
      <c r="AT1480" s="80"/>
      <c r="AU1480" s="80"/>
      <c r="AV1480" s="80"/>
      <c r="AW1480" s="9">
        <f>AQ1480+AS1480+AT1480+AU1480+AV1480</f>
        <v>14</v>
      </c>
      <c r="AX1480" s="9">
        <f>AR1480+AV1480</f>
        <v>14</v>
      </c>
      <c r="AY1480" s="79"/>
      <c r="AZ1480" s="79"/>
      <c r="BA1480" s="92">
        <f t="shared" si="2583"/>
        <v>0</v>
      </c>
      <c r="BB1480" s="92">
        <f t="shared" si="2608"/>
        <v>0</v>
      </c>
    </row>
    <row r="1481" spans="1:54" hidden="1">
      <c r="A1481" s="24"/>
      <c r="B1481" s="25"/>
      <c r="C1481" s="25"/>
      <c r="D1481" s="25"/>
      <c r="E1481" s="25"/>
      <c r="F1481" s="25"/>
      <c r="G1481" s="9"/>
      <c r="H1481" s="9"/>
      <c r="I1481" s="79"/>
      <c r="J1481" s="79"/>
      <c r="K1481" s="79"/>
      <c r="L1481" s="79"/>
      <c r="M1481" s="79"/>
      <c r="N1481" s="79"/>
      <c r="O1481" s="80"/>
      <c r="P1481" s="80"/>
      <c r="Q1481" s="80"/>
      <c r="R1481" s="80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0"/>
      <c r="AD1481" s="80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80"/>
      <c r="AP1481" s="80"/>
      <c r="AQ1481" s="80"/>
      <c r="AR1481" s="80"/>
      <c r="AS1481" s="80"/>
      <c r="AT1481" s="80"/>
      <c r="AU1481" s="80"/>
      <c r="AV1481" s="80"/>
      <c r="AW1481" s="80"/>
      <c r="AX1481" s="80"/>
      <c r="AY1481" s="79"/>
      <c r="AZ1481" s="79"/>
      <c r="BA1481" s="92"/>
      <c r="BB1481" s="92"/>
    </row>
    <row r="1482" spans="1:54" ht="18.75" hidden="1">
      <c r="A1482" s="22" t="s">
        <v>58</v>
      </c>
      <c r="B1482" s="23">
        <v>923</v>
      </c>
      <c r="C1482" s="23" t="s">
        <v>21</v>
      </c>
      <c r="D1482" s="23" t="s">
        <v>59</v>
      </c>
      <c r="E1482" s="23"/>
      <c r="F1482" s="23"/>
      <c r="G1482" s="13">
        <f>G1483+G1493+G1488+G1562</f>
        <v>197950</v>
      </c>
      <c r="H1482" s="13">
        <f>H1483+H1493+H1488+H1562</f>
        <v>3623</v>
      </c>
      <c r="I1482" s="13">
        <f t="shared" ref="I1482:N1482" si="2659">I1483+I1493+I1488+I1562</f>
        <v>0</v>
      </c>
      <c r="J1482" s="13">
        <f t="shared" si="2659"/>
        <v>0</v>
      </c>
      <c r="K1482" s="13">
        <f t="shared" si="2659"/>
        <v>0</v>
      </c>
      <c r="L1482" s="13">
        <f t="shared" si="2659"/>
        <v>0</v>
      </c>
      <c r="M1482" s="13">
        <f t="shared" si="2659"/>
        <v>197950</v>
      </c>
      <c r="N1482" s="13">
        <f t="shared" si="2659"/>
        <v>3623</v>
      </c>
      <c r="O1482" s="13">
        <f t="shared" ref="O1482:T1482" si="2660">O1483+O1493+O1488+O1562</f>
        <v>0</v>
      </c>
      <c r="P1482" s="13">
        <f t="shared" si="2660"/>
        <v>0</v>
      </c>
      <c r="Q1482" s="13">
        <f t="shared" si="2660"/>
        <v>0</v>
      </c>
      <c r="R1482" s="13">
        <f t="shared" si="2660"/>
        <v>411</v>
      </c>
      <c r="S1482" s="13">
        <f t="shared" si="2660"/>
        <v>198361</v>
      </c>
      <c r="T1482" s="13">
        <f t="shared" si="2660"/>
        <v>4034</v>
      </c>
      <c r="U1482" s="13">
        <f t="shared" ref="U1482:Z1482" si="2661">U1483+U1493+U1488+U1562</f>
        <v>0</v>
      </c>
      <c r="V1482" s="13">
        <f t="shared" si="2661"/>
        <v>0</v>
      </c>
      <c r="W1482" s="13">
        <f t="shared" si="2661"/>
        <v>0</v>
      </c>
      <c r="X1482" s="13">
        <f t="shared" si="2661"/>
        <v>0</v>
      </c>
      <c r="Y1482" s="13">
        <f t="shared" si="2661"/>
        <v>198361</v>
      </c>
      <c r="Z1482" s="13">
        <f t="shared" si="2661"/>
        <v>4034</v>
      </c>
      <c r="AA1482" s="13">
        <f t="shared" ref="AA1482:AF1482" si="2662">AA1483+AA1493+AA1488+AA1562</f>
        <v>0</v>
      </c>
      <c r="AB1482" s="13">
        <f t="shared" si="2662"/>
        <v>0</v>
      </c>
      <c r="AC1482" s="13">
        <f t="shared" si="2662"/>
        <v>0</v>
      </c>
      <c r="AD1482" s="13">
        <f t="shared" si="2662"/>
        <v>0</v>
      </c>
      <c r="AE1482" s="13">
        <f t="shared" si="2662"/>
        <v>198361</v>
      </c>
      <c r="AF1482" s="13">
        <f t="shared" si="2662"/>
        <v>4034</v>
      </c>
      <c r="AG1482" s="13">
        <f t="shared" ref="AG1482:AL1482" si="2663">AG1483+AG1493+AG1488+AG1562</f>
        <v>0</v>
      </c>
      <c r="AH1482" s="13">
        <f t="shared" si="2663"/>
        <v>0</v>
      </c>
      <c r="AI1482" s="13">
        <f t="shared" si="2663"/>
        <v>0</v>
      </c>
      <c r="AJ1482" s="13">
        <f t="shared" si="2663"/>
        <v>0</v>
      </c>
      <c r="AK1482" s="13">
        <f t="shared" si="2663"/>
        <v>198361</v>
      </c>
      <c r="AL1482" s="13">
        <f t="shared" si="2663"/>
        <v>4034</v>
      </c>
      <c r="AM1482" s="13">
        <f t="shared" ref="AM1482:AR1482" si="2664">AM1483+AM1493+AM1488+AM1562</f>
        <v>0</v>
      </c>
      <c r="AN1482" s="13">
        <f t="shared" si="2664"/>
        <v>0</v>
      </c>
      <c r="AO1482" s="13">
        <f t="shared" si="2664"/>
        <v>0</v>
      </c>
      <c r="AP1482" s="13">
        <f t="shared" si="2664"/>
        <v>0</v>
      </c>
      <c r="AQ1482" s="13">
        <f t="shared" si="2664"/>
        <v>198361</v>
      </c>
      <c r="AR1482" s="13">
        <f t="shared" si="2664"/>
        <v>4034</v>
      </c>
      <c r="AS1482" s="13">
        <f t="shared" ref="AS1482:AX1482" si="2665">AS1483+AS1493+AS1488+AS1562</f>
        <v>-638</v>
      </c>
      <c r="AT1482" s="13">
        <f t="shared" si="2665"/>
        <v>0</v>
      </c>
      <c r="AU1482" s="13">
        <f t="shared" si="2665"/>
        <v>-1874</v>
      </c>
      <c r="AV1482" s="13">
        <f t="shared" si="2665"/>
        <v>323</v>
      </c>
      <c r="AW1482" s="13">
        <f t="shared" si="2665"/>
        <v>196172</v>
      </c>
      <c r="AX1482" s="13">
        <f t="shared" si="2665"/>
        <v>4357</v>
      </c>
      <c r="AY1482" s="13">
        <f t="shared" ref="AY1482:AZ1482" si="2666">AY1483+AY1493+AY1488+AY1562</f>
        <v>90053</v>
      </c>
      <c r="AZ1482" s="13">
        <f t="shared" si="2666"/>
        <v>1467</v>
      </c>
      <c r="BA1482" s="93">
        <f t="shared" si="2583"/>
        <v>45.905124074791509</v>
      </c>
      <c r="BB1482" s="93">
        <f t="shared" si="2608"/>
        <v>33.66995639201285</v>
      </c>
    </row>
    <row r="1483" spans="1:54" ht="82.5" hidden="1">
      <c r="A1483" s="24" t="s">
        <v>118</v>
      </c>
      <c r="B1483" s="25">
        <v>923</v>
      </c>
      <c r="C1483" s="25" t="s">
        <v>21</v>
      </c>
      <c r="D1483" s="25" t="s">
        <v>59</v>
      </c>
      <c r="E1483" s="25" t="s">
        <v>119</v>
      </c>
      <c r="F1483" s="25"/>
      <c r="G1483" s="11">
        <f t="shared" ref="G1483" si="2667">G1484</f>
        <v>2212</v>
      </c>
      <c r="H1483" s="11">
        <f t="shared" ref="G1483:V1486" si="2668">H1484</f>
        <v>0</v>
      </c>
      <c r="I1483" s="11">
        <f t="shared" si="2668"/>
        <v>0</v>
      </c>
      <c r="J1483" s="11">
        <f t="shared" si="2668"/>
        <v>0</v>
      </c>
      <c r="K1483" s="11">
        <f t="shared" si="2668"/>
        <v>0</v>
      </c>
      <c r="L1483" s="11">
        <f t="shared" si="2668"/>
        <v>0</v>
      </c>
      <c r="M1483" s="11">
        <f t="shared" si="2668"/>
        <v>2212</v>
      </c>
      <c r="N1483" s="11">
        <f t="shared" si="2668"/>
        <v>0</v>
      </c>
      <c r="O1483" s="11">
        <f t="shared" si="2668"/>
        <v>0</v>
      </c>
      <c r="P1483" s="11">
        <f t="shared" si="2668"/>
        <v>0</v>
      </c>
      <c r="Q1483" s="11">
        <f t="shared" si="2668"/>
        <v>0</v>
      </c>
      <c r="R1483" s="11">
        <f t="shared" si="2668"/>
        <v>0</v>
      </c>
      <c r="S1483" s="11">
        <f t="shared" si="2668"/>
        <v>2212</v>
      </c>
      <c r="T1483" s="11">
        <f t="shared" si="2668"/>
        <v>0</v>
      </c>
      <c r="U1483" s="11">
        <f t="shared" si="2668"/>
        <v>0</v>
      </c>
      <c r="V1483" s="11">
        <f t="shared" si="2668"/>
        <v>0</v>
      </c>
      <c r="W1483" s="11">
        <f t="shared" ref="U1483:AJ1486" si="2669">W1484</f>
        <v>0</v>
      </c>
      <c r="X1483" s="11">
        <f t="shared" si="2669"/>
        <v>0</v>
      </c>
      <c r="Y1483" s="11">
        <f t="shared" si="2669"/>
        <v>2212</v>
      </c>
      <c r="Z1483" s="11">
        <f t="shared" si="2669"/>
        <v>0</v>
      </c>
      <c r="AA1483" s="11">
        <f t="shared" si="2669"/>
        <v>0</v>
      </c>
      <c r="AB1483" s="11">
        <f t="shared" si="2669"/>
        <v>0</v>
      </c>
      <c r="AC1483" s="11">
        <f t="shared" si="2669"/>
        <v>0</v>
      </c>
      <c r="AD1483" s="11">
        <f t="shared" si="2669"/>
        <v>0</v>
      </c>
      <c r="AE1483" s="11">
        <f t="shared" si="2669"/>
        <v>2212</v>
      </c>
      <c r="AF1483" s="11">
        <f t="shared" si="2669"/>
        <v>0</v>
      </c>
      <c r="AG1483" s="11">
        <f t="shared" si="2669"/>
        <v>0</v>
      </c>
      <c r="AH1483" s="11">
        <f t="shared" si="2669"/>
        <v>0</v>
      </c>
      <c r="AI1483" s="11">
        <f t="shared" si="2669"/>
        <v>0</v>
      </c>
      <c r="AJ1483" s="11">
        <f t="shared" si="2669"/>
        <v>0</v>
      </c>
      <c r="AK1483" s="11">
        <f t="shared" ref="AG1483:AV1486" si="2670">AK1484</f>
        <v>2212</v>
      </c>
      <c r="AL1483" s="11">
        <f t="shared" si="2670"/>
        <v>0</v>
      </c>
      <c r="AM1483" s="11">
        <f t="shared" si="2670"/>
        <v>0</v>
      </c>
      <c r="AN1483" s="11">
        <f t="shared" si="2670"/>
        <v>0</v>
      </c>
      <c r="AO1483" s="11">
        <f t="shared" si="2670"/>
        <v>0</v>
      </c>
      <c r="AP1483" s="11">
        <f t="shared" si="2670"/>
        <v>0</v>
      </c>
      <c r="AQ1483" s="11">
        <f t="shared" si="2670"/>
        <v>2212</v>
      </c>
      <c r="AR1483" s="11">
        <f t="shared" si="2670"/>
        <v>0</v>
      </c>
      <c r="AS1483" s="11">
        <f t="shared" si="2670"/>
        <v>-66</v>
      </c>
      <c r="AT1483" s="11">
        <f t="shared" si="2670"/>
        <v>0</v>
      </c>
      <c r="AU1483" s="11">
        <f t="shared" si="2670"/>
        <v>-282</v>
      </c>
      <c r="AV1483" s="11">
        <f t="shared" si="2670"/>
        <v>0</v>
      </c>
      <c r="AW1483" s="11">
        <f t="shared" ref="AS1483:AZ1486" si="2671">AW1484</f>
        <v>1864</v>
      </c>
      <c r="AX1483" s="11">
        <f t="shared" si="2671"/>
        <v>0</v>
      </c>
      <c r="AY1483" s="11">
        <f t="shared" si="2671"/>
        <v>1121</v>
      </c>
      <c r="AZ1483" s="11">
        <f t="shared" si="2671"/>
        <v>0</v>
      </c>
      <c r="BA1483" s="92">
        <f t="shared" si="2583"/>
        <v>60.139484978540771</v>
      </c>
      <c r="BB1483" s="92"/>
    </row>
    <row r="1484" spans="1:54" ht="20.100000000000001" hidden="1" customHeight="1">
      <c r="A1484" s="27" t="s">
        <v>14</v>
      </c>
      <c r="B1484" s="25">
        <v>923</v>
      </c>
      <c r="C1484" s="25" t="s">
        <v>21</v>
      </c>
      <c r="D1484" s="25" t="s">
        <v>59</v>
      </c>
      <c r="E1484" s="44" t="s">
        <v>149</v>
      </c>
      <c r="F1484" s="25"/>
      <c r="G1484" s="11">
        <f t="shared" si="2668"/>
        <v>2212</v>
      </c>
      <c r="H1484" s="11">
        <f t="shared" si="2668"/>
        <v>0</v>
      </c>
      <c r="I1484" s="11">
        <f t="shared" si="2668"/>
        <v>0</v>
      </c>
      <c r="J1484" s="11">
        <f t="shared" si="2668"/>
        <v>0</v>
      </c>
      <c r="K1484" s="11">
        <f t="shared" si="2668"/>
        <v>0</v>
      </c>
      <c r="L1484" s="11">
        <f t="shared" si="2668"/>
        <v>0</v>
      </c>
      <c r="M1484" s="11">
        <f t="shared" si="2668"/>
        <v>2212</v>
      </c>
      <c r="N1484" s="11">
        <f t="shared" si="2668"/>
        <v>0</v>
      </c>
      <c r="O1484" s="11">
        <f t="shared" si="2668"/>
        <v>0</v>
      </c>
      <c r="P1484" s="11">
        <f t="shared" si="2668"/>
        <v>0</v>
      </c>
      <c r="Q1484" s="11">
        <f t="shared" si="2668"/>
        <v>0</v>
      </c>
      <c r="R1484" s="11">
        <f t="shared" si="2668"/>
        <v>0</v>
      </c>
      <c r="S1484" s="11">
        <f t="shared" si="2668"/>
        <v>2212</v>
      </c>
      <c r="T1484" s="11">
        <f t="shared" si="2668"/>
        <v>0</v>
      </c>
      <c r="U1484" s="11">
        <f t="shared" si="2669"/>
        <v>0</v>
      </c>
      <c r="V1484" s="11">
        <f t="shared" si="2669"/>
        <v>0</v>
      </c>
      <c r="W1484" s="11">
        <f t="shared" si="2669"/>
        <v>0</v>
      </c>
      <c r="X1484" s="11">
        <f t="shared" si="2669"/>
        <v>0</v>
      </c>
      <c r="Y1484" s="11">
        <f t="shared" si="2669"/>
        <v>2212</v>
      </c>
      <c r="Z1484" s="11">
        <f t="shared" si="2669"/>
        <v>0</v>
      </c>
      <c r="AA1484" s="11">
        <f t="shared" si="2669"/>
        <v>0</v>
      </c>
      <c r="AB1484" s="11">
        <f t="shared" si="2669"/>
        <v>0</v>
      </c>
      <c r="AC1484" s="11">
        <f t="shared" si="2669"/>
        <v>0</v>
      </c>
      <c r="AD1484" s="11">
        <f t="shared" si="2669"/>
        <v>0</v>
      </c>
      <c r="AE1484" s="11">
        <f t="shared" si="2669"/>
        <v>2212</v>
      </c>
      <c r="AF1484" s="11">
        <f t="shared" si="2669"/>
        <v>0</v>
      </c>
      <c r="AG1484" s="11">
        <f t="shared" si="2670"/>
        <v>0</v>
      </c>
      <c r="AH1484" s="11">
        <f t="shared" si="2670"/>
        <v>0</v>
      </c>
      <c r="AI1484" s="11">
        <f t="shared" si="2670"/>
        <v>0</v>
      </c>
      <c r="AJ1484" s="11">
        <f t="shared" si="2670"/>
        <v>0</v>
      </c>
      <c r="AK1484" s="11">
        <f t="shared" si="2670"/>
        <v>2212</v>
      </c>
      <c r="AL1484" s="11">
        <f t="shared" si="2670"/>
        <v>0</v>
      </c>
      <c r="AM1484" s="11">
        <f t="shared" si="2670"/>
        <v>0</v>
      </c>
      <c r="AN1484" s="11">
        <f t="shared" si="2670"/>
        <v>0</v>
      </c>
      <c r="AO1484" s="11">
        <f t="shared" si="2670"/>
        <v>0</v>
      </c>
      <c r="AP1484" s="11">
        <f t="shared" si="2670"/>
        <v>0</v>
      </c>
      <c r="AQ1484" s="11">
        <f t="shared" si="2670"/>
        <v>2212</v>
      </c>
      <c r="AR1484" s="11">
        <f t="shared" si="2670"/>
        <v>0</v>
      </c>
      <c r="AS1484" s="11">
        <f t="shared" si="2671"/>
        <v>-66</v>
      </c>
      <c r="AT1484" s="11">
        <f t="shared" si="2671"/>
        <v>0</v>
      </c>
      <c r="AU1484" s="11">
        <f t="shared" si="2671"/>
        <v>-282</v>
      </c>
      <c r="AV1484" s="11">
        <f t="shared" si="2671"/>
        <v>0</v>
      </c>
      <c r="AW1484" s="11">
        <f t="shared" si="2671"/>
        <v>1864</v>
      </c>
      <c r="AX1484" s="11">
        <f t="shared" si="2671"/>
        <v>0</v>
      </c>
      <c r="AY1484" s="11">
        <f t="shared" si="2671"/>
        <v>1121</v>
      </c>
      <c r="AZ1484" s="11">
        <f t="shared" si="2671"/>
        <v>0</v>
      </c>
      <c r="BA1484" s="92">
        <f t="shared" si="2583"/>
        <v>60.139484978540771</v>
      </c>
      <c r="BB1484" s="92"/>
    </row>
    <row r="1485" spans="1:54" ht="20.100000000000001" hidden="1" customHeight="1">
      <c r="A1485" s="27" t="s">
        <v>60</v>
      </c>
      <c r="B1485" s="25">
        <v>923</v>
      </c>
      <c r="C1485" s="25" t="s">
        <v>21</v>
      </c>
      <c r="D1485" s="25" t="s">
        <v>59</v>
      </c>
      <c r="E1485" s="44" t="s">
        <v>639</v>
      </c>
      <c r="F1485" s="25"/>
      <c r="G1485" s="11">
        <f t="shared" si="2668"/>
        <v>2212</v>
      </c>
      <c r="H1485" s="11">
        <f t="shared" si="2668"/>
        <v>0</v>
      </c>
      <c r="I1485" s="11">
        <f t="shared" si="2668"/>
        <v>0</v>
      </c>
      <c r="J1485" s="11">
        <f t="shared" si="2668"/>
        <v>0</v>
      </c>
      <c r="K1485" s="11">
        <f t="shared" si="2668"/>
        <v>0</v>
      </c>
      <c r="L1485" s="11">
        <f t="shared" si="2668"/>
        <v>0</v>
      </c>
      <c r="M1485" s="11">
        <f t="shared" si="2668"/>
        <v>2212</v>
      </c>
      <c r="N1485" s="11">
        <f t="shared" si="2668"/>
        <v>0</v>
      </c>
      <c r="O1485" s="11">
        <f t="shared" si="2668"/>
        <v>0</v>
      </c>
      <c r="P1485" s="11">
        <f t="shared" si="2668"/>
        <v>0</v>
      </c>
      <c r="Q1485" s="11">
        <f t="shared" si="2668"/>
        <v>0</v>
      </c>
      <c r="R1485" s="11">
        <f t="shared" si="2668"/>
        <v>0</v>
      </c>
      <c r="S1485" s="11">
        <f t="shared" si="2668"/>
        <v>2212</v>
      </c>
      <c r="T1485" s="11">
        <f t="shared" si="2668"/>
        <v>0</v>
      </c>
      <c r="U1485" s="11">
        <f t="shared" si="2669"/>
        <v>0</v>
      </c>
      <c r="V1485" s="11">
        <f t="shared" si="2669"/>
        <v>0</v>
      </c>
      <c r="W1485" s="11">
        <f t="shared" si="2669"/>
        <v>0</v>
      </c>
      <c r="X1485" s="11">
        <f t="shared" si="2669"/>
        <v>0</v>
      </c>
      <c r="Y1485" s="11">
        <f t="shared" si="2669"/>
        <v>2212</v>
      </c>
      <c r="Z1485" s="11">
        <f t="shared" si="2669"/>
        <v>0</v>
      </c>
      <c r="AA1485" s="11">
        <f t="shared" si="2669"/>
        <v>0</v>
      </c>
      <c r="AB1485" s="11">
        <f t="shared" si="2669"/>
        <v>0</v>
      </c>
      <c r="AC1485" s="11">
        <f t="shared" si="2669"/>
        <v>0</v>
      </c>
      <c r="AD1485" s="11">
        <f t="shared" si="2669"/>
        <v>0</v>
      </c>
      <c r="AE1485" s="11">
        <f t="shared" si="2669"/>
        <v>2212</v>
      </c>
      <c r="AF1485" s="11">
        <f t="shared" si="2669"/>
        <v>0</v>
      </c>
      <c r="AG1485" s="11">
        <f t="shared" si="2670"/>
        <v>0</v>
      </c>
      <c r="AH1485" s="11">
        <f t="shared" si="2670"/>
        <v>0</v>
      </c>
      <c r="AI1485" s="11">
        <f t="shared" si="2670"/>
        <v>0</v>
      </c>
      <c r="AJ1485" s="11">
        <f t="shared" si="2670"/>
        <v>0</v>
      </c>
      <c r="AK1485" s="11">
        <f t="shared" si="2670"/>
        <v>2212</v>
      </c>
      <c r="AL1485" s="11">
        <f t="shared" si="2670"/>
        <v>0</v>
      </c>
      <c r="AM1485" s="11">
        <f t="shared" si="2670"/>
        <v>0</v>
      </c>
      <c r="AN1485" s="11">
        <f t="shared" si="2670"/>
        <v>0</v>
      </c>
      <c r="AO1485" s="11">
        <f t="shared" si="2670"/>
        <v>0</v>
      </c>
      <c r="AP1485" s="11">
        <f t="shared" si="2670"/>
        <v>0</v>
      </c>
      <c r="AQ1485" s="11">
        <f t="shared" si="2670"/>
        <v>2212</v>
      </c>
      <c r="AR1485" s="11">
        <f t="shared" si="2670"/>
        <v>0</v>
      </c>
      <c r="AS1485" s="11">
        <f t="shared" si="2671"/>
        <v>-66</v>
      </c>
      <c r="AT1485" s="11">
        <f t="shared" si="2671"/>
        <v>0</v>
      </c>
      <c r="AU1485" s="11">
        <f t="shared" si="2671"/>
        <v>-282</v>
      </c>
      <c r="AV1485" s="11">
        <f t="shared" si="2671"/>
        <v>0</v>
      </c>
      <c r="AW1485" s="11">
        <f t="shared" si="2671"/>
        <v>1864</v>
      </c>
      <c r="AX1485" s="11">
        <f t="shared" si="2671"/>
        <v>0</v>
      </c>
      <c r="AY1485" s="11">
        <f t="shared" si="2671"/>
        <v>1121</v>
      </c>
      <c r="AZ1485" s="11">
        <f t="shared" si="2671"/>
        <v>0</v>
      </c>
      <c r="BA1485" s="92">
        <f t="shared" si="2583"/>
        <v>60.139484978540771</v>
      </c>
      <c r="BB1485" s="92"/>
    </row>
    <row r="1486" spans="1:54" ht="33" hidden="1">
      <c r="A1486" s="24" t="s">
        <v>242</v>
      </c>
      <c r="B1486" s="25">
        <v>923</v>
      </c>
      <c r="C1486" s="25" t="s">
        <v>21</v>
      </c>
      <c r="D1486" s="25" t="s">
        <v>59</v>
      </c>
      <c r="E1486" s="25" t="s">
        <v>639</v>
      </c>
      <c r="F1486" s="25" t="s">
        <v>30</v>
      </c>
      <c r="G1486" s="11">
        <f t="shared" si="2668"/>
        <v>2212</v>
      </c>
      <c r="H1486" s="11">
        <f t="shared" si="2668"/>
        <v>0</v>
      </c>
      <c r="I1486" s="11">
        <f t="shared" si="2668"/>
        <v>0</v>
      </c>
      <c r="J1486" s="11">
        <f t="shared" si="2668"/>
        <v>0</v>
      </c>
      <c r="K1486" s="11">
        <f t="shared" si="2668"/>
        <v>0</v>
      </c>
      <c r="L1486" s="11">
        <f t="shared" si="2668"/>
        <v>0</v>
      </c>
      <c r="M1486" s="11">
        <f t="shared" si="2668"/>
        <v>2212</v>
      </c>
      <c r="N1486" s="11">
        <f t="shared" si="2668"/>
        <v>0</v>
      </c>
      <c r="O1486" s="11">
        <f t="shared" si="2668"/>
        <v>0</v>
      </c>
      <c r="P1486" s="11">
        <f t="shared" si="2668"/>
        <v>0</v>
      </c>
      <c r="Q1486" s="11">
        <f t="shared" si="2668"/>
        <v>0</v>
      </c>
      <c r="R1486" s="11">
        <f t="shared" si="2668"/>
        <v>0</v>
      </c>
      <c r="S1486" s="11">
        <f t="shared" si="2668"/>
        <v>2212</v>
      </c>
      <c r="T1486" s="11">
        <f t="shared" si="2668"/>
        <v>0</v>
      </c>
      <c r="U1486" s="11">
        <f t="shared" si="2669"/>
        <v>0</v>
      </c>
      <c r="V1486" s="11">
        <f t="shared" si="2669"/>
        <v>0</v>
      </c>
      <c r="W1486" s="11">
        <f t="shared" si="2669"/>
        <v>0</v>
      </c>
      <c r="X1486" s="11">
        <f t="shared" si="2669"/>
        <v>0</v>
      </c>
      <c r="Y1486" s="11">
        <f t="shared" si="2669"/>
        <v>2212</v>
      </c>
      <c r="Z1486" s="11">
        <f t="shared" si="2669"/>
        <v>0</v>
      </c>
      <c r="AA1486" s="11">
        <f t="shared" si="2669"/>
        <v>0</v>
      </c>
      <c r="AB1486" s="11">
        <f t="shared" si="2669"/>
        <v>0</v>
      </c>
      <c r="AC1486" s="11">
        <f t="shared" si="2669"/>
        <v>0</v>
      </c>
      <c r="AD1486" s="11">
        <f t="shared" si="2669"/>
        <v>0</v>
      </c>
      <c r="AE1486" s="11">
        <f t="shared" si="2669"/>
        <v>2212</v>
      </c>
      <c r="AF1486" s="11">
        <f t="shared" si="2669"/>
        <v>0</v>
      </c>
      <c r="AG1486" s="11">
        <f t="shared" si="2670"/>
        <v>0</v>
      </c>
      <c r="AH1486" s="11">
        <f t="shared" si="2670"/>
        <v>0</v>
      </c>
      <c r="AI1486" s="11">
        <f t="shared" si="2670"/>
        <v>0</v>
      </c>
      <c r="AJ1486" s="11">
        <f t="shared" si="2670"/>
        <v>0</v>
      </c>
      <c r="AK1486" s="11">
        <f t="shared" si="2670"/>
        <v>2212</v>
      </c>
      <c r="AL1486" s="11">
        <f t="shared" si="2670"/>
        <v>0</v>
      </c>
      <c r="AM1486" s="11">
        <f t="shared" si="2670"/>
        <v>0</v>
      </c>
      <c r="AN1486" s="11">
        <f t="shared" si="2670"/>
        <v>0</v>
      </c>
      <c r="AO1486" s="11">
        <f t="shared" si="2670"/>
        <v>0</v>
      </c>
      <c r="AP1486" s="11">
        <f t="shared" si="2670"/>
        <v>0</v>
      </c>
      <c r="AQ1486" s="11">
        <f t="shared" si="2670"/>
        <v>2212</v>
      </c>
      <c r="AR1486" s="11">
        <f t="shared" si="2670"/>
        <v>0</v>
      </c>
      <c r="AS1486" s="11">
        <f t="shared" si="2671"/>
        <v>-66</v>
      </c>
      <c r="AT1486" s="11">
        <f t="shared" si="2671"/>
        <v>0</v>
      </c>
      <c r="AU1486" s="11">
        <f t="shared" si="2671"/>
        <v>-282</v>
      </c>
      <c r="AV1486" s="11">
        <f t="shared" si="2671"/>
        <v>0</v>
      </c>
      <c r="AW1486" s="11">
        <f t="shared" si="2671"/>
        <v>1864</v>
      </c>
      <c r="AX1486" s="11">
        <f t="shared" si="2671"/>
        <v>0</v>
      </c>
      <c r="AY1486" s="11">
        <f t="shared" si="2671"/>
        <v>1121</v>
      </c>
      <c r="AZ1486" s="11">
        <f t="shared" si="2671"/>
        <v>0</v>
      </c>
      <c r="BA1486" s="92">
        <f t="shared" si="2583"/>
        <v>60.139484978540771</v>
      </c>
      <c r="BB1486" s="92"/>
    </row>
    <row r="1487" spans="1:54" ht="33" hidden="1">
      <c r="A1487" s="24" t="s">
        <v>36</v>
      </c>
      <c r="B1487" s="25">
        <v>923</v>
      </c>
      <c r="C1487" s="25" t="s">
        <v>21</v>
      </c>
      <c r="D1487" s="25" t="s">
        <v>59</v>
      </c>
      <c r="E1487" s="25" t="s">
        <v>639</v>
      </c>
      <c r="F1487" s="25" t="s">
        <v>37</v>
      </c>
      <c r="G1487" s="9">
        <f>1676+536</f>
        <v>2212</v>
      </c>
      <c r="H1487" s="9"/>
      <c r="I1487" s="79"/>
      <c r="J1487" s="79"/>
      <c r="K1487" s="79"/>
      <c r="L1487" s="79"/>
      <c r="M1487" s="9">
        <f>G1487+I1487+J1487+K1487+L1487</f>
        <v>2212</v>
      </c>
      <c r="N1487" s="9">
        <f>H1487+L1487</f>
        <v>0</v>
      </c>
      <c r="O1487" s="80"/>
      <c r="P1487" s="80"/>
      <c r="Q1487" s="80"/>
      <c r="R1487" s="80"/>
      <c r="S1487" s="9">
        <f>M1487+O1487+P1487+Q1487+R1487</f>
        <v>2212</v>
      </c>
      <c r="T1487" s="9">
        <f>N1487+R1487</f>
        <v>0</v>
      </c>
      <c r="U1487" s="80"/>
      <c r="V1487" s="80"/>
      <c r="W1487" s="80"/>
      <c r="X1487" s="80"/>
      <c r="Y1487" s="9">
        <f>S1487+U1487+V1487+W1487+X1487</f>
        <v>2212</v>
      </c>
      <c r="Z1487" s="9">
        <f>T1487+X1487</f>
        <v>0</v>
      </c>
      <c r="AA1487" s="80"/>
      <c r="AB1487" s="80"/>
      <c r="AC1487" s="80"/>
      <c r="AD1487" s="80"/>
      <c r="AE1487" s="9">
        <f>Y1487+AA1487+AB1487+AC1487+AD1487</f>
        <v>2212</v>
      </c>
      <c r="AF1487" s="9">
        <f>Z1487+AD1487</f>
        <v>0</v>
      </c>
      <c r="AG1487" s="80"/>
      <c r="AH1487" s="80"/>
      <c r="AI1487" s="80"/>
      <c r="AJ1487" s="80"/>
      <c r="AK1487" s="9">
        <f>AE1487+AG1487+AH1487+AI1487+AJ1487</f>
        <v>2212</v>
      </c>
      <c r="AL1487" s="9">
        <f>AF1487+AJ1487</f>
        <v>0</v>
      </c>
      <c r="AM1487" s="80"/>
      <c r="AN1487" s="80"/>
      <c r="AO1487" s="80"/>
      <c r="AP1487" s="80"/>
      <c r="AQ1487" s="9">
        <f>AK1487+AM1487+AN1487+AO1487+AP1487</f>
        <v>2212</v>
      </c>
      <c r="AR1487" s="9">
        <f>AL1487+AP1487</f>
        <v>0</v>
      </c>
      <c r="AS1487" s="11">
        <v>-66</v>
      </c>
      <c r="AT1487" s="80"/>
      <c r="AU1487" s="11">
        <v>-282</v>
      </c>
      <c r="AV1487" s="80"/>
      <c r="AW1487" s="9">
        <f>AQ1487+AS1487+AT1487+AU1487+AV1487</f>
        <v>1864</v>
      </c>
      <c r="AX1487" s="9">
        <f>AR1487+AV1487</f>
        <v>0</v>
      </c>
      <c r="AY1487" s="11">
        <v>1121</v>
      </c>
      <c r="AZ1487" s="79"/>
      <c r="BA1487" s="92">
        <f t="shared" si="2583"/>
        <v>60.139484978540771</v>
      </c>
      <c r="BB1487" s="92"/>
    </row>
    <row r="1488" spans="1:54" ht="33" hidden="1">
      <c r="A1488" s="27" t="s">
        <v>424</v>
      </c>
      <c r="B1488" s="25">
        <v>923</v>
      </c>
      <c r="C1488" s="25" t="s">
        <v>21</v>
      </c>
      <c r="D1488" s="25" t="s">
        <v>59</v>
      </c>
      <c r="E1488" s="25" t="s">
        <v>97</v>
      </c>
      <c r="F1488" s="25"/>
      <c r="G1488" s="9">
        <f t="shared" ref="G1488:V1491" si="2672">G1489</f>
        <v>91</v>
      </c>
      <c r="H1488" s="9">
        <f t="shared" si="2672"/>
        <v>0</v>
      </c>
      <c r="I1488" s="9">
        <f t="shared" si="2672"/>
        <v>0</v>
      </c>
      <c r="J1488" s="9">
        <f t="shared" si="2672"/>
        <v>0</v>
      </c>
      <c r="K1488" s="9">
        <f t="shared" si="2672"/>
        <v>0</v>
      </c>
      <c r="L1488" s="9">
        <f t="shared" si="2672"/>
        <v>0</v>
      </c>
      <c r="M1488" s="9">
        <f t="shared" si="2672"/>
        <v>91</v>
      </c>
      <c r="N1488" s="9">
        <f t="shared" si="2672"/>
        <v>0</v>
      </c>
      <c r="O1488" s="9">
        <f t="shared" si="2672"/>
        <v>0</v>
      </c>
      <c r="P1488" s="9">
        <f t="shared" si="2672"/>
        <v>0</v>
      </c>
      <c r="Q1488" s="9">
        <f t="shared" si="2672"/>
        <v>0</v>
      </c>
      <c r="R1488" s="9">
        <f t="shared" si="2672"/>
        <v>0</v>
      </c>
      <c r="S1488" s="9">
        <f t="shared" si="2672"/>
        <v>91</v>
      </c>
      <c r="T1488" s="9">
        <f t="shared" si="2672"/>
        <v>0</v>
      </c>
      <c r="U1488" s="9">
        <f t="shared" si="2672"/>
        <v>0</v>
      </c>
      <c r="V1488" s="9">
        <f t="shared" si="2672"/>
        <v>0</v>
      </c>
      <c r="W1488" s="9">
        <f t="shared" ref="U1488:AJ1491" si="2673">W1489</f>
        <v>0</v>
      </c>
      <c r="X1488" s="9">
        <f t="shared" si="2673"/>
        <v>0</v>
      </c>
      <c r="Y1488" s="9">
        <f t="shared" si="2673"/>
        <v>91</v>
      </c>
      <c r="Z1488" s="9">
        <f t="shared" si="2673"/>
        <v>0</v>
      </c>
      <c r="AA1488" s="9">
        <f t="shared" si="2673"/>
        <v>0</v>
      </c>
      <c r="AB1488" s="9">
        <f t="shared" si="2673"/>
        <v>0</v>
      </c>
      <c r="AC1488" s="9">
        <f t="shared" si="2673"/>
        <v>0</v>
      </c>
      <c r="AD1488" s="9">
        <f t="shared" si="2673"/>
        <v>0</v>
      </c>
      <c r="AE1488" s="9">
        <f t="shared" si="2673"/>
        <v>91</v>
      </c>
      <c r="AF1488" s="9">
        <f t="shared" si="2673"/>
        <v>0</v>
      </c>
      <c r="AG1488" s="9">
        <f t="shared" si="2673"/>
        <v>0</v>
      </c>
      <c r="AH1488" s="9">
        <f t="shared" si="2673"/>
        <v>0</v>
      </c>
      <c r="AI1488" s="9">
        <f t="shared" si="2673"/>
        <v>0</v>
      </c>
      <c r="AJ1488" s="9">
        <f t="shared" si="2673"/>
        <v>0</v>
      </c>
      <c r="AK1488" s="9">
        <f t="shared" ref="AG1488:AV1491" si="2674">AK1489</f>
        <v>91</v>
      </c>
      <c r="AL1488" s="9">
        <f t="shared" si="2674"/>
        <v>0</v>
      </c>
      <c r="AM1488" s="9">
        <f t="shared" si="2674"/>
        <v>0</v>
      </c>
      <c r="AN1488" s="9">
        <f t="shared" si="2674"/>
        <v>0</v>
      </c>
      <c r="AO1488" s="9">
        <f t="shared" si="2674"/>
        <v>0</v>
      </c>
      <c r="AP1488" s="9">
        <f t="shared" si="2674"/>
        <v>0</v>
      </c>
      <c r="AQ1488" s="9">
        <f t="shared" si="2674"/>
        <v>91</v>
      </c>
      <c r="AR1488" s="9">
        <f t="shared" si="2674"/>
        <v>0</v>
      </c>
      <c r="AS1488" s="9">
        <f t="shared" si="2674"/>
        <v>0</v>
      </c>
      <c r="AT1488" s="9">
        <f t="shared" si="2674"/>
        <v>0</v>
      </c>
      <c r="AU1488" s="9">
        <f t="shared" si="2674"/>
        <v>0</v>
      </c>
      <c r="AV1488" s="9">
        <f t="shared" si="2674"/>
        <v>0</v>
      </c>
      <c r="AW1488" s="9">
        <f t="shared" ref="AS1488:AZ1491" si="2675">AW1489</f>
        <v>91</v>
      </c>
      <c r="AX1488" s="9">
        <f t="shared" si="2675"/>
        <v>0</v>
      </c>
      <c r="AY1488" s="9">
        <f t="shared" si="2675"/>
        <v>0</v>
      </c>
      <c r="AZ1488" s="9">
        <f t="shared" si="2675"/>
        <v>0</v>
      </c>
      <c r="BA1488" s="92">
        <f t="shared" si="2583"/>
        <v>0</v>
      </c>
      <c r="BB1488" s="92"/>
    </row>
    <row r="1489" spans="1:54" ht="20.100000000000001" hidden="1" customHeight="1">
      <c r="A1489" s="27" t="s">
        <v>14</v>
      </c>
      <c r="B1489" s="25">
        <v>923</v>
      </c>
      <c r="C1489" s="25" t="s">
        <v>21</v>
      </c>
      <c r="D1489" s="25" t="s">
        <v>59</v>
      </c>
      <c r="E1489" s="44" t="s">
        <v>98</v>
      </c>
      <c r="F1489" s="25"/>
      <c r="G1489" s="11">
        <f t="shared" si="2672"/>
        <v>91</v>
      </c>
      <c r="H1489" s="11">
        <f t="shared" si="2672"/>
        <v>0</v>
      </c>
      <c r="I1489" s="11">
        <f t="shared" si="2672"/>
        <v>0</v>
      </c>
      <c r="J1489" s="11">
        <f t="shared" si="2672"/>
        <v>0</v>
      </c>
      <c r="K1489" s="11">
        <f t="shared" si="2672"/>
        <v>0</v>
      </c>
      <c r="L1489" s="11">
        <f t="shared" si="2672"/>
        <v>0</v>
      </c>
      <c r="M1489" s="11">
        <f t="shared" si="2672"/>
        <v>91</v>
      </c>
      <c r="N1489" s="11">
        <f t="shared" si="2672"/>
        <v>0</v>
      </c>
      <c r="O1489" s="11">
        <f t="shared" si="2672"/>
        <v>0</v>
      </c>
      <c r="P1489" s="11">
        <f t="shared" si="2672"/>
        <v>0</v>
      </c>
      <c r="Q1489" s="11">
        <f t="shared" si="2672"/>
        <v>0</v>
      </c>
      <c r="R1489" s="11">
        <f t="shared" si="2672"/>
        <v>0</v>
      </c>
      <c r="S1489" s="11">
        <f t="shared" si="2672"/>
        <v>91</v>
      </c>
      <c r="T1489" s="11">
        <f t="shared" si="2672"/>
        <v>0</v>
      </c>
      <c r="U1489" s="11">
        <f t="shared" si="2673"/>
        <v>0</v>
      </c>
      <c r="V1489" s="11">
        <f t="shared" si="2673"/>
        <v>0</v>
      </c>
      <c r="W1489" s="11">
        <f t="shared" si="2673"/>
        <v>0</v>
      </c>
      <c r="X1489" s="11">
        <f t="shared" si="2673"/>
        <v>0</v>
      </c>
      <c r="Y1489" s="11">
        <f t="shared" si="2673"/>
        <v>91</v>
      </c>
      <c r="Z1489" s="11">
        <f t="shared" si="2673"/>
        <v>0</v>
      </c>
      <c r="AA1489" s="11">
        <f t="shared" si="2673"/>
        <v>0</v>
      </c>
      <c r="AB1489" s="11">
        <f t="shared" si="2673"/>
        <v>0</v>
      </c>
      <c r="AC1489" s="11">
        <f t="shared" si="2673"/>
        <v>0</v>
      </c>
      <c r="AD1489" s="11">
        <f t="shared" si="2673"/>
        <v>0</v>
      </c>
      <c r="AE1489" s="11">
        <f t="shared" si="2673"/>
        <v>91</v>
      </c>
      <c r="AF1489" s="11">
        <f t="shared" si="2673"/>
        <v>0</v>
      </c>
      <c r="AG1489" s="11">
        <f t="shared" si="2674"/>
        <v>0</v>
      </c>
      <c r="AH1489" s="11">
        <f t="shared" si="2674"/>
        <v>0</v>
      </c>
      <c r="AI1489" s="11">
        <f t="shared" si="2674"/>
        <v>0</v>
      </c>
      <c r="AJ1489" s="11">
        <f t="shared" si="2674"/>
        <v>0</v>
      </c>
      <c r="AK1489" s="11">
        <f t="shared" si="2674"/>
        <v>91</v>
      </c>
      <c r="AL1489" s="11">
        <f t="shared" si="2674"/>
        <v>0</v>
      </c>
      <c r="AM1489" s="11">
        <f t="shared" si="2674"/>
        <v>0</v>
      </c>
      <c r="AN1489" s="11">
        <f t="shared" si="2674"/>
        <v>0</v>
      </c>
      <c r="AO1489" s="11">
        <f t="shared" si="2674"/>
        <v>0</v>
      </c>
      <c r="AP1489" s="11">
        <f t="shared" si="2674"/>
        <v>0</v>
      </c>
      <c r="AQ1489" s="11">
        <f t="shared" si="2674"/>
        <v>91</v>
      </c>
      <c r="AR1489" s="11">
        <f t="shared" si="2674"/>
        <v>0</v>
      </c>
      <c r="AS1489" s="11">
        <f t="shared" si="2675"/>
        <v>0</v>
      </c>
      <c r="AT1489" s="11">
        <f t="shared" si="2675"/>
        <v>0</v>
      </c>
      <c r="AU1489" s="11">
        <f t="shared" si="2675"/>
        <v>0</v>
      </c>
      <c r="AV1489" s="11">
        <f t="shared" si="2675"/>
        <v>0</v>
      </c>
      <c r="AW1489" s="11">
        <f t="shared" si="2675"/>
        <v>91</v>
      </c>
      <c r="AX1489" s="11">
        <f t="shared" si="2675"/>
        <v>0</v>
      </c>
      <c r="AY1489" s="11">
        <f t="shared" si="2675"/>
        <v>0</v>
      </c>
      <c r="AZ1489" s="11">
        <f t="shared" si="2675"/>
        <v>0</v>
      </c>
      <c r="BA1489" s="92">
        <f t="shared" si="2583"/>
        <v>0</v>
      </c>
      <c r="BB1489" s="92"/>
    </row>
    <row r="1490" spans="1:54" ht="20.100000000000001" hidden="1" customHeight="1">
      <c r="A1490" s="27" t="s">
        <v>60</v>
      </c>
      <c r="B1490" s="25">
        <v>923</v>
      </c>
      <c r="C1490" s="25" t="s">
        <v>21</v>
      </c>
      <c r="D1490" s="25" t="s">
        <v>59</v>
      </c>
      <c r="E1490" s="44" t="s">
        <v>99</v>
      </c>
      <c r="F1490" s="25"/>
      <c r="G1490" s="11">
        <f t="shared" si="2672"/>
        <v>91</v>
      </c>
      <c r="H1490" s="11">
        <f t="shared" si="2672"/>
        <v>0</v>
      </c>
      <c r="I1490" s="11">
        <f t="shared" si="2672"/>
        <v>0</v>
      </c>
      <c r="J1490" s="11">
        <f t="shared" si="2672"/>
        <v>0</v>
      </c>
      <c r="K1490" s="11">
        <f t="shared" si="2672"/>
        <v>0</v>
      </c>
      <c r="L1490" s="11">
        <f t="shared" si="2672"/>
        <v>0</v>
      </c>
      <c r="M1490" s="11">
        <f t="shared" si="2672"/>
        <v>91</v>
      </c>
      <c r="N1490" s="11">
        <f t="shared" si="2672"/>
        <v>0</v>
      </c>
      <c r="O1490" s="11">
        <f t="shared" si="2672"/>
        <v>0</v>
      </c>
      <c r="P1490" s="11">
        <f t="shared" si="2672"/>
        <v>0</v>
      </c>
      <c r="Q1490" s="11">
        <f t="shared" si="2672"/>
        <v>0</v>
      </c>
      <c r="R1490" s="11">
        <f t="shared" si="2672"/>
        <v>0</v>
      </c>
      <c r="S1490" s="11">
        <f t="shared" si="2672"/>
        <v>91</v>
      </c>
      <c r="T1490" s="11">
        <f t="shared" si="2672"/>
        <v>0</v>
      </c>
      <c r="U1490" s="11">
        <f t="shared" si="2673"/>
        <v>0</v>
      </c>
      <c r="V1490" s="11">
        <f t="shared" si="2673"/>
        <v>0</v>
      </c>
      <c r="W1490" s="11">
        <f t="shared" si="2673"/>
        <v>0</v>
      </c>
      <c r="X1490" s="11">
        <f t="shared" si="2673"/>
        <v>0</v>
      </c>
      <c r="Y1490" s="11">
        <f t="shared" si="2673"/>
        <v>91</v>
      </c>
      <c r="Z1490" s="11">
        <f t="shared" si="2673"/>
        <v>0</v>
      </c>
      <c r="AA1490" s="11">
        <f t="shared" si="2673"/>
        <v>0</v>
      </c>
      <c r="AB1490" s="11">
        <f t="shared" si="2673"/>
        <v>0</v>
      </c>
      <c r="AC1490" s="11">
        <f t="shared" si="2673"/>
        <v>0</v>
      </c>
      <c r="AD1490" s="11">
        <f t="shared" si="2673"/>
        <v>0</v>
      </c>
      <c r="AE1490" s="11">
        <f t="shared" si="2673"/>
        <v>91</v>
      </c>
      <c r="AF1490" s="11">
        <f t="shared" si="2673"/>
        <v>0</v>
      </c>
      <c r="AG1490" s="11">
        <f t="shared" si="2674"/>
        <v>0</v>
      </c>
      <c r="AH1490" s="11">
        <f t="shared" si="2674"/>
        <v>0</v>
      </c>
      <c r="AI1490" s="11">
        <f t="shared" si="2674"/>
        <v>0</v>
      </c>
      <c r="AJ1490" s="11">
        <f t="shared" si="2674"/>
        <v>0</v>
      </c>
      <c r="AK1490" s="11">
        <f t="shared" si="2674"/>
        <v>91</v>
      </c>
      <c r="AL1490" s="11">
        <f t="shared" si="2674"/>
        <v>0</v>
      </c>
      <c r="AM1490" s="11">
        <f t="shared" si="2674"/>
        <v>0</v>
      </c>
      <c r="AN1490" s="11">
        <f t="shared" si="2674"/>
        <v>0</v>
      </c>
      <c r="AO1490" s="11">
        <f t="shared" si="2674"/>
        <v>0</v>
      </c>
      <c r="AP1490" s="11">
        <f t="shared" si="2674"/>
        <v>0</v>
      </c>
      <c r="AQ1490" s="11">
        <f t="shared" si="2674"/>
        <v>91</v>
      </c>
      <c r="AR1490" s="11">
        <f t="shared" si="2674"/>
        <v>0</v>
      </c>
      <c r="AS1490" s="11">
        <f t="shared" si="2675"/>
        <v>0</v>
      </c>
      <c r="AT1490" s="11">
        <f t="shared" si="2675"/>
        <v>0</v>
      </c>
      <c r="AU1490" s="11">
        <f t="shared" si="2675"/>
        <v>0</v>
      </c>
      <c r="AV1490" s="11">
        <f t="shared" si="2675"/>
        <v>0</v>
      </c>
      <c r="AW1490" s="11">
        <f t="shared" si="2675"/>
        <v>91</v>
      </c>
      <c r="AX1490" s="11">
        <f t="shared" si="2675"/>
        <v>0</v>
      </c>
      <c r="AY1490" s="11">
        <f t="shared" si="2675"/>
        <v>0</v>
      </c>
      <c r="AZ1490" s="11">
        <f t="shared" si="2675"/>
        <v>0</v>
      </c>
      <c r="BA1490" s="92">
        <f t="shared" si="2583"/>
        <v>0</v>
      </c>
      <c r="BB1490" s="92"/>
    </row>
    <row r="1491" spans="1:54" ht="33" hidden="1">
      <c r="A1491" s="24" t="s">
        <v>242</v>
      </c>
      <c r="B1491" s="25">
        <v>923</v>
      </c>
      <c r="C1491" s="25" t="s">
        <v>21</v>
      </c>
      <c r="D1491" s="25" t="s">
        <v>59</v>
      </c>
      <c r="E1491" s="25" t="s">
        <v>99</v>
      </c>
      <c r="F1491" s="25" t="s">
        <v>30</v>
      </c>
      <c r="G1491" s="9">
        <f t="shared" si="2672"/>
        <v>91</v>
      </c>
      <c r="H1491" s="9">
        <f t="shared" si="2672"/>
        <v>0</v>
      </c>
      <c r="I1491" s="9">
        <f t="shared" si="2672"/>
        <v>0</v>
      </c>
      <c r="J1491" s="9">
        <f t="shared" si="2672"/>
        <v>0</v>
      </c>
      <c r="K1491" s="9">
        <f t="shared" si="2672"/>
        <v>0</v>
      </c>
      <c r="L1491" s="9">
        <f t="shared" si="2672"/>
        <v>0</v>
      </c>
      <c r="M1491" s="9">
        <f t="shared" si="2672"/>
        <v>91</v>
      </c>
      <c r="N1491" s="9">
        <f t="shared" si="2672"/>
        <v>0</v>
      </c>
      <c r="O1491" s="9">
        <f t="shared" si="2672"/>
        <v>0</v>
      </c>
      <c r="P1491" s="9">
        <f t="shared" si="2672"/>
        <v>0</v>
      </c>
      <c r="Q1491" s="9">
        <f t="shared" si="2672"/>
        <v>0</v>
      </c>
      <c r="R1491" s="9">
        <f t="shared" si="2672"/>
        <v>0</v>
      </c>
      <c r="S1491" s="9">
        <f t="shared" si="2672"/>
        <v>91</v>
      </c>
      <c r="T1491" s="9">
        <f t="shared" si="2672"/>
        <v>0</v>
      </c>
      <c r="U1491" s="9">
        <f t="shared" si="2673"/>
        <v>0</v>
      </c>
      <c r="V1491" s="9">
        <f t="shared" si="2673"/>
        <v>0</v>
      </c>
      <c r="W1491" s="9">
        <f t="shared" si="2673"/>
        <v>0</v>
      </c>
      <c r="X1491" s="9">
        <f t="shared" si="2673"/>
        <v>0</v>
      </c>
      <c r="Y1491" s="9">
        <f t="shared" si="2673"/>
        <v>91</v>
      </c>
      <c r="Z1491" s="9">
        <f t="shared" si="2673"/>
        <v>0</v>
      </c>
      <c r="AA1491" s="9">
        <f t="shared" si="2673"/>
        <v>0</v>
      </c>
      <c r="AB1491" s="9">
        <f t="shared" si="2673"/>
        <v>0</v>
      </c>
      <c r="AC1491" s="9">
        <f t="shared" si="2673"/>
        <v>0</v>
      </c>
      <c r="AD1491" s="9">
        <f t="shared" si="2673"/>
        <v>0</v>
      </c>
      <c r="AE1491" s="9">
        <f t="shared" si="2673"/>
        <v>91</v>
      </c>
      <c r="AF1491" s="9">
        <f t="shared" si="2673"/>
        <v>0</v>
      </c>
      <c r="AG1491" s="9">
        <f t="shared" si="2674"/>
        <v>0</v>
      </c>
      <c r="AH1491" s="9">
        <f t="shared" si="2674"/>
        <v>0</v>
      </c>
      <c r="AI1491" s="9">
        <f t="shared" si="2674"/>
        <v>0</v>
      </c>
      <c r="AJ1491" s="9">
        <f t="shared" si="2674"/>
        <v>0</v>
      </c>
      <c r="AK1491" s="9">
        <f t="shared" si="2674"/>
        <v>91</v>
      </c>
      <c r="AL1491" s="9">
        <f t="shared" si="2674"/>
        <v>0</v>
      </c>
      <c r="AM1491" s="9">
        <f t="shared" si="2674"/>
        <v>0</v>
      </c>
      <c r="AN1491" s="9">
        <f t="shared" si="2674"/>
        <v>0</v>
      </c>
      <c r="AO1491" s="9">
        <f t="shared" si="2674"/>
        <v>0</v>
      </c>
      <c r="AP1491" s="9">
        <f t="shared" si="2674"/>
        <v>0</v>
      </c>
      <c r="AQ1491" s="9">
        <f t="shared" si="2674"/>
        <v>91</v>
      </c>
      <c r="AR1491" s="9">
        <f t="shared" si="2674"/>
        <v>0</v>
      </c>
      <c r="AS1491" s="9">
        <f t="shared" si="2675"/>
        <v>0</v>
      </c>
      <c r="AT1491" s="9">
        <f t="shared" si="2675"/>
        <v>0</v>
      </c>
      <c r="AU1491" s="9">
        <f t="shared" si="2675"/>
        <v>0</v>
      </c>
      <c r="AV1491" s="9">
        <f t="shared" si="2675"/>
        <v>0</v>
      </c>
      <c r="AW1491" s="9">
        <f t="shared" si="2675"/>
        <v>91</v>
      </c>
      <c r="AX1491" s="9">
        <f t="shared" si="2675"/>
        <v>0</v>
      </c>
      <c r="AY1491" s="9">
        <f t="shared" si="2675"/>
        <v>0</v>
      </c>
      <c r="AZ1491" s="9">
        <f t="shared" si="2675"/>
        <v>0</v>
      </c>
      <c r="BA1491" s="92">
        <f t="shared" si="2583"/>
        <v>0</v>
      </c>
      <c r="BB1491" s="92"/>
    </row>
    <row r="1492" spans="1:54" ht="33" hidden="1">
      <c r="A1492" s="24" t="s">
        <v>36</v>
      </c>
      <c r="B1492" s="25">
        <v>923</v>
      </c>
      <c r="C1492" s="25" t="s">
        <v>21</v>
      </c>
      <c r="D1492" s="25" t="s">
        <v>59</v>
      </c>
      <c r="E1492" s="25" t="s">
        <v>99</v>
      </c>
      <c r="F1492" s="25" t="s">
        <v>37</v>
      </c>
      <c r="G1492" s="9">
        <v>91</v>
      </c>
      <c r="H1492" s="9"/>
      <c r="I1492" s="79"/>
      <c r="J1492" s="79"/>
      <c r="K1492" s="79"/>
      <c r="L1492" s="79"/>
      <c r="M1492" s="9">
        <f>G1492+I1492+J1492+K1492+L1492</f>
        <v>91</v>
      </c>
      <c r="N1492" s="9">
        <f>H1492+L1492</f>
        <v>0</v>
      </c>
      <c r="O1492" s="80"/>
      <c r="P1492" s="80"/>
      <c r="Q1492" s="80"/>
      <c r="R1492" s="80"/>
      <c r="S1492" s="9">
        <f>M1492+O1492+P1492+Q1492+R1492</f>
        <v>91</v>
      </c>
      <c r="T1492" s="9">
        <f>N1492+R1492</f>
        <v>0</v>
      </c>
      <c r="U1492" s="80"/>
      <c r="V1492" s="80"/>
      <c r="W1492" s="80"/>
      <c r="X1492" s="80"/>
      <c r="Y1492" s="9">
        <f>S1492+U1492+V1492+W1492+X1492</f>
        <v>91</v>
      </c>
      <c r="Z1492" s="9">
        <f>T1492+X1492</f>
        <v>0</v>
      </c>
      <c r="AA1492" s="80"/>
      <c r="AB1492" s="80"/>
      <c r="AC1492" s="80"/>
      <c r="AD1492" s="80"/>
      <c r="AE1492" s="9">
        <f>Y1492+AA1492+AB1492+AC1492+AD1492</f>
        <v>91</v>
      </c>
      <c r="AF1492" s="9">
        <f>Z1492+AD1492</f>
        <v>0</v>
      </c>
      <c r="AG1492" s="80"/>
      <c r="AH1492" s="80"/>
      <c r="AI1492" s="80"/>
      <c r="AJ1492" s="80"/>
      <c r="AK1492" s="9">
        <f>AE1492+AG1492+AH1492+AI1492+AJ1492</f>
        <v>91</v>
      </c>
      <c r="AL1492" s="9">
        <f>AF1492+AJ1492</f>
        <v>0</v>
      </c>
      <c r="AM1492" s="80"/>
      <c r="AN1492" s="80"/>
      <c r="AO1492" s="80"/>
      <c r="AP1492" s="80"/>
      <c r="AQ1492" s="9">
        <f>AK1492+AM1492+AN1492+AO1492+AP1492</f>
        <v>91</v>
      </c>
      <c r="AR1492" s="9">
        <f>AL1492+AP1492</f>
        <v>0</v>
      </c>
      <c r="AS1492" s="80"/>
      <c r="AT1492" s="80"/>
      <c r="AU1492" s="80"/>
      <c r="AV1492" s="80"/>
      <c r="AW1492" s="9">
        <f>AQ1492+AS1492+AT1492+AU1492+AV1492</f>
        <v>91</v>
      </c>
      <c r="AX1492" s="9">
        <f>AR1492+AV1492</f>
        <v>0</v>
      </c>
      <c r="AY1492" s="79"/>
      <c r="AZ1492" s="79"/>
      <c r="BA1492" s="92">
        <f t="shared" ref="BA1492:BA1555" si="2676">AY1492/AW1492*100</f>
        <v>0</v>
      </c>
      <c r="BB1492" s="92"/>
    </row>
    <row r="1493" spans="1:54" ht="49.5" hidden="1">
      <c r="A1493" s="27" t="s">
        <v>425</v>
      </c>
      <c r="B1493" s="25">
        <v>923</v>
      </c>
      <c r="C1493" s="25" t="s">
        <v>21</v>
      </c>
      <c r="D1493" s="25" t="s">
        <v>59</v>
      </c>
      <c r="E1493" s="25" t="s">
        <v>73</v>
      </c>
      <c r="F1493" s="25"/>
      <c r="G1493" s="11">
        <f t="shared" ref="G1493" si="2677">G1494+G1502+G1553+G1517</f>
        <v>195647</v>
      </c>
      <c r="H1493" s="11">
        <f t="shared" ref="H1493:N1493" si="2678">H1494+H1502+H1553+H1517</f>
        <v>3623</v>
      </c>
      <c r="I1493" s="11">
        <f t="shared" si="2678"/>
        <v>0</v>
      </c>
      <c r="J1493" s="11">
        <f t="shared" si="2678"/>
        <v>0</v>
      </c>
      <c r="K1493" s="11">
        <f t="shared" si="2678"/>
        <v>0</v>
      </c>
      <c r="L1493" s="11">
        <f t="shared" si="2678"/>
        <v>0</v>
      </c>
      <c r="M1493" s="11">
        <f t="shared" si="2678"/>
        <v>195647</v>
      </c>
      <c r="N1493" s="11">
        <f t="shared" si="2678"/>
        <v>3623</v>
      </c>
      <c r="O1493" s="11">
        <f t="shared" ref="O1493:T1493" si="2679">O1494+O1502+O1553+O1517</f>
        <v>0</v>
      </c>
      <c r="P1493" s="11">
        <f t="shared" si="2679"/>
        <v>0</v>
      </c>
      <c r="Q1493" s="11">
        <f t="shared" si="2679"/>
        <v>0</v>
      </c>
      <c r="R1493" s="11">
        <f t="shared" si="2679"/>
        <v>0</v>
      </c>
      <c r="S1493" s="11">
        <f t="shared" si="2679"/>
        <v>195647</v>
      </c>
      <c r="T1493" s="11">
        <f t="shared" si="2679"/>
        <v>3623</v>
      </c>
      <c r="U1493" s="11">
        <f t="shared" ref="U1493:Z1493" si="2680">U1494+U1502+U1553+U1517</f>
        <v>0</v>
      </c>
      <c r="V1493" s="11">
        <f t="shared" si="2680"/>
        <v>0</v>
      </c>
      <c r="W1493" s="11">
        <f t="shared" si="2680"/>
        <v>0</v>
      </c>
      <c r="X1493" s="11">
        <f t="shared" si="2680"/>
        <v>0</v>
      </c>
      <c r="Y1493" s="11">
        <f t="shared" si="2680"/>
        <v>195647</v>
      </c>
      <c r="Z1493" s="11">
        <f t="shared" si="2680"/>
        <v>3623</v>
      </c>
      <c r="AA1493" s="11">
        <f t="shared" ref="AA1493:AF1493" si="2681">AA1494+AA1502+AA1553+AA1517</f>
        <v>0</v>
      </c>
      <c r="AB1493" s="11">
        <f t="shared" si="2681"/>
        <v>0</v>
      </c>
      <c r="AC1493" s="11">
        <f t="shared" si="2681"/>
        <v>0</v>
      </c>
      <c r="AD1493" s="11">
        <f t="shared" si="2681"/>
        <v>0</v>
      </c>
      <c r="AE1493" s="11">
        <f t="shared" si="2681"/>
        <v>195647</v>
      </c>
      <c r="AF1493" s="11">
        <f t="shared" si="2681"/>
        <v>3623</v>
      </c>
      <c r="AG1493" s="11">
        <f t="shared" ref="AG1493:AL1493" si="2682">AG1494+AG1502+AG1553+AG1517</f>
        <v>0</v>
      </c>
      <c r="AH1493" s="11">
        <f t="shared" si="2682"/>
        <v>0</v>
      </c>
      <c r="AI1493" s="11">
        <f t="shared" si="2682"/>
        <v>0</v>
      </c>
      <c r="AJ1493" s="11">
        <f t="shared" si="2682"/>
        <v>0</v>
      </c>
      <c r="AK1493" s="11">
        <f t="shared" si="2682"/>
        <v>195647</v>
      </c>
      <c r="AL1493" s="11">
        <f t="shared" si="2682"/>
        <v>3623</v>
      </c>
      <c r="AM1493" s="11">
        <f t="shared" ref="AM1493:AR1493" si="2683">AM1494+AM1502+AM1553+AM1517</f>
        <v>0</v>
      </c>
      <c r="AN1493" s="11">
        <f t="shared" si="2683"/>
        <v>0</v>
      </c>
      <c r="AO1493" s="11">
        <f t="shared" si="2683"/>
        <v>0</v>
      </c>
      <c r="AP1493" s="11">
        <f t="shared" si="2683"/>
        <v>0</v>
      </c>
      <c r="AQ1493" s="11">
        <f t="shared" si="2683"/>
        <v>195647</v>
      </c>
      <c r="AR1493" s="11">
        <f t="shared" si="2683"/>
        <v>3623</v>
      </c>
      <c r="AS1493" s="11">
        <f t="shared" ref="AS1493:AX1493" si="2684">AS1494+AS1502+AS1553+AS1517</f>
        <v>-572</v>
      </c>
      <c r="AT1493" s="11">
        <f t="shared" si="2684"/>
        <v>0</v>
      </c>
      <c r="AU1493" s="11">
        <f t="shared" si="2684"/>
        <v>-1592</v>
      </c>
      <c r="AV1493" s="11">
        <f t="shared" si="2684"/>
        <v>323</v>
      </c>
      <c r="AW1493" s="11">
        <f t="shared" si="2684"/>
        <v>193806</v>
      </c>
      <c r="AX1493" s="11">
        <f t="shared" si="2684"/>
        <v>3946</v>
      </c>
      <c r="AY1493" s="11">
        <f t="shared" ref="AY1493:AZ1493" si="2685">AY1494+AY1502+AY1553+AY1517</f>
        <v>88922</v>
      </c>
      <c r="AZ1493" s="11">
        <f t="shared" si="2685"/>
        <v>1467</v>
      </c>
      <c r="BA1493" s="92">
        <f t="shared" si="2676"/>
        <v>45.88196443866547</v>
      </c>
      <c r="BB1493" s="92">
        <f t="shared" ref="BB1493:BB1552" si="2686">AZ1493/AX1493*100</f>
        <v>37.176887987835784</v>
      </c>
    </row>
    <row r="1494" spans="1:54" ht="20.100000000000001" hidden="1" customHeight="1">
      <c r="A1494" s="27" t="s">
        <v>14</v>
      </c>
      <c r="B1494" s="25">
        <v>923</v>
      </c>
      <c r="C1494" s="25" t="s">
        <v>21</v>
      </c>
      <c r="D1494" s="25" t="s">
        <v>59</v>
      </c>
      <c r="E1494" s="44" t="s">
        <v>540</v>
      </c>
      <c r="F1494" s="25"/>
      <c r="G1494" s="11">
        <f t="shared" ref="G1494:AZ1494" si="2687">G1495</f>
        <v>3608</v>
      </c>
      <c r="H1494" s="11">
        <f t="shared" si="2687"/>
        <v>0</v>
      </c>
      <c r="I1494" s="11">
        <f t="shared" si="2687"/>
        <v>0</v>
      </c>
      <c r="J1494" s="11">
        <f t="shared" si="2687"/>
        <v>0</v>
      </c>
      <c r="K1494" s="11">
        <f t="shared" si="2687"/>
        <v>0</v>
      </c>
      <c r="L1494" s="11">
        <f t="shared" si="2687"/>
        <v>0</v>
      </c>
      <c r="M1494" s="11">
        <f t="shared" si="2687"/>
        <v>3608</v>
      </c>
      <c r="N1494" s="11">
        <f t="shared" si="2687"/>
        <v>0</v>
      </c>
      <c r="O1494" s="11">
        <f t="shared" si="2687"/>
        <v>0</v>
      </c>
      <c r="P1494" s="11">
        <f t="shared" si="2687"/>
        <v>0</v>
      </c>
      <c r="Q1494" s="11">
        <f t="shared" si="2687"/>
        <v>0</v>
      </c>
      <c r="R1494" s="11">
        <f t="shared" si="2687"/>
        <v>0</v>
      </c>
      <c r="S1494" s="11">
        <f t="shared" si="2687"/>
        <v>3608</v>
      </c>
      <c r="T1494" s="11">
        <f t="shared" si="2687"/>
        <v>0</v>
      </c>
      <c r="U1494" s="11">
        <f t="shared" si="2687"/>
        <v>0</v>
      </c>
      <c r="V1494" s="11">
        <f t="shared" si="2687"/>
        <v>0</v>
      </c>
      <c r="W1494" s="11">
        <f t="shared" si="2687"/>
        <v>0</v>
      </c>
      <c r="X1494" s="11">
        <f t="shared" si="2687"/>
        <v>0</v>
      </c>
      <c r="Y1494" s="11">
        <f t="shared" si="2687"/>
        <v>3608</v>
      </c>
      <c r="Z1494" s="11">
        <f t="shared" si="2687"/>
        <v>0</v>
      </c>
      <c r="AA1494" s="11">
        <f t="shared" si="2687"/>
        <v>0</v>
      </c>
      <c r="AB1494" s="11">
        <f t="shared" si="2687"/>
        <v>0</v>
      </c>
      <c r="AC1494" s="11">
        <f t="shared" si="2687"/>
        <v>0</v>
      </c>
      <c r="AD1494" s="11">
        <f t="shared" si="2687"/>
        <v>0</v>
      </c>
      <c r="AE1494" s="11">
        <f t="shared" si="2687"/>
        <v>3608</v>
      </c>
      <c r="AF1494" s="11">
        <f t="shared" si="2687"/>
        <v>0</v>
      </c>
      <c r="AG1494" s="11">
        <f t="shared" si="2687"/>
        <v>0</v>
      </c>
      <c r="AH1494" s="11">
        <f t="shared" si="2687"/>
        <v>0</v>
      </c>
      <c r="AI1494" s="11">
        <f t="shared" si="2687"/>
        <v>0</v>
      </c>
      <c r="AJ1494" s="11">
        <f t="shared" si="2687"/>
        <v>0</v>
      </c>
      <c r="AK1494" s="11">
        <f t="shared" si="2687"/>
        <v>3608</v>
      </c>
      <c r="AL1494" s="11">
        <f t="shared" si="2687"/>
        <v>0</v>
      </c>
      <c r="AM1494" s="11">
        <f t="shared" si="2687"/>
        <v>0</v>
      </c>
      <c r="AN1494" s="11">
        <f t="shared" si="2687"/>
        <v>0</v>
      </c>
      <c r="AO1494" s="11">
        <f t="shared" si="2687"/>
        <v>0</v>
      </c>
      <c r="AP1494" s="11">
        <f t="shared" si="2687"/>
        <v>0</v>
      </c>
      <c r="AQ1494" s="11">
        <f t="shared" si="2687"/>
        <v>3608</v>
      </c>
      <c r="AR1494" s="11">
        <f t="shared" si="2687"/>
        <v>0</v>
      </c>
      <c r="AS1494" s="11">
        <f t="shared" si="2687"/>
        <v>0</v>
      </c>
      <c r="AT1494" s="11">
        <f t="shared" si="2687"/>
        <v>0</v>
      </c>
      <c r="AU1494" s="11">
        <f t="shared" si="2687"/>
        <v>0</v>
      </c>
      <c r="AV1494" s="11">
        <f t="shared" si="2687"/>
        <v>0</v>
      </c>
      <c r="AW1494" s="11">
        <f t="shared" si="2687"/>
        <v>3608</v>
      </c>
      <c r="AX1494" s="11">
        <f t="shared" si="2687"/>
        <v>0</v>
      </c>
      <c r="AY1494" s="11">
        <f t="shared" si="2687"/>
        <v>2319</v>
      </c>
      <c r="AZ1494" s="11">
        <f t="shared" si="2687"/>
        <v>0</v>
      </c>
      <c r="BA1494" s="92">
        <f t="shared" si="2676"/>
        <v>64.273835920177376</v>
      </c>
      <c r="BB1494" s="92"/>
    </row>
    <row r="1495" spans="1:54" ht="20.100000000000001" hidden="1" customHeight="1">
      <c r="A1495" s="27" t="s">
        <v>60</v>
      </c>
      <c r="B1495" s="25">
        <v>923</v>
      </c>
      <c r="C1495" s="25" t="s">
        <v>21</v>
      </c>
      <c r="D1495" s="25" t="s">
        <v>59</v>
      </c>
      <c r="E1495" s="44" t="s">
        <v>541</v>
      </c>
      <c r="F1495" s="25"/>
      <c r="G1495" s="11">
        <f t="shared" ref="G1495" si="2688">G1496+G1498+G1500</f>
        <v>3608</v>
      </c>
      <c r="H1495" s="11">
        <f t="shared" ref="H1495:N1495" si="2689">H1496+H1498+H1500</f>
        <v>0</v>
      </c>
      <c r="I1495" s="11">
        <f t="shared" si="2689"/>
        <v>0</v>
      </c>
      <c r="J1495" s="11">
        <f t="shared" si="2689"/>
        <v>0</v>
      </c>
      <c r="K1495" s="11">
        <f t="shared" si="2689"/>
        <v>0</v>
      </c>
      <c r="L1495" s="11">
        <f t="shared" si="2689"/>
        <v>0</v>
      </c>
      <c r="M1495" s="11">
        <f t="shared" si="2689"/>
        <v>3608</v>
      </c>
      <c r="N1495" s="11">
        <f t="shared" si="2689"/>
        <v>0</v>
      </c>
      <c r="O1495" s="11">
        <f t="shared" ref="O1495:T1495" si="2690">O1496+O1498+O1500</f>
        <v>0</v>
      </c>
      <c r="P1495" s="11">
        <f t="shared" si="2690"/>
        <v>0</v>
      </c>
      <c r="Q1495" s="11">
        <f t="shared" si="2690"/>
        <v>0</v>
      </c>
      <c r="R1495" s="11">
        <f t="shared" si="2690"/>
        <v>0</v>
      </c>
      <c r="S1495" s="11">
        <f t="shared" si="2690"/>
        <v>3608</v>
      </c>
      <c r="T1495" s="11">
        <f t="shared" si="2690"/>
        <v>0</v>
      </c>
      <c r="U1495" s="11">
        <f t="shared" ref="U1495:Z1495" si="2691">U1496+U1498+U1500</f>
        <v>0</v>
      </c>
      <c r="V1495" s="11">
        <f t="shared" si="2691"/>
        <v>0</v>
      </c>
      <c r="W1495" s="11">
        <f t="shared" si="2691"/>
        <v>0</v>
      </c>
      <c r="X1495" s="11">
        <f t="shared" si="2691"/>
        <v>0</v>
      </c>
      <c r="Y1495" s="11">
        <f t="shared" si="2691"/>
        <v>3608</v>
      </c>
      <c r="Z1495" s="11">
        <f t="shared" si="2691"/>
        <v>0</v>
      </c>
      <c r="AA1495" s="11">
        <f t="shared" ref="AA1495:AF1495" si="2692">AA1496+AA1498+AA1500</f>
        <v>0</v>
      </c>
      <c r="AB1495" s="11">
        <f t="shared" si="2692"/>
        <v>0</v>
      </c>
      <c r="AC1495" s="11">
        <f t="shared" si="2692"/>
        <v>0</v>
      </c>
      <c r="AD1495" s="11">
        <f t="shared" si="2692"/>
        <v>0</v>
      </c>
      <c r="AE1495" s="11">
        <f t="shared" si="2692"/>
        <v>3608</v>
      </c>
      <c r="AF1495" s="11">
        <f t="shared" si="2692"/>
        <v>0</v>
      </c>
      <c r="AG1495" s="11">
        <f t="shared" ref="AG1495:AL1495" si="2693">AG1496+AG1498+AG1500</f>
        <v>0</v>
      </c>
      <c r="AH1495" s="11">
        <f t="shared" si="2693"/>
        <v>0</v>
      </c>
      <c r="AI1495" s="11">
        <f t="shared" si="2693"/>
        <v>0</v>
      </c>
      <c r="AJ1495" s="11">
        <f t="shared" si="2693"/>
        <v>0</v>
      </c>
      <c r="AK1495" s="11">
        <f t="shared" si="2693"/>
        <v>3608</v>
      </c>
      <c r="AL1495" s="11">
        <f t="shared" si="2693"/>
        <v>0</v>
      </c>
      <c r="AM1495" s="11">
        <f t="shared" ref="AM1495:AR1495" si="2694">AM1496+AM1498+AM1500</f>
        <v>0</v>
      </c>
      <c r="AN1495" s="11">
        <f t="shared" si="2694"/>
        <v>0</v>
      </c>
      <c r="AO1495" s="11">
        <f t="shared" si="2694"/>
        <v>0</v>
      </c>
      <c r="AP1495" s="11">
        <f t="shared" si="2694"/>
        <v>0</v>
      </c>
      <c r="AQ1495" s="11">
        <f t="shared" si="2694"/>
        <v>3608</v>
      </c>
      <c r="AR1495" s="11">
        <f t="shared" si="2694"/>
        <v>0</v>
      </c>
      <c r="AS1495" s="11">
        <f t="shared" ref="AS1495:AX1495" si="2695">AS1496+AS1498+AS1500</f>
        <v>0</v>
      </c>
      <c r="AT1495" s="11">
        <f t="shared" si="2695"/>
        <v>0</v>
      </c>
      <c r="AU1495" s="11">
        <f t="shared" si="2695"/>
        <v>0</v>
      </c>
      <c r="AV1495" s="11">
        <f t="shared" si="2695"/>
        <v>0</v>
      </c>
      <c r="AW1495" s="11">
        <f t="shared" si="2695"/>
        <v>3608</v>
      </c>
      <c r="AX1495" s="11">
        <f t="shared" si="2695"/>
        <v>0</v>
      </c>
      <c r="AY1495" s="11">
        <f t="shared" ref="AY1495:AZ1495" si="2696">AY1496+AY1498+AY1500</f>
        <v>2319</v>
      </c>
      <c r="AZ1495" s="11">
        <f t="shared" si="2696"/>
        <v>0</v>
      </c>
      <c r="BA1495" s="92">
        <f t="shared" si="2676"/>
        <v>64.273835920177376</v>
      </c>
      <c r="BB1495" s="92"/>
    </row>
    <row r="1496" spans="1:54" ht="33" hidden="1">
      <c r="A1496" s="24" t="s">
        <v>242</v>
      </c>
      <c r="B1496" s="25">
        <v>923</v>
      </c>
      <c r="C1496" s="25" t="s">
        <v>21</v>
      </c>
      <c r="D1496" s="25" t="s">
        <v>59</v>
      </c>
      <c r="E1496" s="25" t="s">
        <v>541</v>
      </c>
      <c r="F1496" s="25" t="s">
        <v>30</v>
      </c>
      <c r="G1496" s="9">
        <f t="shared" ref="G1496:AZ1496" si="2697">G1497</f>
        <v>2017</v>
      </c>
      <c r="H1496" s="9">
        <f t="shared" si="2697"/>
        <v>0</v>
      </c>
      <c r="I1496" s="9">
        <f t="shared" si="2697"/>
        <v>0</v>
      </c>
      <c r="J1496" s="9">
        <f t="shared" si="2697"/>
        <v>0</v>
      </c>
      <c r="K1496" s="9">
        <f t="shared" si="2697"/>
        <v>0</v>
      </c>
      <c r="L1496" s="9">
        <f t="shared" si="2697"/>
        <v>0</v>
      </c>
      <c r="M1496" s="9">
        <f t="shared" si="2697"/>
        <v>2017</v>
      </c>
      <c r="N1496" s="9">
        <f t="shared" si="2697"/>
        <v>0</v>
      </c>
      <c r="O1496" s="9">
        <f t="shared" si="2697"/>
        <v>0</v>
      </c>
      <c r="P1496" s="9">
        <f t="shared" si="2697"/>
        <v>0</v>
      </c>
      <c r="Q1496" s="9">
        <f t="shared" si="2697"/>
        <v>0</v>
      </c>
      <c r="R1496" s="9">
        <f t="shared" si="2697"/>
        <v>0</v>
      </c>
      <c r="S1496" s="9">
        <f t="shared" si="2697"/>
        <v>2017</v>
      </c>
      <c r="T1496" s="9">
        <f t="shared" si="2697"/>
        <v>0</v>
      </c>
      <c r="U1496" s="9">
        <f t="shared" si="2697"/>
        <v>0</v>
      </c>
      <c r="V1496" s="9">
        <f t="shared" si="2697"/>
        <v>0</v>
      </c>
      <c r="W1496" s="9">
        <f t="shared" si="2697"/>
        <v>0</v>
      </c>
      <c r="X1496" s="9">
        <f t="shared" si="2697"/>
        <v>0</v>
      </c>
      <c r="Y1496" s="9">
        <f t="shared" si="2697"/>
        <v>2017</v>
      </c>
      <c r="Z1496" s="9">
        <f t="shared" si="2697"/>
        <v>0</v>
      </c>
      <c r="AA1496" s="9">
        <f t="shared" si="2697"/>
        <v>0</v>
      </c>
      <c r="AB1496" s="9">
        <f t="shared" si="2697"/>
        <v>0</v>
      </c>
      <c r="AC1496" s="9">
        <f t="shared" si="2697"/>
        <v>0</v>
      </c>
      <c r="AD1496" s="9">
        <f t="shared" si="2697"/>
        <v>0</v>
      </c>
      <c r="AE1496" s="9">
        <f t="shared" si="2697"/>
        <v>2017</v>
      </c>
      <c r="AF1496" s="9">
        <f t="shared" si="2697"/>
        <v>0</v>
      </c>
      <c r="AG1496" s="9">
        <f t="shared" si="2697"/>
        <v>0</v>
      </c>
      <c r="AH1496" s="9">
        <f t="shared" si="2697"/>
        <v>0</v>
      </c>
      <c r="AI1496" s="9">
        <f t="shared" si="2697"/>
        <v>0</v>
      </c>
      <c r="AJ1496" s="9">
        <f t="shared" si="2697"/>
        <v>0</v>
      </c>
      <c r="AK1496" s="9">
        <f t="shared" si="2697"/>
        <v>2017</v>
      </c>
      <c r="AL1496" s="9">
        <f t="shared" si="2697"/>
        <v>0</v>
      </c>
      <c r="AM1496" s="9">
        <f t="shared" si="2697"/>
        <v>0</v>
      </c>
      <c r="AN1496" s="9">
        <f t="shared" si="2697"/>
        <v>0</v>
      </c>
      <c r="AO1496" s="9">
        <f t="shared" si="2697"/>
        <v>0</v>
      </c>
      <c r="AP1496" s="9">
        <f t="shared" si="2697"/>
        <v>0</v>
      </c>
      <c r="AQ1496" s="9">
        <f t="shared" si="2697"/>
        <v>2017</v>
      </c>
      <c r="AR1496" s="9">
        <f t="shared" si="2697"/>
        <v>0</v>
      </c>
      <c r="AS1496" s="9">
        <f t="shared" si="2697"/>
        <v>0</v>
      </c>
      <c r="AT1496" s="9">
        <f t="shared" si="2697"/>
        <v>0</v>
      </c>
      <c r="AU1496" s="9">
        <f t="shared" si="2697"/>
        <v>0</v>
      </c>
      <c r="AV1496" s="9">
        <f t="shared" si="2697"/>
        <v>0</v>
      </c>
      <c r="AW1496" s="9">
        <f t="shared" si="2697"/>
        <v>2017</v>
      </c>
      <c r="AX1496" s="9">
        <f t="shared" si="2697"/>
        <v>0</v>
      </c>
      <c r="AY1496" s="9">
        <f t="shared" si="2697"/>
        <v>748</v>
      </c>
      <c r="AZ1496" s="9">
        <f t="shared" si="2697"/>
        <v>0</v>
      </c>
      <c r="BA1496" s="92">
        <f t="shared" si="2676"/>
        <v>37.084779375309864</v>
      </c>
      <c r="BB1496" s="92"/>
    </row>
    <row r="1497" spans="1:54" ht="33" hidden="1">
      <c r="A1497" s="24" t="s">
        <v>36</v>
      </c>
      <c r="B1497" s="25">
        <v>923</v>
      </c>
      <c r="C1497" s="25" t="s">
        <v>21</v>
      </c>
      <c r="D1497" s="25" t="s">
        <v>59</v>
      </c>
      <c r="E1497" s="25" t="s">
        <v>541</v>
      </c>
      <c r="F1497" s="25" t="s">
        <v>37</v>
      </c>
      <c r="G1497" s="9">
        <f>1017+1000</f>
        <v>2017</v>
      </c>
      <c r="H1497" s="9"/>
      <c r="I1497" s="79"/>
      <c r="J1497" s="79"/>
      <c r="K1497" s="79"/>
      <c r="L1497" s="79"/>
      <c r="M1497" s="9">
        <f>G1497+I1497+J1497+K1497+L1497</f>
        <v>2017</v>
      </c>
      <c r="N1497" s="9">
        <f>H1497+L1497</f>
        <v>0</v>
      </c>
      <c r="O1497" s="80"/>
      <c r="P1497" s="80"/>
      <c r="Q1497" s="80"/>
      <c r="R1497" s="80"/>
      <c r="S1497" s="9">
        <f>M1497+O1497+P1497+Q1497+R1497</f>
        <v>2017</v>
      </c>
      <c r="T1497" s="9">
        <f>N1497+R1497</f>
        <v>0</v>
      </c>
      <c r="U1497" s="80"/>
      <c r="V1497" s="80"/>
      <c r="W1497" s="80"/>
      <c r="X1497" s="80"/>
      <c r="Y1497" s="9">
        <f>S1497+U1497+V1497+W1497+X1497</f>
        <v>2017</v>
      </c>
      <c r="Z1497" s="9">
        <f>T1497+X1497</f>
        <v>0</v>
      </c>
      <c r="AA1497" s="80"/>
      <c r="AB1497" s="80"/>
      <c r="AC1497" s="80"/>
      <c r="AD1497" s="80"/>
      <c r="AE1497" s="9">
        <f>Y1497+AA1497+AB1497+AC1497+AD1497</f>
        <v>2017</v>
      </c>
      <c r="AF1497" s="9">
        <f>Z1497+AD1497</f>
        <v>0</v>
      </c>
      <c r="AG1497" s="80"/>
      <c r="AH1497" s="80"/>
      <c r="AI1497" s="80"/>
      <c r="AJ1497" s="80"/>
      <c r="AK1497" s="9">
        <f>AE1497+AG1497+AH1497+AI1497+AJ1497</f>
        <v>2017</v>
      </c>
      <c r="AL1497" s="9">
        <f>AF1497+AJ1497</f>
        <v>0</v>
      </c>
      <c r="AM1497" s="80"/>
      <c r="AN1497" s="80"/>
      <c r="AO1497" s="80"/>
      <c r="AP1497" s="80"/>
      <c r="AQ1497" s="9">
        <f>AK1497+AM1497+AN1497+AO1497+AP1497</f>
        <v>2017</v>
      </c>
      <c r="AR1497" s="9">
        <f>AL1497+AP1497</f>
        <v>0</v>
      </c>
      <c r="AS1497" s="80"/>
      <c r="AT1497" s="80"/>
      <c r="AU1497" s="80"/>
      <c r="AV1497" s="80"/>
      <c r="AW1497" s="9">
        <f>AQ1497+AS1497+AT1497+AU1497+AV1497</f>
        <v>2017</v>
      </c>
      <c r="AX1497" s="9">
        <f>AR1497+AV1497</f>
        <v>0</v>
      </c>
      <c r="AY1497" s="9">
        <v>748</v>
      </c>
      <c r="AZ1497" s="79"/>
      <c r="BA1497" s="92">
        <f t="shared" si="2676"/>
        <v>37.084779375309864</v>
      </c>
      <c r="BB1497" s="92"/>
    </row>
    <row r="1498" spans="1:54" ht="20.100000000000001" hidden="1" customHeight="1">
      <c r="A1498" s="27" t="s">
        <v>100</v>
      </c>
      <c r="B1498" s="25">
        <v>923</v>
      </c>
      <c r="C1498" s="25" t="s">
        <v>21</v>
      </c>
      <c r="D1498" s="25" t="s">
        <v>59</v>
      </c>
      <c r="E1498" s="44" t="s">
        <v>541</v>
      </c>
      <c r="F1498" s="25" t="s">
        <v>101</v>
      </c>
      <c r="G1498" s="11">
        <f t="shared" ref="G1498:AZ1498" si="2698">G1499</f>
        <v>95</v>
      </c>
      <c r="H1498" s="11">
        <f t="shared" si="2698"/>
        <v>0</v>
      </c>
      <c r="I1498" s="11">
        <f t="shared" si="2698"/>
        <v>0</v>
      </c>
      <c r="J1498" s="11">
        <f t="shared" si="2698"/>
        <v>0</v>
      </c>
      <c r="K1498" s="11">
        <f t="shared" si="2698"/>
        <v>0</v>
      </c>
      <c r="L1498" s="11">
        <f t="shared" si="2698"/>
        <v>0</v>
      </c>
      <c r="M1498" s="11">
        <f t="shared" si="2698"/>
        <v>95</v>
      </c>
      <c r="N1498" s="11">
        <f t="shared" si="2698"/>
        <v>0</v>
      </c>
      <c r="O1498" s="11">
        <f t="shared" si="2698"/>
        <v>0</v>
      </c>
      <c r="P1498" s="11">
        <f t="shared" si="2698"/>
        <v>0</v>
      </c>
      <c r="Q1498" s="11">
        <f t="shared" si="2698"/>
        <v>0</v>
      </c>
      <c r="R1498" s="11">
        <f t="shared" si="2698"/>
        <v>0</v>
      </c>
      <c r="S1498" s="11">
        <f t="shared" si="2698"/>
        <v>95</v>
      </c>
      <c r="T1498" s="11">
        <f t="shared" si="2698"/>
        <v>0</v>
      </c>
      <c r="U1498" s="11">
        <f t="shared" si="2698"/>
        <v>0</v>
      </c>
      <c r="V1498" s="11">
        <f t="shared" si="2698"/>
        <v>0</v>
      </c>
      <c r="W1498" s="11">
        <f t="shared" si="2698"/>
        <v>0</v>
      </c>
      <c r="X1498" s="11">
        <f t="shared" si="2698"/>
        <v>0</v>
      </c>
      <c r="Y1498" s="11">
        <f t="shared" si="2698"/>
        <v>95</v>
      </c>
      <c r="Z1498" s="11">
        <f t="shared" si="2698"/>
        <v>0</v>
      </c>
      <c r="AA1498" s="11">
        <f t="shared" si="2698"/>
        <v>0</v>
      </c>
      <c r="AB1498" s="11">
        <f t="shared" si="2698"/>
        <v>0</v>
      </c>
      <c r="AC1498" s="11">
        <f t="shared" si="2698"/>
        <v>0</v>
      </c>
      <c r="AD1498" s="11">
        <f t="shared" si="2698"/>
        <v>0</v>
      </c>
      <c r="AE1498" s="11">
        <f t="shared" si="2698"/>
        <v>95</v>
      </c>
      <c r="AF1498" s="11">
        <f t="shared" si="2698"/>
        <v>0</v>
      </c>
      <c r="AG1498" s="11">
        <f t="shared" si="2698"/>
        <v>0</v>
      </c>
      <c r="AH1498" s="11">
        <f t="shared" si="2698"/>
        <v>0</v>
      </c>
      <c r="AI1498" s="11">
        <f t="shared" si="2698"/>
        <v>0</v>
      </c>
      <c r="AJ1498" s="11">
        <f t="shared" si="2698"/>
        <v>0</v>
      </c>
      <c r="AK1498" s="11">
        <f t="shared" si="2698"/>
        <v>95</v>
      </c>
      <c r="AL1498" s="11">
        <f t="shared" si="2698"/>
        <v>0</v>
      </c>
      <c r="AM1498" s="11">
        <f t="shared" si="2698"/>
        <v>0</v>
      </c>
      <c r="AN1498" s="11">
        <f t="shared" si="2698"/>
        <v>0</v>
      </c>
      <c r="AO1498" s="11">
        <f t="shared" si="2698"/>
        <v>0</v>
      </c>
      <c r="AP1498" s="11">
        <f t="shared" si="2698"/>
        <v>0</v>
      </c>
      <c r="AQ1498" s="11">
        <f t="shared" si="2698"/>
        <v>95</v>
      </c>
      <c r="AR1498" s="11">
        <f t="shared" si="2698"/>
        <v>0</v>
      </c>
      <c r="AS1498" s="11">
        <f t="shared" si="2698"/>
        <v>0</v>
      </c>
      <c r="AT1498" s="11">
        <f t="shared" si="2698"/>
        <v>0</v>
      </c>
      <c r="AU1498" s="11">
        <f t="shared" si="2698"/>
        <v>0</v>
      </c>
      <c r="AV1498" s="11">
        <f t="shared" si="2698"/>
        <v>0</v>
      </c>
      <c r="AW1498" s="11">
        <f t="shared" si="2698"/>
        <v>95</v>
      </c>
      <c r="AX1498" s="11">
        <f t="shared" si="2698"/>
        <v>0</v>
      </c>
      <c r="AY1498" s="9">
        <f t="shared" si="2698"/>
        <v>95</v>
      </c>
      <c r="AZ1498" s="11">
        <f t="shared" si="2698"/>
        <v>0</v>
      </c>
      <c r="BA1498" s="92">
        <f t="shared" si="2676"/>
        <v>100</v>
      </c>
      <c r="BB1498" s="92"/>
    </row>
    <row r="1499" spans="1:54" ht="20.100000000000001" hidden="1" customHeight="1">
      <c r="A1499" s="27" t="s">
        <v>102</v>
      </c>
      <c r="B1499" s="25">
        <v>923</v>
      </c>
      <c r="C1499" s="25" t="s">
        <v>21</v>
      </c>
      <c r="D1499" s="25" t="s">
        <v>59</v>
      </c>
      <c r="E1499" s="44" t="s">
        <v>541</v>
      </c>
      <c r="F1499" s="25" t="s">
        <v>103</v>
      </c>
      <c r="G1499" s="11">
        <v>95</v>
      </c>
      <c r="H1499" s="11"/>
      <c r="I1499" s="79"/>
      <c r="J1499" s="79"/>
      <c r="K1499" s="79"/>
      <c r="L1499" s="79"/>
      <c r="M1499" s="9">
        <f>G1499+I1499+J1499+K1499+L1499</f>
        <v>95</v>
      </c>
      <c r="N1499" s="9">
        <f>H1499+L1499</f>
        <v>0</v>
      </c>
      <c r="O1499" s="80"/>
      <c r="P1499" s="80"/>
      <c r="Q1499" s="80"/>
      <c r="R1499" s="80"/>
      <c r="S1499" s="9">
        <f>M1499+O1499+P1499+Q1499+R1499</f>
        <v>95</v>
      </c>
      <c r="T1499" s="9">
        <f>N1499+R1499</f>
        <v>0</v>
      </c>
      <c r="U1499" s="80"/>
      <c r="V1499" s="80"/>
      <c r="W1499" s="80"/>
      <c r="X1499" s="80"/>
      <c r="Y1499" s="9">
        <f>S1499+U1499+V1499+W1499+X1499</f>
        <v>95</v>
      </c>
      <c r="Z1499" s="9">
        <f>T1499+X1499</f>
        <v>0</v>
      </c>
      <c r="AA1499" s="80"/>
      <c r="AB1499" s="80"/>
      <c r="AC1499" s="80"/>
      <c r="AD1499" s="80"/>
      <c r="AE1499" s="9">
        <f>Y1499+AA1499+AB1499+AC1499+AD1499</f>
        <v>95</v>
      </c>
      <c r="AF1499" s="9">
        <f>Z1499+AD1499</f>
        <v>0</v>
      </c>
      <c r="AG1499" s="80"/>
      <c r="AH1499" s="80"/>
      <c r="AI1499" s="80"/>
      <c r="AJ1499" s="80"/>
      <c r="AK1499" s="9">
        <f>AE1499+AG1499+AH1499+AI1499+AJ1499</f>
        <v>95</v>
      </c>
      <c r="AL1499" s="9">
        <f>AF1499+AJ1499</f>
        <v>0</v>
      </c>
      <c r="AM1499" s="80"/>
      <c r="AN1499" s="80"/>
      <c r="AO1499" s="80"/>
      <c r="AP1499" s="80"/>
      <c r="AQ1499" s="9">
        <f>AK1499+AM1499+AN1499+AO1499+AP1499</f>
        <v>95</v>
      </c>
      <c r="AR1499" s="9">
        <f>AL1499+AP1499</f>
        <v>0</v>
      </c>
      <c r="AS1499" s="80"/>
      <c r="AT1499" s="80"/>
      <c r="AU1499" s="80"/>
      <c r="AV1499" s="80"/>
      <c r="AW1499" s="9">
        <f>AQ1499+AS1499+AT1499+AU1499+AV1499</f>
        <v>95</v>
      </c>
      <c r="AX1499" s="9">
        <f>AR1499+AV1499</f>
        <v>0</v>
      </c>
      <c r="AY1499" s="9">
        <v>95</v>
      </c>
      <c r="AZ1499" s="79"/>
      <c r="BA1499" s="92">
        <f t="shared" si="2676"/>
        <v>100</v>
      </c>
      <c r="BB1499" s="92"/>
    </row>
    <row r="1500" spans="1:54" ht="20.100000000000001" hidden="1" customHeight="1">
      <c r="A1500" s="27" t="s">
        <v>65</v>
      </c>
      <c r="B1500" s="25">
        <v>923</v>
      </c>
      <c r="C1500" s="25" t="s">
        <v>21</v>
      </c>
      <c r="D1500" s="25" t="s">
        <v>59</v>
      </c>
      <c r="E1500" s="44" t="s">
        <v>541</v>
      </c>
      <c r="F1500" s="25" t="s">
        <v>66</v>
      </c>
      <c r="G1500" s="11">
        <f t="shared" ref="G1500:AZ1500" si="2699">G1501</f>
        <v>1496</v>
      </c>
      <c r="H1500" s="11">
        <f t="shared" si="2699"/>
        <v>0</v>
      </c>
      <c r="I1500" s="11">
        <f t="shared" si="2699"/>
        <v>0</v>
      </c>
      <c r="J1500" s="11">
        <f t="shared" si="2699"/>
        <v>0</v>
      </c>
      <c r="K1500" s="11">
        <f t="shared" si="2699"/>
        <v>0</v>
      </c>
      <c r="L1500" s="11">
        <f t="shared" si="2699"/>
        <v>0</v>
      </c>
      <c r="M1500" s="11">
        <f t="shared" si="2699"/>
        <v>1496</v>
      </c>
      <c r="N1500" s="11">
        <f t="shared" si="2699"/>
        <v>0</v>
      </c>
      <c r="O1500" s="11">
        <f t="shared" si="2699"/>
        <v>0</v>
      </c>
      <c r="P1500" s="11">
        <f t="shared" si="2699"/>
        <v>0</v>
      </c>
      <c r="Q1500" s="11">
        <f t="shared" si="2699"/>
        <v>0</v>
      </c>
      <c r="R1500" s="11">
        <f t="shared" si="2699"/>
        <v>0</v>
      </c>
      <c r="S1500" s="11">
        <f t="shared" si="2699"/>
        <v>1496</v>
      </c>
      <c r="T1500" s="11">
        <f t="shared" si="2699"/>
        <v>0</v>
      </c>
      <c r="U1500" s="11">
        <f t="shared" si="2699"/>
        <v>0</v>
      </c>
      <c r="V1500" s="11">
        <f t="shared" si="2699"/>
        <v>0</v>
      </c>
      <c r="W1500" s="11">
        <f t="shared" si="2699"/>
        <v>0</v>
      </c>
      <c r="X1500" s="11">
        <f t="shared" si="2699"/>
        <v>0</v>
      </c>
      <c r="Y1500" s="11">
        <f t="shared" si="2699"/>
        <v>1496</v>
      </c>
      <c r="Z1500" s="11">
        <f t="shared" si="2699"/>
        <v>0</v>
      </c>
      <c r="AA1500" s="11">
        <f t="shared" si="2699"/>
        <v>0</v>
      </c>
      <c r="AB1500" s="11">
        <f t="shared" si="2699"/>
        <v>0</v>
      </c>
      <c r="AC1500" s="11">
        <f t="shared" si="2699"/>
        <v>0</v>
      </c>
      <c r="AD1500" s="11">
        <f t="shared" si="2699"/>
        <v>0</v>
      </c>
      <c r="AE1500" s="11">
        <f t="shared" si="2699"/>
        <v>1496</v>
      </c>
      <c r="AF1500" s="11">
        <f t="shared" si="2699"/>
        <v>0</v>
      </c>
      <c r="AG1500" s="11">
        <f t="shared" si="2699"/>
        <v>0</v>
      </c>
      <c r="AH1500" s="11">
        <f t="shared" si="2699"/>
        <v>0</v>
      </c>
      <c r="AI1500" s="11">
        <f t="shared" si="2699"/>
        <v>0</v>
      </c>
      <c r="AJ1500" s="11">
        <f t="shared" si="2699"/>
        <v>0</v>
      </c>
      <c r="AK1500" s="11">
        <f t="shared" si="2699"/>
        <v>1496</v>
      </c>
      <c r="AL1500" s="11">
        <f t="shared" si="2699"/>
        <v>0</v>
      </c>
      <c r="AM1500" s="11">
        <f t="shared" si="2699"/>
        <v>0</v>
      </c>
      <c r="AN1500" s="11">
        <f t="shared" si="2699"/>
        <v>0</v>
      </c>
      <c r="AO1500" s="11">
        <f t="shared" si="2699"/>
        <v>0</v>
      </c>
      <c r="AP1500" s="11">
        <f t="shared" si="2699"/>
        <v>0</v>
      </c>
      <c r="AQ1500" s="11">
        <f t="shared" si="2699"/>
        <v>1496</v>
      </c>
      <c r="AR1500" s="11">
        <f t="shared" si="2699"/>
        <v>0</v>
      </c>
      <c r="AS1500" s="11">
        <f t="shared" si="2699"/>
        <v>0</v>
      </c>
      <c r="AT1500" s="11">
        <f t="shared" si="2699"/>
        <v>0</v>
      </c>
      <c r="AU1500" s="11">
        <f t="shared" si="2699"/>
        <v>0</v>
      </c>
      <c r="AV1500" s="11">
        <f t="shared" si="2699"/>
        <v>0</v>
      </c>
      <c r="AW1500" s="11">
        <f t="shared" si="2699"/>
        <v>1496</v>
      </c>
      <c r="AX1500" s="11">
        <f t="shared" si="2699"/>
        <v>0</v>
      </c>
      <c r="AY1500" s="9">
        <f t="shared" si="2699"/>
        <v>1476</v>
      </c>
      <c r="AZ1500" s="11">
        <f t="shared" si="2699"/>
        <v>0</v>
      </c>
      <c r="BA1500" s="92">
        <f t="shared" si="2676"/>
        <v>98.663101604278069</v>
      </c>
      <c r="BB1500" s="92"/>
    </row>
    <row r="1501" spans="1:54" ht="20.100000000000001" hidden="1" customHeight="1">
      <c r="A1501" s="27" t="s">
        <v>67</v>
      </c>
      <c r="B1501" s="25">
        <v>923</v>
      </c>
      <c r="C1501" s="25" t="s">
        <v>21</v>
      </c>
      <c r="D1501" s="25" t="s">
        <v>59</v>
      </c>
      <c r="E1501" s="44" t="s">
        <v>541</v>
      </c>
      <c r="F1501" s="25" t="s">
        <v>68</v>
      </c>
      <c r="G1501" s="11">
        <v>1496</v>
      </c>
      <c r="H1501" s="11"/>
      <c r="I1501" s="79"/>
      <c r="J1501" s="79"/>
      <c r="K1501" s="79"/>
      <c r="L1501" s="79"/>
      <c r="M1501" s="9">
        <f>G1501+I1501+J1501+K1501+L1501</f>
        <v>1496</v>
      </c>
      <c r="N1501" s="9">
        <f>H1501+L1501</f>
        <v>0</v>
      </c>
      <c r="O1501" s="80"/>
      <c r="P1501" s="80"/>
      <c r="Q1501" s="80"/>
      <c r="R1501" s="80"/>
      <c r="S1501" s="9">
        <f>M1501+O1501+P1501+Q1501+R1501</f>
        <v>1496</v>
      </c>
      <c r="T1501" s="9">
        <f>N1501+R1501</f>
        <v>0</v>
      </c>
      <c r="U1501" s="80"/>
      <c r="V1501" s="80"/>
      <c r="W1501" s="80"/>
      <c r="X1501" s="80"/>
      <c r="Y1501" s="9">
        <f>S1501+U1501+V1501+W1501+X1501</f>
        <v>1496</v>
      </c>
      <c r="Z1501" s="9">
        <f>T1501+X1501</f>
        <v>0</v>
      </c>
      <c r="AA1501" s="80"/>
      <c r="AB1501" s="80"/>
      <c r="AC1501" s="80"/>
      <c r="AD1501" s="80"/>
      <c r="AE1501" s="9">
        <f>Y1501+AA1501+AB1501+AC1501+AD1501</f>
        <v>1496</v>
      </c>
      <c r="AF1501" s="9">
        <f>Z1501+AD1501</f>
        <v>0</v>
      </c>
      <c r="AG1501" s="80"/>
      <c r="AH1501" s="80"/>
      <c r="AI1501" s="80"/>
      <c r="AJ1501" s="80"/>
      <c r="AK1501" s="9">
        <f>AE1501+AG1501+AH1501+AI1501+AJ1501</f>
        <v>1496</v>
      </c>
      <c r="AL1501" s="9">
        <f>AF1501+AJ1501</f>
        <v>0</v>
      </c>
      <c r="AM1501" s="80"/>
      <c r="AN1501" s="80"/>
      <c r="AO1501" s="80"/>
      <c r="AP1501" s="80"/>
      <c r="AQ1501" s="9">
        <f>AK1501+AM1501+AN1501+AO1501+AP1501</f>
        <v>1496</v>
      </c>
      <c r="AR1501" s="9">
        <f>AL1501+AP1501</f>
        <v>0</v>
      </c>
      <c r="AS1501" s="80"/>
      <c r="AT1501" s="80"/>
      <c r="AU1501" s="80"/>
      <c r="AV1501" s="80"/>
      <c r="AW1501" s="9">
        <f>AQ1501+AS1501+AT1501+AU1501+AV1501</f>
        <v>1496</v>
      </c>
      <c r="AX1501" s="9">
        <f>AR1501+AV1501</f>
        <v>0</v>
      </c>
      <c r="AY1501" s="9">
        <v>1476</v>
      </c>
      <c r="AZ1501" s="79"/>
      <c r="BA1501" s="92">
        <f t="shared" si="2676"/>
        <v>98.663101604278069</v>
      </c>
      <c r="BB1501" s="92"/>
    </row>
    <row r="1502" spans="1:54" ht="20.100000000000001" hidden="1" customHeight="1">
      <c r="A1502" s="27" t="s">
        <v>104</v>
      </c>
      <c r="B1502" s="25">
        <v>923</v>
      </c>
      <c r="C1502" s="25" t="s">
        <v>21</v>
      </c>
      <c r="D1502" s="25" t="s">
        <v>59</v>
      </c>
      <c r="E1502" s="44" t="s">
        <v>546</v>
      </c>
      <c r="F1502" s="25"/>
      <c r="G1502" s="11">
        <f t="shared" ref="G1502" si="2700">G1510+G1503</f>
        <v>187886</v>
      </c>
      <c r="H1502" s="11">
        <f t="shared" ref="H1502:N1502" si="2701">H1510+H1503</f>
        <v>0</v>
      </c>
      <c r="I1502" s="11">
        <f t="shared" si="2701"/>
        <v>0</v>
      </c>
      <c r="J1502" s="11">
        <f t="shared" si="2701"/>
        <v>0</v>
      </c>
      <c r="K1502" s="11">
        <f t="shared" si="2701"/>
        <v>0</v>
      </c>
      <c r="L1502" s="11">
        <f t="shared" si="2701"/>
        <v>0</v>
      </c>
      <c r="M1502" s="11">
        <f t="shared" si="2701"/>
        <v>187886</v>
      </c>
      <c r="N1502" s="11">
        <f t="shared" si="2701"/>
        <v>0</v>
      </c>
      <c r="O1502" s="11">
        <f t="shared" ref="O1502:T1502" si="2702">O1510+O1503</f>
        <v>0</v>
      </c>
      <c r="P1502" s="11">
        <f t="shared" si="2702"/>
        <v>0</v>
      </c>
      <c r="Q1502" s="11">
        <f t="shared" si="2702"/>
        <v>0</v>
      </c>
      <c r="R1502" s="11">
        <f t="shared" si="2702"/>
        <v>0</v>
      </c>
      <c r="S1502" s="11">
        <f t="shared" si="2702"/>
        <v>187886</v>
      </c>
      <c r="T1502" s="11">
        <f t="shared" si="2702"/>
        <v>0</v>
      </c>
      <c r="U1502" s="11">
        <f t="shared" ref="U1502:Z1502" si="2703">U1510+U1503</f>
        <v>0</v>
      </c>
      <c r="V1502" s="11">
        <f t="shared" si="2703"/>
        <v>0</v>
      </c>
      <c r="W1502" s="11">
        <f t="shared" si="2703"/>
        <v>0</v>
      </c>
      <c r="X1502" s="11">
        <f t="shared" si="2703"/>
        <v>0</v>
      </c>
      <c r="Y1502" s="11">
        <f t="shared" si="2703"/>
        <v>187886</v>
      </c>
      <c r="Z1502" s="11">
        <f t="shared" si="2703"/>
        <v>0</v>
      </c>
      <c r="AA1502" s="11">
        <f t="shared" ref="AA1502:AF1502" si="2704">AA1510+AA1503</f>
        <v>0</v>
      </c>
      <c r="AB1502" s="11">
        <f t="shared" si="2704"/>
        <v>0</v>
      </c>
      <c r="AC1502" s="11">
        <f t="shared" si="2704"/>
        <v>0</v>
      </c>
      <c r="AD1502" s="11">
        <f t="shared" si="2704"/>
        <v>0</v>
      </c>
      <c r="AE1502" s="11">
        <f t="shared" si="2704"/>
        <v>187886</v>
      </c>
      <c r="AF1502" s="11">
        <f t="shared" si="2704"/>
        <v>0</v>
      </c>
      <c r="AG1502" s="11">
        <f t="shared" ref="AG1502:AL1502" si="2705">AG1510+AG1503</f>
        <v>0</v>
      </c>
      <c r="AH1502" s="11">
        <f t="shared" si="2705"/>
        <v>0</v>
      </c>
      <c r="AI1502" s="11">
        <f t="shared" si="2705"/>
        <v>0</v>
      </c>
      <c r="AJ1502" s="11">
        <f t="shared" si="2705"/>
        <v>0</v>
      </c>
      <c r="AK1502" s="11">
        <f t="shared" si="2705"/>
        <v>187886</v>
      </c>
      <c r="AL1502" s="11">
        <f t="shared" si="2705"/>
        <v>0</v>
      </c>
      <c r="AM1502" s="11">
        <f t="shared" ref="AM1502:AR1502" si="2706">AM1510+AM1503</f>
        <v>0</v>
      </c>
      <c r="AN1502" s="11">
        <f t="shared" si="2706"/>
        <v>0</v>
      </c>
      <c r="AO1502" s="11">
        <f t="shared" si="2706"/>
        <v>0</v>
      </c>
      <c r="AP1502" s="11">
        <f t="shared" si="2706"/>
        <v>0</v>
      </c>
      <c r="AQ1502" s="11">
        <f t="shared" si="2706"/>
        <v>187886</v>
      </c>
      <c r="AR1502" s="11">
        <f t="shared" si="2706"/>
        <v>0</v>
      </c>
      <c r="AS1502" s="11">
        <f t="shared" ref="AS1502:AW1502" si="2707">AS1510+AS1503</f>
        <v>-572</v>
      </c>
      <c r="AT1502" s="11">
        <f t="shared" si="2707"/>
        <v>0</v>
      </c>
      <c r="AU1502" s="11">
        <f t="shared" si="2707"/>
        <v>-1592</v>
      </c>
      <c r="AV1502" s="11">
        <f t="shared" si="2707"/>
        <v>0</v>
      </c>
      <c r="AW1502" s="11">
        <f t="shared" si="2707"/>
        <v>185722</v>
      </c>
      <c r="AX1502" s="11">
        <f t="shared" ref="AX1502:AZ1502" si="2708">AX1510+AX1503</f>
        <v>0</v>
      </c>
      <c r="AY1502" s="11">
        <f t="shared" si="2708"/>
        <v>84834</v>
      </c>
      <c r="AZ1502" s="11">
        <f t="shared" si="2708"/>
        <v>0</v>
      </c>
      <c r="BA1502" s="92">
        <f t="shared" si="2676"/>
        <v>45.677948762128338</v>
      </c>
      <c r="BB1502" s="92"/>
    </row>
    <row r="1503" spans="1:54" ht="33" hidden="1">
      <c r="A1503" s="24" t="s">
        <v>105</v>
      </c>
      <c r="B1503" s="25">
        <v>923</v>
      </c>
      <c r="C1503" s="25" t="s">
        <v>21</v>
      </c>
      <c r="D1503" s="25" t="s">
        <v>59</v>
      </c>
      <c r="E1503" s="25" t="s">
        <v>547</v>
      </c>
      <c r="F1503" s="25"/>
      <c r="G1503" s="9">
        <f t="shared" ref="G1503" si="2709">G1504+G1506+G1508</f>
        <v>21397</v>
      </c>
      <c r="H1503" s="9">
        <f t="shared" ref="H1503:N1503" si="2710">H1504+H1506+H1508</f>
        <v>0</v>
      </c>
      <c r="I1503" s="9">
        <f t="shared" si="2710"/>
        <v>0</v>
      </c>
      <c r="J1503" s="9">
        <f t="shared" si="2710"/>
        <v>0</v>
      </c>
      <c r="K1503" s="9">
        <f t="shared" si="2710"/>
        <v>0</v>
      </c>
      <c r="L1503" s="9">
        <f t="shared" si="2710"/>
        <v>0</v>
      </c>
      <c r="M1503" s="9">
        <f t="shared" si="2710"/>
        <v>21397</v>
      </c>
      <c r="N1503" s="9">
        <f t="shared" si="2710"/>
        <v>0</v>
      </c>
      <c r="O1503" s="9">
        <f t="shared" ref="O1503:T1503" si="2711">O1504+O1506+O1508</f>
        <v>0</v>
      </c>
      <c r="P1503" s="9">
        <f t="shared" si="2711"/>
        <v>0</v>
      </c>
      <c r="Q1503" s="9">
        <f t="shared" si="2711"/>
        <v>0</v>
      </c>
      <c r="R1503" s="9">
        <f t="shared" si="2711"/>
        <v>0</v>
      </c>
      <c r="S1503" s="9">
        <f t="shared" si="2711"/>
        <v>21397</v>
      </c>
      <c r="T1503" s="9">
        <f t="shared" si="2711"/>
        <v>0</v>
      </c>
      <c r="U1503" s="9">
        <f t="shared" ref="U1503:Z1503" si="2712">U1504+U1506+U1508</f>
        <v>0</v>
      </c>
      <c r="V1503" s="9">
        <f t="shared" si="2712"/>
        <v>0</v>
      </c>
      <c r="W1503" s="9">
        <f t="shared" si="2712"/>
        <v>0</v>
      </c>
      <c r="X1503" s="9">
        <f t="shared" si="2712"/>
        <v>0</v>
      </c>
      <c r="Y1503" s="9">
        <f t="shared" si="2712"/>
        <v>21397</v>
      </c>
      <c r="Z1503" s="9">
        <f t="shared" si="2712"/>
        <v>0</v>
      </c>
      <c r="AA1503" s="9">
        <f t="shared" ref="AA1503:AF1503" si="2713">AA1504+AA1506+AA1508</f>
        <v>0</v>
      </c>
      <c r="AB1503" s="9">
        <f t="shared" si="2713"/>
        <v>0</v>
      </c>
      <c r="AC1503" s="9">
        <f t="shared" si="2713"/>
        <v>0</v>
      </c>
      <c r="AD1503" s="9">
        <f t="shared" si="2713"/>
        <v>0</v>
      </c>
      <c r="AE1503" s="9">
        <f t="shared" si="2713"/>
        <v>21397</v>
      </c>
      <c r="AF1503" s="9">
        <f t="shared" si="2713"/>
        <v>0</v>
      </c>
      <c r="AG1503" s="9">
        <f t="shared" ref="AG1503:AL1503" si="2714">AG1504+AG1506+AG1508</f>
        <v>0</v>
      </c>
      <c r="AH1503" s="9">
        <f t="shared" si="2714"/>
        <v>0</v>
      </c>
      <c r="AI1503" s="9">
        <f t="shared" si="2714"/>
        <v>0</v>
      </c>
      <c r="AJ1503" s="9">
        <f t="shared" si="2714"/>
        <v>0</v>
      </c>
      <c r="AK1503" s="9">
        <f t="shared" si="2714"/>
        <v>21397</v>
      </c>
      <c r="AL1503" s="9">
        <f t="shared" si="2714"/>
        <v>0</v>
      </c>
      <c r="AM1503" s="9">
        <f t="shared" ref="AM1503:AR1503" si="2715">AM1504+AM1506+AM1508</f>
        <v>0</v>
      </c>
      <c r="AN1503" s="9">
        <f t="shared" si="2715"/>
        <v>0</v>
      </c>
      <c r="AO1503" s="9">
        <f t="shared" si="2715"/>
        <v>0</v>
      </c>
      <c r="AP1503" s="9">
        <f t="shared" si="2715"/>
        <v>0</v>
      </c>
      <c r="AQ1503" s="9">
        <f t="shared" si="2715"/>
        <v>21397</v>
      </c>
      <c r="AR1503" s="9">
        <f t="shared" si="2715"/>
        <v>0</v>
      </c>
      <c r="AS1503" s="9">
        <f t="shared" ref="AS1503:AW1503" si="2716">AS1504+AS1506+AS1508</f>
        <v>0</v>
      </c>
      <c r="AT1503" s="9">
        <f t="shared" si="2716"/>
        <v>0</v>
      </c>
      <c r="AU1503" s="9">
        <f t="shared" si="2716"/>
        <v>0</v>
      </c>
      <c r="AV1503" s="9">
        <f t="shared" si="2716"/>
        <v>0</v>
      </c>
      <c r="AW1503" s="9">
        <f t="shared" si="2716"/>
        <v>21397</v>
      </c>
      <c r="AX1503" s="9">
        <f t="shared" ref="AX1503:AZ1503" si="2717">AX1504+AX1506+AX1508</f>
        <v>0</v>
      </c>
      <c r="AY1503" s="9">
        <f t="shared" si="2717"/>
        <v>8629</v>
      </c>
      <c r="AZ1503" s="9">
        <f t="shared" si="2717"/>
        <v>0</v>
      </c>
      <c r="BA1503" s="92">
        <f t="shared" si="2676"/>
        <v>40.328083376174227</v>
      </c>
      <c r="BB1503" s="92"/>
    </row>
    <row r="1504" spans="1:54" ht="66" hidden="1">
      <c r="A1504" s="24" t="s">
        <v>446</v>
      </c>
      <c r="B1504" s="25">
        <v>923</v>
      </c>
      <c r="C1504" s="25" t="s">
        <v>21</v>
      </c>
      <c r="D1504" s="25" t="s">
        <v>59</v>
      </c>
      <c r="E1504" s="25" t="s">
        <v>547</v>
      </c>
      <c r="F1504" s="25" t="s">
        <v>84</v>
      </c>
      <c r="G1504" s="9">
        <f t="shared" ref="G1504:AZ1504" si="2718">G1505</f>
        <v>18144</v>
      </c>
      <c r="H1504" s="9">
        <f t="shared" si="2718"/>
        <v>0</v>
      </c>
      <c r="I1504" s="9">
        <f t="shared" si="2718"/>
        <v>0</v>
      </c>
      <c r="J1504" s="9">
        <f t="shared" si="2718"/>
        <v>0</v>
      </c>
      <c r="K1504" s="9">
        <f t="shared" si="2718"/>
        <v>0</v>
      </c>
      <c r="L1504" s="9">
        <f t="shared" si="2718"/>
        <v>0</v>
      </c>
      <c r="M1504" s="9">
        <f t="shared" si="2718"/>
        <v>18144</v>
      </c>
      <c r="N1504" s="9">
        <f t="shared" si="2718"/>
        <v>0</v>
      </c>
      <c r="O1504" s="9">
        <f t="shared" si="2718"/>
        <v>0</v>
      </c>
      <c r="P1504" s="9">
        <f t="shared" si="2718"/>
        <v>0</v>
      </c>
      <c r="Q1504" s="9">
        <f t="shared" si="2718"/>
        <v>0</v>
      </c>
      <c r="R1504" s="9">
        <f t="shared" si="2718"/>
        <v>0</v>
      </c>
      <c r="S1504" s="9">
        <f t="shared" si="2718"/>
        <v>18144</v>
      </c>
      <c r="T1504" s="9">
        <f t="shared" si="2718"/>
        <v>0</v>
      </c>
      <c r="U1504" s="9">
        <f t="shared" si="2718"/>
        <v>0</v>
      </c>
      <c r="V1504" s="9">
        <f t="shared" si="2718"/>
        <v>0</v>
      </c>
      <c r="W1504" s="9">
        <f t="shared" si="2718"/>
        <v>0</v>
      </c>
      <c r="X1504" s="9">
        <f t="shared" si="2718"/>
        <v>0</v>
      </c>
      <c r="Y1504" s="9">
        <f t="shared" si="2718"/>
        <v>18144</v>
      </c>
      <c r="Z1504" s="9">
        <f t="shared" si="2718"/>
        <v>0</v>
      </c>
      <c r="AA1504" s="9">
        <f t="shared" si="2718"/>
        <v>0</v>
      </c>
      <c r="AB1504" s="9">
        <f t="shared" si="2718"/>
        <v>0</v>
      </c>
      <c r="AC1504" s="9">
        <f t="shared" si="2718"/>
        <v>0</v>
      </c>
      <c r="AD1504" s="9">
        <f t="shared" si="2718"/>
        <v>0</v>
      </c>
      <c r="AE1504" s="9">
        <f t="shared" si="2718"/>
        <v>18144</v>
      </c>
      <c r="AF1504" s="9">
        <f t="shared" si="2718"/>
        <v>0</v>
      </c>
      <c r="AG1504" s="9">
        <f t="shared" si="2718"/>
        <v>0</v>
      </c>
      <c r="AH1504" s="9">
        <f t="shared" si="2718"/>
        <v>0</v>
      </c>
      <c r="AI1504" s="9">
        <f t="shared" si="2718"/>
        <v>0</v>
      </c>
      <c r="AJ1504" s="9">
        <f t="shared" si="2718"/>
        <v>0</v>
      </c>
      <c r="AK1504" s="9">
        <f t="shared" si="2718"/>
        <v>18144</v>
      </c>
      <c r="AL1504" s="9">
        <f t="shared" si="2718"/>
        <v>0</v>
      </c>
      <c r="AM1504" s="9">
        <f t="shared" si="2718"/>
        <v>0</v>
      </c>
      <c r="AN1504" s="9">
        <f t="shared" si="2718"/>
        <v>0</v>
      </c>
      <c r="AO1504" s="9">
        <f t="shared" si="2718"/>
        <v>0</v>
      </c>
      <c r="AP1504" s="9">
        <f t="shared" si="2718"/>
        <v>0</v>
      </c>
      <c r="AQ1504" s="9">
        <f t="shared" si="2718"/>
        <v>18144</v>
      </c>
      <c r="AR1504" s="9">
        <f t="shared" si="2718"/>
        <v>0</v>
      </c>
      <c r="AS1504" s="9">
        <f t="shared" si="2718"/>
        <v>0</v>
      </c>
      <c r="AT1504" s="9">
        <f t="shared" si="2718"/>
        <v>0</v>
      </c>
      <c r="AU1504" s="9">
        <f t="shared" si="2718"/>
        <v>0</v>
      </c>
      <c r="AV1504" s="9">
        <f t="shared" si="2718"/>
        <v>0</v>
      </c>
      <c r="AW1504" s="9">
        <f t="shared" si="2718"/>
        <v>18144</v>
      </c>
      <c r="AX1504" s="9">
        <f t="shared" si="2718"/>
        <v>0</v>
      </c>
      <c r="AY1504" s="9">
        <f t="shared" si="2718"/>
        <v>7227</v>
      </c>
      <c r="AZ1504" s="9">
        <f t="shared" si="2718"/>
        <v>0</v>
      </c>
      <c r="BA1504" s="92">
        <f t="shared" si="2676"/>
        <v>39.831349206349202</v>
      </c>
      <c r="BB1504" s="92"/>
    </row>
    <row r="1505" spans="1:54" ht="20.100000000000001" hidden="1" customHeight="1">
      <c r="A1505" s="27" t="s">
        <v>448</v>
      </c>
      <c r="B1505" s="25">
        <v>923</v>
      </c>
      <c r="C1505" s="25" t="s">
        <v>21</v>
      </c>
      <c r="D1505" s="25" t="s">
        <v>59</v>
      </c>
      <c r="E1505" s="44" t="s">
        <v>547</v>
      </c>
      <c r="F1505" s="25" t="s">
        <v>107</v>
      </c>
      <c r="G1505" s="11">
        <f>16545+1599</f>
        <v>18144</v>
      </c>
      <c r="H1505" s="11"/>
      <c r="I1505" s="79"/>
      <c r="J1505" s="79"/>
      <c r="K1505" s="79"/>
      <c r="L1505" s="79"/>
      <c r="M1505" s="9">
        <f>G1505+I1505+J1505+K1505+L1505</f>
        <v>18144</v>
      </c>
      <c r="N1505" s="9">
        <f>H1505+L1505</f>
        <v>0</v>
      </c>
      <c r="O1505" s="80"/>
      <c r="P1505" s="80"/>
      <c r="Q1505" s="80"/>
      <c r="R1505" s="80"/>
      <c r="S1505" s="9">
        <f>M1505+O1505+P1505+Q1505+R1505</f>
        <v>18144</v>
      </c>
      <c r="T1505" s="9">
        <f>N1505+R1505</f>
        <v>0</v>
      </c>
      <c r="U1505" s="80"/>
      <c r="V1505" s="80"/>
      <c r="W1505" s="80"/>
      <c r="X1505" s="80"/>
      <c r="Y1505" s="9">
        <f>S1505+U1505+V1505+W1505+X1505</f>
        <v>18144</v>
      </c>
      <c r="Z1505" s="9">
        <f>T1505+X1505</f>
        <v>0</v>
      </c>
      <c r="AA1505" s="80"/>
      <c r="AB1505" s="80"/>
      <c r="AC1505" s="80"/>
      <c r="AD1505" s="80"/>
      <c r="AE1505" s="9">
        <f>Y1505+AA1505+AB1505+AC1505+AD1505</f>
        <v>18144</v>
      </c>
      <c r="AF1505" s="9">
        <f>Z1505+AD1505</f>
        <v>0</v>
      </c>
      <c r="AG1505" s="80"/>
      <c r="AH1505" s="80"/>
      <c r="AI1505" s="80"/>
      <c r="AJ1505" s="80"/>
      <c r="AK1505" s="9">
        <f>AE1505+AG1505+AH1505+AI1505+AJ1505</f>
        <v>18144</v>
      </c>
      <c r="AL1505" s="9">
        <f>AF1505+AJ1505</f>
        <v>0</v>
      </c>
      <c r="AM1505" s="80"/>
      <c r="AN1505" s="80"/>
      <c r="AO1505" s="80"/>
      <c r="AP1505" s="80"/>
      <c r="AQ1505" s="9">
        <f>AK1505+AM1505+AN1505+AO1505+AP1505</f>
        <v>18144</v>
      </c>
      <c r="AR1505" s="9">
        <f>AL1505+AP1505</f>
        <v>0</v>
      </c>
      <c r="AS1505" s="80"/>
      <c r="AT1505" s="80"/>
      <c r="AU1505" s="80"/>
      <c r="AV1505" s="80"/>
      <c r="AW1505" s="9">
        <f>AQ1505+AS1505+AT1505+AU1505+AV1505</f>
        <v>18144</v>
      </c>
      <c r="AX1505" s="9">
        <f>AR1505+AV1505</f>
        <v>0</v>
      </c>
      <c r="AY1505" s="9">
        <v>7227</v>
      </c>
      <c r="AZ1505" s="79"/>
      <c r="BA1505" s="92">
        <f t="shared" si="2676"/>
        <v>39.831349206349202</v>
      </c>
      <c r="BB1505" s="92"/>
    </row>
    <row r="1506" spans="1:54" ht="33" hidden="1">
      <c r="A1506" s="24" t="s">
        <v>242</v>
      </c>
      <c r="B1506" s="25">
        <v>923</v>
      </c>
      <c r="C1506" s="25" t="s">
        <v>21</v>
      </c>
      <c r="D1506" s="25" t="s">
        <v>59</v>
      </c>
      <c r="E1506" s="25" t="s">
        <v>547</v>
      </c>
      <c r="F1506" s="25" t="s">
        <v>30</v>
      </c>
      <c r="G1506" s="9">
        <f t="shared" ref="G1506:AZ1506" si="2719">G1507</f>
        <v>3247</v>
      </c>
      <c r="H1506" s="9">
        <f t="shared" si="2719"/>
        <v>0</v>
      </c>
      <c r="I1506" s="9">
        <f t="shared" si="2719"/>
        <v>0</v>
      </c>
      <c r="J1506" s="9">
        <f t="shared" si="2719"/>
        <v>0</v>
      </c>
      <c r="K1506" s="9">
        <f t="shared" si="2719"/>
        <v>0</v>
      </c>
      <c r="L1506" s="9">
        <f t="shared" si="2719"/>
        <v>0</v>
      </c>
      <c r="M1506" s="9">
        <f t="shared" si="2719"/>
        <v>3247</v>
      </c>
      <c r="N1506" s="9">
        <f t="shared" si="2719"/>
        <v>0</v>
      </c>
      <c r="O1506" s="9">
        <f t="shared" si="2719"/>
        <v>0</v>
      </c>
      <c r="P1506" s="9">
        <f t="shared" si="2719"/>
        <v>0</v>
      </c>
      <c r="Q1506" s="9">
        <f t="shared" si="2719"/>
        <v>0</v>
      </c>
      <c r="R1506" s="9">
        <f t="shared" si="2719"/>
        <v>0</v>
      </c>
      <c r="S1506" s="9">
        <f t="shared" si="2719"/>
        <v>3247</v>
      </c>
      <c r="T1506" s="9">
        <f t="shared" si="2719"/>
        <v>0</v>
      </c>
      <c r="U1506" s="9">
        <f t="shared" si="2719"/>
        <v>0</v>
      </c>
      <c r="V1506" s="9">
        <f t="shared" si="2719"/>
        <v>0</v>
      </c>
      <c r="W1506" s="9">
        <f t="shared" si="2719"/>
        <v>0</v>
      </c>
      <c r="X1506" s="9">
        <f t="shared" si="2719"/>
        <v>0</v>
      </c>
      <c r="Y1506" s="9">
        <f t="shared" si="2719"/>
        <v>3247</v>
      </c>
      <c r="Z1506" s="9">
        <f t="shared" si="2719"/>
        <v>0</v>
      </c>
      <c r="AA1506" s="9">
        <f t="shared" si="2719"/>
        <v>0</v>
      </c>
      <c r="AB1506" s="9">
        <f t="shared" si="2719"/>
        <v>0</v>
      </c>
      <c r="AC1506" s="9">
        <f t="shared" si="2719"/>
        <v>0</v>
      </c>
      <c r="AD1506" s="9">
        <f t="shared" si="2719"/>
        <v>0</v>
      </c>
      <c r="AE1506" s="9">
        <f t="shared" si="2719"/>
        <v>3247</v>
      </c>
      <c r="AF1506" s="9">
        <f t="shared" si="2719"/>
        <v>0</v>
      </c>
      <c r="AG1506" s="9">
        <f t="shared" si="2719"/>
        <v>0</v>
      </c>
      <c r="AH1506" s="9">
        <f t="shared" si="2719"/>
        <v>0</v>
      </c>
      <c r="AI1506" s="9">
        <f t="shared" si="2719"/>
        <v>0</v>
      </c>
      <c r="AJ1506" s="9">
        <f t="shared" si="2719"/>
        <v>0</v>
      </c>
      <c r="AK1506" s="9">
        <f t="shared" si="2719"/>
        <v>3247</v>
      </c>
      <c r="AL1506" s="9">
        <f t="shared" si="2719"/>
        <v>0</v>
      </c>
      <c r="AM1506" s="9">
        <f t="shared" si="2719"/>
        <v>0</v>
      </c>
      <c r="AN1506" s="9">
        <f t="shared" si="2719"/>
        <v>0</v>
      </c>
      <c r="AO1506" s="9">
        <f t="shared" si="2719"/>
        <v>0</v>
      </c>
      <c r="AP1506" s="9">
        <f t="shared" si="2719"/>
        <v>0</v>
      </c>
      <c r="AQ1506" s="9">
        <f t="shared" si="2719"/>
        <v>3247</v>
      </c>
      <c r="AR1506" s="9">
        <f t="shared" si="2719"/>
        <v>0</v>
      </c>
      <c r="AS1506" s="9">
        <f t="shared" si="2719"/>
        <v>0</v>
      </c>
      <c r="AT1506" s="9">
        <f t="shared" si="2719"/>
        <v>0</v>
      </c>
      <c r="AU1506" s="9">
        <f t="shared" si="2719"/>
        <v>0</v>
      </c>
      <c r="AV1506" s="9">
        <f t="shared" si="2719"/>
        <v>0</v>
      </c>
      <c r="AW1506" s="9">
        <f t="shared" si="2719"/>
        <v>3247</v>
      </c>
      <c r="AX1506" s="9">
        <f t="shared" si="2719"/>
        <v>0</v>
      </c>
      <c r="AY1506" s="9">
        <f t="shared" si="2719"/>
        <v>1402</v>
      </c>
      <c r="AZ1506" s="9">
        <f t="shared" si="2719"/>
        <v>0</v>
      </c>
      <c r="BA1506" s="92">
        <f t="shared" si="2676"/>
        <v>43.17831844779797</v>
      </c>
      <c r="BB1506" s="92"/>
    </row>
    <row r="1507" spans="1:54" ht="33" hidden="1">
      <c r="A1507" s="24" t="s">
        <v>36</v>
      </c>
      <c r="B1507" s="25">
        <v>923</v>
      </c>
      <c r="C1507" s="25" t="s">
        <v>21</v>
      </c>
      <c r="D1507" s="25" t="s">
        <v>59</v>
      </c>
      <c r="E1507" s="25" t="s">
        <v>547</v>
      </c>
      <c r="F1507" s="25" t="s">
        <v>37</v>
      </c>
      <c r="G1507" s="9">
        <v>3247</v>
      </c>
      <c r="H1507" s="9"/>
      <c r="I1507" s="79"/>
      <c r="J1507" s="79"/>
      <c r="K1507" s="79"/>
      <c r="L1507" s="79"/>
      <c r="M1507" s="9">
        <f>G1507+I1507+J1507+K1507+L1507</f>
        <v>3247</v>
      </c>
      <c r="N1507" s="9">
        <f>H1507+L1507</f>
        <v>0</v>
      </c>
      <c r="O1507" s="80"/>
      <c r="P1507" s="80"/>
      <c r="Q1507" s="80"/>
      <c r="R1507" s="80"/>
      <c r="S1507" s="9">
        <f>M1507+O1507+P1507+Q1507+R1507</f>
        <v>3247</v>
      </c>
      <c r="T1507" s="9">
        <f>N1507+R1507</f>
        <v>0</v>
      </c>
      <c r="U1507" s="80"/>
      <c r="V1507" s="80"/>
      <c r="W1507" s="80"/>
      <c r="X1507" s="80"/>
      <c r="Y1507" s="9">
        <f>S1507+U1507+V1507+W1507+X1507</f>
        <v>3247</v>
      </c>
      <c r="Z1507" s="9">
        <f>T1507+X1507</f>
        <v>0</v>
      </c>
      <c r="AA1507" s="80"/>
      <c r="AB1507" s="80"/>
      <c r="AC1507" s="80"/>
      <c r="AD1507" s="80"/>
      <c r="AE1507" s="9">
        <f>Y1507+AA1507+AB1507+AC1507+AD1507</f>
        <v>3247</v>
      </c>
      <c r="AF1507" s="9">
        <f>Z1507+AD1507</f>
        <v>0</v>
      </c>
      <c r="AG1507" s="80"/>
      <c r="AH1507" s="80"/>
      <c r="AI1507" s="80"/>
      <c r="AJ1507" s="80"/>
      <c r="AK1507" s="9">
        <f>AE1507+AG1507+AH1507+AI1507+AJ1507</f>
        <v>3247</v>
      </c>
      <c r="AL1507" s="9">
        <f>AF1507+AJ1507</f>
        <v>0</v>
      </c>
      <c r="AM1507" s="80"/>
      <c r="AN1507" s="80"/>
      <c r="AO1507" s="80"/>
      <c r="AP1507" s="80"/>
      <c r="AQ1507" s="9">
        <f>AK1507+AM1507+AN1507+AO1507+AP1507</f>
        <v>3247</v>
      </c>
      <c r="AR1507" s="9">
        <f>AL1507+AP1507</f>
        <v>0</v>
      </c>
      <c r="AS1507" s="80"/>
      <c r="AT1507" s="80"/>
      <c r="AU1507" s="80"/>
      <c r="AV1507" s="80"/>
      <c r="AW1507" s="9">
        <f>AQ1507+AS1507+AT1507+AU1507+AV1507</f>
        <v>3247</v>
      </c>
      <c r="AX1507" s="9">
        <f>AR1507+AV1507</f>
        <v>0</v>
      </c>
      <c r="AY1507" s="9">
        <v>1402</v>
      </c>
      <c r="AZ1507" s="79"/>
      <c r="BA1507" s="92">
        <f t="shared" si="2676"/>
        <v>43.17831844779797</v>
      </c>
      <c r="BB1507" s="92"/>
    </row>
    <row r="1508" spans="1:54" ht="20.100000000000001" hidden="1" customHeight="1">
      <c r="A1508" s="27" t="s">
        <v>65</v>
      </c>
      <c r="B1508" s="25">
        <v>923</v>
      </c>
      <c r="C1508" s="25" t="s">
        <v>21</v>
      </c>
      <c r="D1508" s="25" t="s">
        <v>59</v>
      </c>
      <c r="E1508" s="44" t="s">
        <v>547</v>
      </c>
      <c r="F1508" s="25" t="s">
        <v>66</v>
      </c>
      <c r="G1508" s="11">
        <f t="shared" ref="G1508:AZ1508" si="2720">G1509</f>
        <v>6</v>
      </c>
      <c r="H1508" s="11">
        <f t="shared" si="2720"/>
        <v>0</v>
      </c>
      <c r="I1508" s="11">
        <f t="shared" si="2720"/>
        <v>0</v>
      </c>
      <c r="J1508" s="11">
        <f t="shared" si="2720"/>
        <v>0</v>
      </c>
      <c r="K1508" s="11">
        <f t="shared" si="2720"/>
        <v>0</v>
      </c>
      <c r="L1508" s="11">
        <f t="shared" si="2720"/>
        <v>0</v>
      </c>
      <c r="M1508" s="11">
        <f t="shared" si="2720"/>
        <v>6</v>
      </c>
      <c r="N1508" s="11">
        <f t="shared" si="2720"/>
        <v>0</v>
      </c>
      <c r="O1508" s="11">
        <f t="shared" si="2720"/>
        <v>0</v>
      </c>
      <c r="P1508" s="11">
        <f t="shared" si="2720"/>
        <v>0</v>
      </c>
      <c r="Q1508" s="11">
        <f t="shared" si="2720"/>
        <v>0</v>
      </c>
      <c r="R1508" s="11">
        <f t="shared" si="2720"/>
        <v>0</v>
      </c>
      <c r="S1508" s="11">
        <f t="shared" si="2720"/>
        <v>6</v>
      </c>
      <c r="T1508" s="11">
        <f t="shared" si="2720"/>
        <v>0</v>
      </c>
      <c r="U1508" s="11">
        <f t="shared" si="2720"/>
        <v>0</v>
      </c>
      <c r="V1508" s="11">
        <f t="shared" si="2720"/>
        <v>0</v>
      </c>
      <c r="W1508" s="11">
        <f t="shared" si="2720"/>
        <v>0</v>
      </c>
      <c r="X1508" s="11">
        <f t="shared" si="2720"/>
        <v>0</v>
      </c>
      <c r="Y1508" s="11">
        <f t="shared" si="2720"/>
        <v>6</v>
      </c>
      <c r="Z1508" s="11">
        <f t="shared" si="2720"/>
        <v>0</v>
      </c>
      <c r="AA1508" s="11">
        <f t="shared" si="2720"/>
        <v>0</v>
      </c>
      <c r="AB1508" s="11">
        <f t="shared" si="2720"/>
        <v>0</v>
      </c>
      <c r="AC1508" s="11">
        <f t="shared" si="2720"/>
        <v>0</v>
      </c>
      <c r="AD1508" s="11">
        <f t="shared" si="2720"/>
        <v>0</v>
      </c>
      <c r="AE1508" s="11">
        <f t="shared" si="2720"/>
        <v>6</v>
      </c>
      <c r="AF1508" s="11">
        <f t="shared" si="2720"/>
        <v>0</v>
      </c>
      <c r="AG1508" s="11">
        <f t="shared" si="2720"/>
        <v>0</v>
      </c>
      <c r="AH1508" s="11">
        <f t="shared" si="2720"/>
        <v>0</v>
      </c>
      <c r="AI1508" s="11">
        <f t="shared" si="2720"/>
        <v>0</v>
      </c>
      <c r="AJ1508" s="11">
        <f t="shared" si="2720"/>
        <v>0</v>
      </c>
      <c r="AK1508" s="11">
        <f t="shared" si="2720"/>
        <v>6</v>
      </c>
      <c r="AL1508" s="11">
        <f t="shared" si="2720"/>
        <v>0</v>
      </c>
      <c r="AM1508" s="11">
        <f t="shared" si="2720"/>
        <v>0</v>
      </c>
      <c r="AN1508" s="11">
        <f t="shared" si="2720"/>
        <v>0</v>
      </c>
      <c r="AO1508" s="11">
        <f t="shared" si="2720"/>
        <v>0</v>
      </c>
      <c r="AP1508" s="11">
        <f t="shared" si="2720"/>
        <v>0</v>
      </c>
      <c r="AQ1508" s="11">
        <f t="shared" si="2720"/>
        <v>6</v>
      </c>
      <c r="AR1508" s="11">
        <f t="shared" si="2720"/>
        <v>0</v>
      </c>
      <c r="AS1508" s="11">
        <f t="shared" si="2720"/>
        <v>0</v>
      </c>
      <c r="AT1508" s="11">
        <f t="shared" si="2720"/>
        <v>0</v>
      </c>
      <c r="AU1508" s="11">
        <f t="shared" si="2720"/>
        <v>0</v>
      </c>
      <c r="AV1508" s="11">
        <f t="shared" si="2720"/>
        <v>0</v>
      </c>
      <c r="AW1508" s="11">
        <f t="shared" si="2720"/>
        <v>6</v>
      </c>
      <c r="AX1508" s="11">
        <f t="shared" si="2720"/>
        <v>0</v>
      </c>
      <c r="AY1508" s="11">
        <f t="shared" si="2720"/>
        <v>0</v>
      </c>
      <c r="AZ1508" s="11">
        <f t="shared" si="2720"/>
        <v>0</v>
      </c>
      <c r="BA1508" s="92">
        <f t="shared" si="2676"/>
        <v>0</v>
      </c>
      <c r="BB1508" s="92"/>
    </row>
    <row r="1509" spans="1:54" ht="20.100000000000001" hidden="1" customHeight="1">
      <c r="A1509" s="27" t="s">
        <v>91</v>
      </c>
      <c r="B1509" s="25">
        <v>923</v>
      </c>
      <c r="C1509" s="25" t="s">
        <v>21</v>
      </c>
      <c r="D1509" s="25" t="s">
        <v>59</v>
      </c>
      <c r="E1509" s="44" t="s">
        <v>547</v>
      </c>
      <c r="F1509" s="25" t="s">
        <v>68</v>
      </c>
      <c r="G1509" s="11">
        <v>6</v>
      </c>
      <c r="H1509" s="11"/>
      <c r="I1509" s="79"/>
      <c r="J1509" s="79"/>
      <c r="K1509" s="79"/>
      <c r="L1509" s="79"/>
      <c r="M1509" s="9">
        <f>G1509+I1509+J1509+K1509+L1509</f>
        <v>6</v>
      </c>
      <c r="N1509" s="9">
        <f>H1509+L1509</f>
        <v>0</v>
      </c>
      <c r="O1509" s="80"/>
      <c r="P1509" s="80"/>
      <c r="Q1509" s="80"/>
      <c r="R1509" s="80"/>
      <c r="S1509" s="9">
        <f>M1509+O1509+P1509+Q1509+R1509</f>
        <v>6</v>
      </c>
      <c r="T1509" s="9">
        <f>N1509+R1509</f>
        <v>0</v>
      </c>
      <c r="U1509" s="80"/>
      <c r="V1509" s="80"/>
      <c r="W1509" s="80"/>
      <c r="X1509" s="80"/>
      <c r="Y1509" s="9">
        <f>S1509+U1509+V1509+W1509+X1509</f>
        <v>6</v>
      </c>
      <c r="Z1509" s="9">
        <f>T1509+X1509</f>
        <v>0</v>
      </c>
      <c r="AA1509" s="80"/>
      <c r="AB1509" s="80"/>
      <c r="AC1509" s="80"/>
      <c r="AD1509" s="80"/>
      <c r="AE1509" s="9">
        <f>Y1509+AA1509+AB1509+AC1509+AD1509</f>
        <v>6</v>
      </c>
      <c r="AF1509" s="9">
        <f>Z1509+AD1509</f>
        <v>0</v>
      </c>
      <c r="AG1509" s="80"/>
      <c r="AH1509" s="80"/>
      <c r="AI1509" s="80"/>
      <c r="AJ1509" s="80"/>
      <c r="AK1509" s="9">
        <f>AE1509+AG1509+AH1509+AI1509+AJ1509</f>
        <v>6</v>
      </c>
      <c r="AL1509" s="9">
        <f>AF1509+AJ1509</f>
        <v>0</v>
      </c>
      <c r="AM1509" s="80"/>
      <c r="AN1509" s="80"/>
      <c r="AO1509" s="80"/>
      <c r="AP1509" s="80"/>
      <c r="AQ1509" s="9">
        <f>AK1509+AM1509+AN1509+AO1509+AP1509</f>
        <v>6</v>
      </c>
      <c r="AR1509" s="9">
        <f>AL1509+AP1509</f>
        <v>0</v>
      </c>
      <c r="AS1509" s="80"/>
      <c r="AT1509" s="80"/>
      <c r="AU1509" s="80"/>
      <c r="AV1509" s="80"/>
      <c r="AW1509" s="9">
        <f>AQ1509+AS1509+AT1509+AU1509+AV1509</f>
        <v>6</v>
      </c>
      <c r="AX1509" s="9">
        <f>AR1509+AV1509</f>
        <v>0</v>
      </c>
      <c r="AY1509" s="79"/>
      <c r="AZ1509" s="79"/>
      <c r="BA1509" s="92">
        <f t="shared" si="2676"/>
        <v>0</v>
      </c>
      <c r="BB1509" s="92"/>
    </row>
    <row r="1510" spans="1:54" ht="33" hidden="1">
      <c r="A1510" s="24" t="s">
        <v>108</v>
      </c>
      <c r="B1510" s="25">
        <v>923</v>
      </c>
      <c r="C1510" s="25" t="s">
        <v>21</v>
      </c>
      <c r="D1510" s="25" t="s">
        <v>59</v>
      </c>
      <c r="E1510" s="25" t="s">
        <v>548</v>
      </c>
      <c r="F1510" s="25"/>
      <c r="G1510" s="11">
        <f t="shared" ref="G1510" si="2721">G1511+G1513+G1515</f>
        <v>166489</v>
      </c>
      <c r="H1510" s="11">
        <f t="shared" ref="H1510:N1510" si="2722">H1511+H1513+H1515</f>
        <v>0</v>
      </c>
      <c r="I1510" s="11">
        <f t="shared" si="2722"/>
        <v>0</v>
      </c>
      <c r="J1510" s="11">
        <f t="shared" si="2722"/>
        <v>0</v>
      </c>
      <c r="K1510" s="11">
        <f t="shared" si="2722"/>
        <v>0</v>
      </c>
      <c r="L1510" s="11">
        <f t="shared" si="2722"/>
        <v>0</v>
      </c>
      <c r="M1510" s="11">
        <f t="shared" si="2722"/>
        <v>166489</v>
      </c>
      <c r="N1510" s="11">
        <f t="shared" si="2722"/>
        <v>0</v>
      </c>
      <c r="O1510" s="11">
        <f t="shared" ref="O1510:T1510" si="2723">O1511+O1513+O1515</f>
        <v>0</v>
      </c>
      <c r="P1510" s="11">
        <f t="shared" si="2723"/>
        <v>0</v>
      </c>
      <c r="Q1510" s="11">
        <f t="shared" si="2723"/>
        <v>0</v>
      </c>
      <c r="R1510" s="11">
        <f t="shared" si="2723"/>
        <v>0</v>
      </c>
      <c r="S1510" s="11">
        <f t="shared" si="2723"/>
        <v>166489</v>
      </c>
      <c r="T1510" s="11">
        <f t="shared" si="2723"/>
        <v>0</v>
      </c>
      <c r="U1510" s="11">
        <f t="shared" ref="U1510:Z1510" si="2724">U1511+U1513+U1515</f>
        <v>0</v>
      </c>
      <c r="V1510" s="11">
        <f t="shared" si="2724"/>
        <v>0</v>
      </c>
      <c r="W1510" s="11">
        <f t="shared" si="2724"/>
        <v>0</v>
      </c>
      <c r="X1510" s="11">
        <f t="shared" si="2724"/>
        <v>0</v>
      </c>
      <c r="Y1510" s="11">
        <f t="shared" si="2724"/>
        <v>166489</v>
      </c>
      <c r="Z1510" s="11">
        <f t="shared" si="2724"/>
        <v>0</v>
      </c>
      <c r="AA1510" s="11">
        <f t="shared" ref="AA1510:AF1510" si="2725">AA1511+AA1513+AA1515</f>
        <v>0</v>
      </c>
      <c r="AB1510" s="11">
        <f t="shared" si="2725"/>
        <v>0</v>
      </c>
      <c r="AC1510" s="11">
        <f t="shared" si="2725"/>
        <v>0</v>
      </c>
      <c r="AD1510" s="11">
        <f t="shared" si="2725"/>
        <v>0</v>
      </c>
      <c r="AE1510" s="11">
        <f t="shared" si="2725"/>
        <v>166489</v>
      </c>
      <c r="AF1510" s="11">
        <f t="shared" si="2725"/>
        <v>0</v>
      </c>
      <c r="AG1510" s="11">
        <f t="shared" ref="AG1510:AL1510" si="2726">AG1511+AG1513+AG1515</f>
        <v>0</v>
      </c>
      <c r="AH1510" s="11">
        <f t="shared" si="2726"/>
        <v>0</v>
      </c>
      <c r="AI1510" s="11">
        <f t="shared" si="2726"/>
        <v>0</v>
      </c>
      <c r="AJ1510" s="11">
        <f t="shared" si="2726"/>
        <v>0</v>
      </c>
      <c r="AK1510" s="11">
        <f t="shared" si="2726"/>
        <v>166489</v>
      </c>
      <c r="AL1510" s="11">
        <f t="shared" si="2726"/>
        <v>0</v>
      </c>
      <c r="AM1510" s="11">
        <f t="shared" ref="AM1510:AR1510" si="2727">AM1511+AM1513+AM1515</f>
        <v>0</v>
      </c>
      <c r="AN1510" s="11">
        <f t="shared" si="2727"/>
        <v>0</v>
      </c>
      <c r="AO1510" s="11">
        <f t="shared" si="2727"/>
        <v>0</v>
      </c>
      <c r="AP1510" s="11">
        <f t="shared" si="2727"/>
        <v>0</v>
      </c>
      <c r="AQ1510" s="11">
        <f t="shared" si="2727"/>
        <v>166489</v>
      </c>
      <c r="AR1510" s="11">
        <f t="shared" si="2727"/>
        <v>0</v>
      </c>
      <c r="AS1510" s="11">
        <f t="shared" ref="AS1510:AW1510" si="2728">AS1511+AS1513+AS1515</f>
        <v>-572</v>
      </c>
      <c r="AT1510" s="11">
        <f t="shared" si="2728"/>
        <v>0</v>
      </c>
      <c r="AU1510" s="11">
        <f t="shared" si="2728"/>
        <v>-1592</v>
      </c>
      <c r="AV1510" s="11">
        <f t="shared" si="2728"/>
        <v>0</v>
      </c>
      <c r="AW1510" s="11">
        <f t="shared" si="2728"/>
        <v>164325</v>
      </c>
      <c r="AX1510" s="11">
        <f t="shared" ref="AX1510:AZ1510" si="2729">AX1511+AX1513+AX1515</f>
        <v>0</v>
      </c>
      <c r="AY1510" s="11">
        <f t="shared" si="2729"/>
        <v>76205</v>
      </c>
      <c r="AZ1510" s="11">
        <f t="shared" si="2729"/>
        <v>0</v>
      </c>
      <c r="BA1510" s="92">
        <f t="shared" si="2676"/>
        <v>46.374562604594551</v>
      </c>
      <c r="BB1510" s="92"/>
    </row>
    <row r="1511" spans="1:54" ht="66" hidden="1">
      <c r="A1511" s="24" t="s">
        <v>446</v>
      </c>
      <c r="B1511" s="25">
        <v>923</v>
      </c>
      <c r="C1511" s="25" t="s">
        <v>21</v>
      </c>
      <c r="D1511" s="25" t="s">
        <v>59</v>
      </c>
      <c r="E1511" s="25" t="s">
        <v>548</v>
      </c>
      <c r="F1511" s="25" t="s">
        <v>84</v>
      </c>
      <c r="G1511" s="9">
        <f t="shared" ref="G1511:AZ1511" si="2730">G1512</f>
        <v>105992</v>
      </c>
      <c r="H1511" s="9">
        <f t="shared" si="2730"/>
        <v>0</v>
      </c>
      <c r="I1511" s="9">
        <f t="shared" si="2730"/>
        <v>0</v>
      </c>
      <c r="J1511" s="9">
        <f t="shared" si="2730"/>
        <v>0</v>
      </c>
      <c r="K1511" s="9">
        <f t="shared" si="2730"/>
        <v>0</v>
      </c>
      <c r="L1511" s="9">
        <f t="shared" si="2730"/>
        <v>0</v>
      </c>
      <c r="M1511" s="9">
        <f t="shared" si="2730"/>
        <v>105992</v>
      </c>
      <c r="N1511" s="9">
        <f t="shared" si="2730"/>
        <v>0</v>
      </c>
      <c r="O1511" s="9">
        <f t="shared" si="2730"/>
        <v>0</v>
      </c>
      <c r="P1511" s="9">
        <f t="shared" si="2730"/>
        <v>0</v>
      </c>
      <c r="Q1511" s="9">
        <f t="shared" si="2730"/>
        <v>0</v>
      </c>
      <c r="R1511" s="9">
        <f t="shared" si="2730"/>
        <v>0</v>
      </c>
      <c r="S1511" s="9">
        <f t="shared" si="2730"/>
        <v>105992</v>
      </c>
      <c r="T1511" s="9">
        <f t="shared" si="2730"/>
        <v>0</v>
      </c>
      <c r="U1511" s="9">
        <f t="shared" si="2730"/>
        <v>0</v>
      </c>
      <c r="V1511" s="9">
        <f t="shared" si="2730"/>
        <v>0</v>
      </c>
      <c r="W1511" s="9">
        <f t="shared" si="2730"/>
        <v>0</v>
      </c>
      <c r="X1511" s="9">
        <f t="shared" si="2730"/>
        <v>0</v>
      </c>
      <c r="Y1511" s="9">
        <f t="shared" si="2730"/>
        <v>105992</v>
      </c>
      <c r="Z1511" s="9">
        <f t="shared" si="2730"/>
        <v>0</v>
      </c>
      <c r="AA1511" s="9">
        <f t="shared" si="2730"/>
        <v>0</v>
      </c>
      <c r="AB1511" s="9">
        <f t="shared" si="2730"/>
        <v>0</v>
      </c>
      <c r="AC1511" s="9">
        <f t="shared" si="2730"/>
        <v>0</v>
      </c>
      <c r="AD1511" s="9">
        <f t="shared" si="2730"/>
        <v>0</v>
      </c>
      <c r="AE1511" s="9">
        <f t="shared" si="2730"/>
        <v>105992</v>
      </c>
      <c r="AF1511" s="9">
        <f t="shared" si="2730"/>
        <v>0</v>
      </c>
      <c r="AG1511" s="9">
        <f t="shared" si="2730"/>
        <v>0</v>
      </c>
      <c r="AH1511" s="9">
        <f t="shared" si="2730"/>
        <v>0</v>
      </c>
      <c r="AI1511" s="9">
        <f t="shared" si="2730"/>
        <v>0</v>
      </c>
      <c r="AJ1511" s="9">
        <f t="shared" si="2730"/>
        <v>0</v>
      </c>
      <c r="AK1511" s="9">
        <f t="shared" si="2730"/>
        <v>105992</v>
      </c>
      <c r="AL1511" s="9">
        <f t="shared" si="2730"/>
        <v>0</v>
      </c>
      <c r="AM1511" s="9">
        <f t="shared" si="2730"/>
        <v>0</v>
      </c>
      <c r="AN1511" s="9">
        <f t="shared" si="2730"/>
        <v>0</v>
      </c>
      <c r="AO1511" s="9">
        <f t="shared" si="2730"/>
        <v>0</v>
      </c>
      <c r="AP1511" s="9">
        <f t="shared" si="2730"/>
        <v>0</v>
      </c>
      <c r="AQ1511" s="9">
        <f t="shared" si="2730"/>
        <v>105992</v>
      </c>
      <c r="AR1511" s="9">
        <f t="shared" si="2730"/>
        <v>0</v>
      </c>
      <c r="AS1511" s="9">
        <f t="shared" si="2730"/>
        <v>0</v>
      </c>
      <c r="AT1511" s="9">
        <f t="shared" si="2730"/>
        <v>0</v>
      </c>
      <c r="AU1511" s="9">
        <f t="shared" si="2730"/>
        <v>0</v>
      </c>
      <c r="AV1511" s="9">
        <f t="shared" si="2730"/>
        <v>0</v>
      </c>
      <c r="AW1511" s="9">
        <f t="shared" si="2730"/>
        <v>105992</v>
      </c>
      <c r="AX1511" s="9">
        <f t="shared" si="2730"/>
        <v>0</v>
      </c>
      <c r="AY1511" s="9">
        <f t="shared" si="2730"/>
        <v>48374</v>
      </c>
      <c r="AZ1511" s="9">
        <f t="shared" si="2730"/>
        <v>0</v>
      </c>
      <c r="BA1511" s="92">
        <f t="shared" si="2676"/>
        <v>45.639293531587285</v>
      </c>
      <c r="BB1511" s="92"/>
    </row>
    <row r="1512" spans="1:54" ht="20.100000000000001" hidden="1" customHeight="1">
      <c r="A1512" s="27" t="s">
        <v>106</v>
      </c>
      <c r="B1512" s="25">
        <v>923</v>
      </c>
      <c r="C1512" s="25" t="s">
        <v>21</v>
      </c>
      <c r="D1512" s="25" t="s">
        <v>59</v>
      </c>
      <c r="E1512" s="44" t="s">
        <v>548</v>
      </c>
      <c r="F1512" s="25" t="s">
        <v>107</v>
      </c>
      <c r="G1512" s="11">
        <f>101919+4073</f>
        <v>105992</v>
      </c>
      <c r="H1512" s="11"/>
      <c r="I1512" s="79"/>
      <c r="J1512" s="79"/>
      <c r="K1512" s="79"/>
      <c r="L1512" s="79"/>
      <c r="M1512" s="9">
        <f>G1512+I1512+J1512+K1512+L1512</f>
        <v>105992</v>
      </c>
      <c r="N1512" s="9">
        <f>H1512+L1512</f>
        <v>0</v>
      </c>
      <c r="O1512" s="80"/>
      <c r="P1512" s="80"/>
      <c r="Q1512" s="80"/>
      <c r="R1512" s="80"/>
      <c r="S1512" s="9">
        <f>M1512+O1512+P1512+Q1512+R1512</f>
        <v>105992</v>
      </c>
      <c r="T1512" s="9">
        <f>N1512+R1512</f>
        <v>0</v>
      </c>
      <c r="U1512" s="80"/>
      <c r="V1512" s="80"/>
      <c r="W1512" s="80"/>
      <c r="X1512" s="80"/>
      <c r="Y1512" s="9">
        <f>S1512+U1512+V1512+W1512+X1512</f>
        <v>105992</v>
      </c>
      <c r="Z1512" s="9">
        <f>T1512+X1512</f>
        <v>0</v>
      </c>
      <c r="AA1512" s="80"/>
      <c r="AB1512" s="80"/>
      <c r="AC1512" s="80"/>
      <c r="AD1512" s="80"/>
      <c r="AE1512" s="9">
        <f>Y1512+AA1512+AB1512+AC1512+AD1512</f>
        <v>105992</v>
      </c>
      <c r="AF1512" s="9">
        <f>Z1512+AD1512</f>
        <v>0</v>
      </c>
      <c r="AG1512" s="80"/>
      <c r="AH1512" s="80"/>
      <c r="AI1512" s="80"/>
      <c r="AJ1512" s="80"/>
      <c r="AK1512" s="9">
        <f>AE1512+AG1512+AH1512+AI1512+AJ1512</f>
        <v>105992</v>
      </c>
      <c r="AL1512" s="9">
        <f>AF1512+AJ1512</f>
        <v>0</v>
      </c>
      <c r="AM1512" s="80"/>
      <c r="AN1512" s="80"/>
      <c r="AO1512" s="80"/>
      <c r="AP1512" s="80"/>
      <c r="AQ1512" s="9">
        <f>AK1512+AM1512+AN1512+AO1512+AP1512</f>
        <v>105992</v>
      </c>
      <c r="AR1512" s="9">
        <f>AL1512+AP1512</f>
        <v>0</v>
      </c>
      <c r="AS1512" s="80"/>
      <c r="AT1512" s="80"/>
      <c r="AU1512" s="80"/>
      <c r="AV1512" s="80"/>
      <c r="AW1512" s="9">
        <f>AQ1512+AS1512+AT1512+AU1512+AV1512</f>
        <v>105992</v>
      </c>
      <c r="AX1512" s="9">
        <f>AR1512+AV1512</f>
        <v>0</v>
      </c>
      <c r="AY1512" s="9">
        <v>48374</v>
      </c>
      <c r="AZ1512" s="79"/>
      <c r="BA1512" s="92">
        <f t="shared" si="2676"/>
        <v>45.639293531587285</v>
      </c>
      <c r="BB1512" s="92"/>
    </row>
    <row r="1513" spans="1:54" ht="33" hidden="1">
      <c r="A1513" s="24" t="s">
        <v>242</v>
      </c>
      <c r="B1513" s="25">
        <v>923</v>
      </c>
      <c r="C1513" s="25" t="s">
        <v>21</v>
      </c>
      <c r="D1513" s="25" t="s">
        <v>59</v>
      </c>
      <c r="E1513" s="25" t="s">
        <v>548</v>
      </c>
      <c r="F1513" s="25" t="s">
        <v>30</v>
      </c>
      <c r="G1513" s="9">
        <f t="shared" ref="G1513:AZ1513" si="2731">G1514</f>
        <v>59957</v>
      </c>
      <c r="H1513" s="9">
        <f t="shared" si="2731"/>
        <v>0</v>
      </c>
      <c r="I1513" s="9">
        <f t="shared" si="2731"/>
        <v>0</v>
      </c>
      <c r="J1513" s="9">
        <f t="shared" si="2731"/>
        <v>0</v>
      </c>
      <c r="K1513" s="9">
        <f t="shared" si="2731"/>
        <v>0</v>
      </c>
      <c r="L1513" s="9">
        <f t="shared" si="2731"/>
        <v>0</v>
      </c>
      <c r="M1513" s="9">
        <f t="shared" si="2731"/>
        <v>59957</v>
      </c>
      <c r="N1513" s="9">
        <f t="shared" si="2731"/>
        <v>0</v>
      </c>
      <c r="O1513" s="9">
        <f t="shared" si="2731"/>
        <v>0</v>
      </c>
      <c r="P1513" s="9">
        <f t="shared" si="2731"/>
        <v>0</v>
      </c>
      <c r="Q1513" s="9">
        <f t="shared" si="2731"/>
        <v>0</v>
      </c>
      <c r="R1513" s="9">
        <f t="shared" si="2731"/>
        <v>0</v>
      </c>
      <c r="S1513" s="9">
        <f t="shared" si="2731"/>
        <v>59957</v>
      </c>
      <c r="T1513" s="9">
        <f t="shared" si="2731"/>
        <v>0</v>
      </c>
      <c r="U1513" s="9">
        <f t="shared" si="2731"/>
        <v>0</v>
      </c>
      <c r="V1513" s="9">
        <f t="shared" si="2731"/>
        <v>0</v>
      </c>
      <c r="W1513" s="9">
        <f t="shared" si="2731"/>
        <v>0</v>
      </c>
      <c r="X1513" s="9">
        <f t="shared" si="2731"/>
        <v>0</v>
      </c>
      <c r="Y1513" s="9">
        <f t="shared" si="2731"/>
        <v>59957</v>
      </c>
      <c r="Z1513" s="9">
        <f t="shared" si="2731"/>
        <v>0</v>
      </c>
      <c r="AA1513" s="9">
        <f t="shared" si="2731"/>
        <v>0</v>
      </c>
      <c r="AB1513" s="9">
        <f t="shared" si="2731"/>
        <v>0</v>
      </c>
      <c r="AC1513" s="9">
        <f t="shared" si="2731"/>
        <v>0</v>
      </c>
      <c r="AD1513" s="9">
        <f t="shared" si="2731"/>
        <v>0</v>
      </c>
      <c r="AE1513" s="9">
        <f t="shared" si="2731"/>
        <v>59957</v>
      </c>
      <c r="AF1513" s="9">
        <f t="shared" si="2731"/>
        <v>0</v>
      </c>
      <c r="AG1513" s="9">
        <f t="shared" si="2731"/>
        <v>0</v>
      </c>
      <c r="AH1513" s="9">
        <f t="shared" si="2731"/>
        <v>0</v>
      </c>
      <c r="AI1513" s="9">
        <f t="shared" si="2731"/>
        <v>0</v>
      </c>
      <c r="AJ1513" s="9">
        <f t="shared" si="2731"/>
        <v>0</v>
      </c>
      <c r="AK1513" s="9">
        <f t="shared" si="2731"/>
        <v>59957</v>
      </c>
      <c r="AL1513" s="9">
        <f t="shared" si="2731"/>
        <v>0</v>
      </c>
      <c r="AM1513" s="9">
        <f t="shared" si="2731"/>
        <v>0</v>
      </c>
      <c r="AN1513" s="9">
        <f t="shared" si="2731"/>
        <v>0</v>
      </c>
      <c r="AO1513" s="9">
        <f t="shared" si="2731"/>
        <v>0</v>
      </c>
      <c r="AP1513" s="9">
        <f t="shared" si="2731"/>
        <v>0</v>
      </c>
      <c r="AQ1513" s="9">
        <f t="shared" si="2731"/>
        <v>59957</v>
      </c>
      <c r="AR1513" s="9">
        <f t="shared" si="2731"/>
        <v>0</v>
      </c>
      <c r="AS1513" s="9">
        <f t="shared" si="2731"/>
        <v>-572</v>
      </c>
      <c r="AT1513" s="9">
        <f t="shared" si="2731"/>
        <v>0</v>
      </c>
      <c r="AU1513" s="9">
        <f t="shared" si="2731"/>
        <v>-1592</v>
      </c>
      <c r="AV1513" s="9">
        <f t="shared" si="2731"/>
        <v>0</v>
      </c>
      <c r="AW1513" s="9">
        <f t="shared" si="2731"/>
        <v>57793</v>
      </c>
      <c r="AX1513" s="9">
        <f t="shared" si="2731"/>
        <v>0</v>
      </c>
      <c r="AY1513" s="9">
        <f t="shared" si="2731"/>
        <v>27471</v>
      </c>
      <c r="AZ1513" s="9">
        <f t="shared" si="2731"/>
        <v>0</v>
      </c>
      <c r="BA1513" s="92">
        <f t="shared" si="2676"/>
        <v>47.533438305677159</v>
      </c>
      <c r="BB1513" s="92"/>
    </row>
    <row r="1514" spans="1:54" ht="33" hidden="1">
      <c r="A1514" s="24" t="s">
        <v>36</v>
      </c>
      <c r="B1514" s="25">
        <v>923</v>
      </c>
      <c r="C1514" s="25" t="s">
        <v>21</v>
      </c>
      <c r="D1514" s="25" t="s">
        <v>59</v>
      </c>
      <c r="E1514" s="25" t="s">
        <v>548</v>
      </c>
      <c r="F1514" s="25" t="s">
        <v>37</v>
      </c>
      <c r="G1514" s="9">
        <f>55107+4850</f>
        <v>59957</v>
      </c>
      <c r="H1514" s="9"/>
      <c r="I1514" s="79"/>
      <c r="J1514" s="79"/>
      <c r="K1514" s="79"/>
      <c r="L1514" s="79"/>
      <c r="M1514" s="9">
        <f>G1514+I1514+J1514+K1514+L1514</f>
        <v>59957</v>
      </c>
      <c r="N1514" s="9">
        <f>H1514+L1514</f>
        <v>0</v>
      </c>
      <c r="O1514" s="80"/>
      <c r="P1514" s="80"/>
      <c r="Q1514" s="80"/>
      <c r="R1514" s="80"/>
      <c r="S1514" s="9">
        <f>M1514+O1514+P1514+Q1514+R1514</f>
        <v>59957</v>
      </c>
      <c r="T1514" s="9">
        <f>N1514+R1514</f>
        <v>0</v>
      </c>
      <c r="U1514" s="80"/>
      <c r="V1514" s="80"/>
      <c r="W1514" s="80"/>
      <c r="X1514" s="80"/>
      <c r="Y1514" s="9">
        <f>S1514+U1514+V1514+W1514+X1514</f>
        <v>59957</v>
      </c>
      <c r="Z1514" s="9">
        <f>T1514+X1514</f>
        <v>0</v>
      </c>
      <c r="AA1514" s="80"/>
      <c r="AB1514" s="80"/>
      <c r="AC1514" s="80"/>
      <c r="AD1514" s="80"/>
      <c r="AE1514" s="9">
        <f>Y1514+AA1514+AB1514+AC1514+AD1514</f>
        <v>59957</v>
      </c>
      <c r="AF1514" s="9">
        <f>Z1514+AD1514</f>
        <v>0</v>
      </c>
      <c r="AG1514" s="80"/>
      <c r="AH1514" s="80"/>
      <c r="AI1514" s="80"/>
      <c r="AJ1514" s="80"/>
      <c r="AK1514" s="9">
        <f>AE1514+AG1514+AH1514+AI1514+AJ1514</f>
        <v>59957</v>
      </c>
      <c r="AL1514" s="9">
        <f>AF1514+AJ1514</f>
        <v>0</v>
      </c>
      <c r="AM1514" s="80"/>
      <c r="AN1514" s="80"/>
      <c r="AO1514" s="80"/>
      <c r="AP1514" s="80"/>
      <c r="AQ1514" s="9">
        <f>AK1514+AM1514+AN1514+AO1514+AP1514</f>
        <v>59957</v>
      </c>
      <c r="AR1514" s="9">
        <f>AL1514+AP1514</f>
        <v>0</v>
      </c>
      <c r="AS1514" s="9">
        <v>-572</v>
      </c>
      <c r="AT1514" s="80"/>
      <c r="AU1514" s="9">
        <v>-1592</v>
      </c>
      <c r="AV1514" s="80"/>
      <c r="AW1514" s="9">
        <f>AQ1514+AS1514+AT1514+AU1514+AV1514</f>
        <v>57793</v>
      </c>
      <c r="AX1514" s="9">
        <f>AR1514+AV1514</f>
        <v>0</v>
      </c>
      <c r="AY1514" s="9">
        <v>27471</v>
      </c>
      <c r="AZ1514" s="79"/>
      <c r="BA1514" s="92">
        <f t="shared" si="2676"/>
        <v>47.533438305677159</v>
      </c>
      <c r="BB1514" s="92"/>
    </row>
    <row r="1515" spans="1:54" ht="20.100000000000001" hidden="1" customHeight="1">
      <c r="A1515" s="27" t="s">
        <v>65</v>
      </c>
      <c r="B1515" s="25">
        <v>923</v>
      </c>
      <c r="C1515" s="25" t="s">
        <v>21</v>
      </c>
      <c r="D1515" s="25" t="s">
        <v>59</v>
      </c>
      <c r="E1515" s="44" t="s">
        <v>548</v>
      </c>
      <c r="F1515" s="25" t="s">
        <v>66</v>
      </c>
      <c r="G1515" s="11">
        <f t="shared" ref="G1515:AZ1515" si="2732">G1516</f>
        <v>540</v>
      </c>
      <c r="H1515" s="11">
        <f t="shared" si="2732"/>
        <v>0</v>
      </c>
      <c r="I1515" s="11">
        <f t="shared" si="2732"/>
        <v>0</v>
      </c>
      <c r="J1515" s="11">
        <f t="shared" si="2732"/>
        <v>0</v>
      </c>
      <c r="K1515" s="11">
        <f t="shared" si="2732"/>
        <v>0</v>
      </c>
      <c r="L1515" s="11">
        <f t="shared" si="2732"/>
        <v>0</v>
      </c>
      <c r="M1515" s="11">
        <f t="shared" si="2732"/>
        <v>540</v>
      </c>
      <c r="N1515" s="11">
        <f t="shared" si="2732"/>
        <v>0</v>
      </c>
      <c r="O1515" s="11">
        <f t="shared" si="2732"/>
        <v>0</v>
      </c>
      <c r="P1515" s="11">
        <f t="shared" si="2732"/>
        <v>0</v>
      </c>
      <c r="Q1515" s="11">
        <f t="shared" si="2732"/>
        <v>0</v>
      </c>
      <c r="R1515" s="11">
        <f t="shared" si="2732"/>
        <v>0</v>
      </c>
      <c r="S1515" s="11">
        <f t="shared" si="2732"/>
        <v>540</v>
      </c>
      <c r="T1515" s="11">
        <f t="shared" si="2732"/>
        <v>0</v>
      </c>
      <c r="U1515" s="11">
        <f t="shared" si="2732"/>
        <v>0</v>
      </c>
      <c r="V1515" s="11">
        <f t="shared" si="2732"/>
        <v>0</v>
      </c>
      <c r="W1515" s="11">
        <f t="shared" si="2732"/>
        <v>0</v>
      </c>
      <c r="X1515" s="11">
        <f t="shared" si="2732"/>
        <v>0</v>
      </c>
      <c r="Y1515" s="11">
        <f t="shared" si="2732"/>
        <v>540</v>
      </c>
      <c r="Z1515" s="11">
        <f t="shared" si="2732"/>
        <v>0</v>
      </c>
      <c r="AA1515" s="11">
        <f t="shared" si="2732"/>
        <v>0</v>
      </c>
      <c r="AB1515" s="11">
        <f t="shared" si="2732"/>
        <v>0</v>
      </c>
      <c r="AC1515" s="11">
        <f t="shared" si="2732"/>
        <v>0</v>
      </c>
      <c r="AD1515" s="11">
        <f t="shared" si="2732"/>
        <v>0</v>
      </c>
      <c r="AE1515" s="11">
        <f t="shared" si="2732"/>
        <v>540</v>
      </c>
      <c r="AF1515" s="11">
        <f t="shared" si="2732"/>
        <v>0</v>
      </c>
      <c r="AG1515" s="11">
        <f t="shared" si="2732"/>
        <v>0</v>
      </c>
      <c r="AH1515" s="11">
        <f t="shared" si="2732"/>
        <v>0</v>
      </c>
      <c r="AI1515" s="11">
        <f t="shared" si="2732"/>
        <v>0</v>
      </c>
      <c r="AJ1515" s="11">
        <f t="shared" si="2732"/>
        <v>0</v>
      </c>
      <c r="AK1515" s="11">
        <f t="shared" si="2732"/>
        <v>540</v>
      </c>
      <c r="AL1515" s="11">
        <f t="shared" si="2732"/>
        <v>0</v>
      </c>
      <c r="AM1515" s="11">
        <f t="shared" si="2732"/>
        <v>0</v>
      </c>
      <c r="AN1515" s="11">
        <f t="shared" si="2732"/>
        <v>0</v>
      </c>
      <c r="AO1515" s="11">
        <f t="shared" si="2732"/>
        <v>0</v>
      </c>
      <c r="AP1515" s="11">
        <f t="shared" si="2732"/>
        <v>0</v>
      </c>
      <c r="AQ1515" s="11">
        <f t="shared" si="2732"/>
        <v>540</v>
      </c>
      <c r="AR1515" s="11">
        <f t="shared" si="2732"/>
        <v>0</v>
      </c>
      <c r="AS1515" s="11">
        <f t="shared" si="2732"/>
        <v>0</v>
      </c>
      <c r="AT1515" s="11">
        <f t="shared" si="2732"/>
        <v>0</v>
      </c>
      <c r="AU1515" s="11">
        <f t="shared" si="2732"/>
        <v>0</v>
      </c>
      <c r="AV1515" s="11">
        <f t="shared" si="2732"/>
        <v>0</v>
      </c>
      <c r="AW1515" s="11">
        <f t="shared" si="2732"/>
        <v>540</v>
      </c>
      <c r="AX1515" s="11">
        <f t="shared" si="2732"/>
        <v>0</v>
      </c>
      <c r="AY1515" s="11">
        <f t="shared" si="2732"/>
        <v>360</v>
      </c>
      <c r="AZ1515" s="11">
        <f t="shared" si="2732"/>
        <v>0</v>
      </c>
      <c r="BA1515" s="92">
        <f t="shared" si="2676"/>
        <v>66.666666666666657</v>
      </c>
      <c r="BB1515" s="92"/>
    </row>
    <row r="1516" spans="1:54" ht="20.100000000000001" hidden="1" customHeight="1">
      <c r="A1516" s="27" t="s">
        <v>91</v>
      </c>
      <c r="B1516" s="25">
        <v>923</v>
      </c>
      <c r="C1516" s="25" t="s">
        <v>21</v>
      </c>
      <c r="D1516" s="25" t="s">
        <v>59</v>
      </c>
      <c r="E1516" s="44" t="s">
        <v>548</v>
      </c>
      <c r="F1516" s="25" t="s">
        <v>68</v>
      </c>
      <c r="G1516" s="11">
        <f>646-106</f>
        <v>540</v>
      </c>
      <c r="H1516" s="11"/>
      <c r="I1516" s="79"/>
      <c r="J1516" s="79"/>
      <c r="K1516" s="79"/>
      <c r="L1516" s="79"/>
      <c r="M1516" s="9">
        <f>G1516+I1516+J1516+K1516+L1516</f>
        <v>540</v>
      </c>
      <c r="N1516" s="9">
        <f>H1516+L1516</f>
        <v>0</v>
      </c>
      <c r="O1516" s="80"/>
      <c r="P1516" s="80"/>
      <c r="Q1516" s="80"/>
      <c r="R1516" s="80"/>
      <c r="S1516" s="9">
        <f>M1516+O1516+P1516+Q1516+R1516</f>
        <v>540</v>
      </c>
      <c r="T1516" s="9">
        <f>N1516+R1516</f>
        <v>0</v>
      </c>
      <c r="U1516" s="80"/>
      <c r="V1516" s="80"/>
      <c r="W1516" s="80"/>
      <c r="X1516" s="80"/>
      <c r="Y1516" s="9">
        <f>S1516+U1516+V1516+W1516+X1516</f>
        <v>540</v>
      </c>
      <c r="Z1516" s="9">
        <f>T1516+X1516</f>
        <v>0</v>
      </c>
      <c r="AA1516" s="80"/>
      <c r="AB1516" s="80"/>
      <c r="AC1516" s="80"/>
      <c r="AD1516" s="80"/>
      <c r="AE1516" s="9">
        <f>Y1516+AA1516+AB1516+AC1516+AD1516</f>
        <v>540</v>
      </c>
      <c r="AF1516" s="9">
        <f>Z1516+AD1516</f>
        <v>0</v>
      </c>
      <c r="AG1516" s="80"/>
      <c r="AH1516" s="80"/>
      <c r="AI1516" s="80"/>
      <c r="AJ1516" s="80"/>
      <c r="AK1516" s="9">
        <f>AE1516+AG1516+AH1516+AI1516+AJ1516</f>
        <v>540</v>
      </c>
      <c r="AL1516" s="9">
        <f>AF1516+AJ1516</f>
        <v>0</v>
      </c>
      <c r="AM1516" s="80"/>
      <c r="AN1516" s="80"/>
      <c r="AO1516" s="80"/>
      <c r="AP1516" s="80"/>
      <c r="AQ1516" s="9">
        <f>AK1516+AM1516+AN1516+AO1516+AP1516</f>
        <v>540</v>
      </c>
      <c r="AR1516" s="9">
        <f>AL1516+AP1516</f>
        <v>0</v>
      </c>
      <c r="AS1516" s="80"/>
      <c r="AT1516" s="80"/>
      <c r="AU1516" s="80"/>
      <c r="AV1516" s="80"/>
      <c r="AW1516" s="9">
        <f>AQ1516+AS1516+AT1516+AU1516+AV1516</f>
        <v>540</v>
      </c>
      <c r="AX1516" s="9">
        <f>AR1516+AV1516</f>
        <v>0</v>
      </c>
      <c r="AY1516" s="9">
        <v>360</v>
      </c>
      <c r="AZ1516" s="79"/>
      <c r="BA1516" s="92">
        <f t="shared" si="2676"/>
        <v>66.666666666666657</v>
      </c>
      <c r="BB1516" s="92"/>
    </row>
    <row r="1517" spans="1:54" ht="20.100000000000001" hidden="1" customHeight="1">
      <c r="A1517" s="27" t="s">
        <v>569</v>
      </c>
      <c r="B1517" s="25" t="s">
        <v>586</v>
      </c>
      <c r="C1517" s="25" t="s">
        <v>21</v>
      </c>
      <c r="D1517" s="25" t="s">
        <v>59</v>
      </c>
      <c r="E1517" s="44" t="s">
        <v>571</v>
      </c>
      <c r="F1517" s="25"/>
      <c r="G1517" s="11">
        <f t="shared" ref="G1517:H1517" si="2733">G1518+G1521+G1526+G1531+G1534+G1541+G1548</f>
        <v>3623</v>
      </c>
      <c r="H1517" s="11">
        <f t="shared" si="2733"/>
        <v>3623</v>
      </c>
      <c r="I1517" s="11">
        <f t="shared" ref="I1517:N1517" si="2734">I1518+I1521+I1526+I1531+I1534+I1541+I1548</f>
        <v>0</v>
      </c>
      <c r="J1517" s="11">
        <f t="shared" si="2734"/>
        <v>0</v>
      </c>
      <c r="K1517" s="11">
        <f t="shared" si="2734"/>
        <v>0</v>
      </c>
      <c r="L1517" s="11">
        <f t="shared" si="2734"/>
        <v>0</v>
      </c>
      <c r="M1517" s="11">
        <f t="shared" si="2734"/>
        <v>3623</v>
      </c>
      <c r="N1517" s="11">
        <f t="shared" si="2734"/>
        <v>3623</v>
      </c>
      <c r="O1517" s="11">
        <f t="shared" ref="O1517:T1517" si="2735">O1518+O1521+O1526+O1531+O1534+O1541+O1548</f>
        <v>0</v>
      </c>
      <c r="P1517" s="11">
        <f t="shared" si="2735"/>
        <v>0</v>
      </c>
      <c r="Q1517" s="11">
        <f t="shared" si="2735"/>
        <v>0</v>
      </c>
      <c r="R1517" s="11">
        <f t="shared" si="2735"/>
        <v>0</v>
      </c>
      <c r="S1517" s="11">
        <f t="shared" si="2735"/>
        <v>3623</v>
      </c>
      <c r="T1517" s="11">
        <f t="shared" si="2735"/>
        <v>3623</v>
      </c>
      <c r="U1517" s="11">
        <f t="shared" ref="U1517:Z1517" si="2736">U1518+U1521+U1526+U1531+U1534+U1541+U1548</f>
        <v>0</v>
      </c>
      <c r="V1517" s="11">
        <f t="shared" si="2736"/>
        <v>0</v>
      </c>
      <c r="W1517" s="11">
        <f t="shared" si="2736"/>
        <v>0</v>
      </c>
      <c r="X1517" s="11">
        <f t="shared" si="2736"/>
        <v>0</v>
      </c>
      <c r="Y1517" s="11">
        <f t="shared" si="2736"/>
        <v>3623</v>
      </c>
      <c r="Z1517" s="11">
        <f t="shared" si="2736"/>
        <v>3623</v>
      </c>
      <c r="AA1517" s="11">
        <f t="shared" ref="AA1517:AF1517" si="2737">AA1518+AA1521+AA1526+AA1531+AA1534+AA1541+AA1548</f>
        <v>0</v>
      </c>
      <c r="AB1517" s="11">
        <f t="shared" si="2737"/>
        <v>0</v>
      </c>
      <c r="AC1517" s="11">
        <f t="shared" si="2737"/>
        <v>0</v>
      </c>
      <c r="AD1517" s="11">
        <f t="shared" si="2737"/>
        <v>0</v>
      </c>
      <c r="AE1517" s="11">
        <f t="shared" si="2737"/>
        <v>3623</v>
      </c>
      <c r="AF1517" s="11">
        <f t="shared" si="2737"/>
        <v>3623</v>
      </c>
      <c r="AG1517" s="11">
        <f t="shared" ref="AG1517:AL1517" si="2738">AG1518+AG1521+AG1526+AG1531+AG1534+AG1541+AG1548</f>
        <v>0</v>
      </c>
      <c r="AH1517" s="11">
        <f t="shared" si="2738"/>
        <v>0</v>
      </c>
      <c r="AI1517" s="11">
        <f t="shared" si="2738"/>
        <v>0</v>
      </c>
      <c r="AJ1517" s="11">
        <f t="shared" si="2738"/>
        <v>0</v>
      </c>
      <c r="AK1517" s="11">
        <f t="shared" si="2738"/>
        <v>3623</v>
      </c>
      <c r="AL1517" s="11">
        <f t="shared" si="2738"/>
        <v>3623</v>
      </c>
      <c r="AM1517" s="11">
        <f t="shared" ref="AM1517:AR1517" si="2739">AM1518+AM1521+AM1526+AM1531+AM1534+AM1541+AM1548</f>
        <v>0</v>
      </c>
      <c r="AN1517" s="11">
        <f t="shared" si="2739"/>
        <v>0</v>
      </c>
      <c r="AO1517" s="11">
        <f t="shared" si="2739"/>
        <v>0</v>
      </c>
      <c r="AP1517" s="11">
        <f t="shared" si="2739"/>
        <v>0</v>
      </c>
      <c r="AQ1517" s="11">
        <f t="shared" si="2739"/>
        <v>3623</v>
      </c>
      <c r="AR1517" s="11">
        <f t="shared" si="2739"/>
        <v>3623</v>
      </c>
      <c r="AS1517" s="11">
        <f t="shared" ref="AS1517:AX1517" si="2740">AS1518+AS1521+AS1526+AS1531+AS1534+AS1541+AS1548</f>
        <v>0</v>
      </c>
      <c r="AT1517" s="11">
        <f t="shared" si="2740"/>
        <v>0</v>
      </c>
      <c r="AU1517" s="11">
        <f t="shared" si="2740"/>
        <v>0</v>
      </c>
      <c r="AV1517" s="11">
        <f t="shared" si="2740"/>
        <v>323</v>
      </c>
      <c r="AW1517" s="11">
        <f t="shared" si="2740"/>
        <v>3946</v>
      </c>
      <c r="AX1517" s="11">
        <f t="shared" si="2740"/>
        <v>3946</v>
      </c>
      <c r="AY1517" s="11">
        <f t="shared" ref="AY1517:AZ1517" si="2741">AY1518+AY1521+AY1526+AY1531+AY1534+AY1541+AY1548</f>
        <v>1467</v>
      </c>
      <c r="AZ1517" s="11">
        <f t="shared" si="2741"/>
        <v>1467</v>
      </c>
      <c r="BA1517" s="92">
        <f t="shared" si="2676"/>
        <v>37.176887987835784</v>
      </c>
      <c r="BB1517" s="92">
        <f t="shared" si="2686"/>
        <v>37.176887987835784</v>
      </c>
    </row>
    <row r="1518" spans="1:54" ht="33" hidden="1">
      <c r="A1518" s="24" t="s">
        <v>570</v>
      </c>
      <c r="B1518" s="25" t="s">
        <v>586</v>
      </c>
      <c r="C1518" s="25" t="s">
        <v>21</v>
      </c>
      <c r="D1518" s="25" t="s">
        <v>59</v>
      </c>
      <c r="E1518" s="25" t="s">
        <v>572</v>
      </c>
      <c r="F1518" s="25"/>
      <c r="G1518" s="9">
        <f t="shared" ref="G1518:V1519" si="2742">G1519</f>
        <v>57</v>
      </c>
      <c r="H1518" s="9">
        <f t="shared" si="2742"/>
        <v>57</v>
      </c>
      <c r="I1518" s="9">
        <f t="shared" si="2742"/>
        <v>0</v>
      </c>
      <c r="J1518" s="9">
        <f t="shared" si="2742"/>
        <v>0</v>
      </c>
      <c r="K1518" s="9">
        <f t="shared" si="2742"/>
        <v>0</v>
      </c>
      <c r="L1518" s="9">
        <f t="shared" si="2742"/>
        <v>0</v>
      </c>
      <c r="M1518" s="9">
        <f t="shared" si="2742"/>
        <v>57</v>
      </c>
      <c r="N1518" s="9">
        <f t="shared" si="2742"/>
        <v>57</v>
      </c>
      <c r="O1518" s="9">
        <f t="shared" si="2742"/>
        <v>0</v>
      </c>
      <c r="P1518" s="9">
        <f t="shared" si="2742"/>
        <v>0</v>
      </c>
      <c r="Q1518" s="9">
        <f t="shared" si="2742"/>
        <v>0</v>
      </c>
      <c r="R1518" s="9">
        <f t="shared" si="2742"/>
        <v>0</v>
      </c>
      <c r="S1518" s="9">
        <f t="shared" si="2742"/>
        <v>57</v>
      </c>
      <c r="T1518" s="9">
        <f t="shared" si="2742"/>
        <v>57</v>
      </c>
      <c r="U1518" s="9">
        <f t="shared" si="2742"/>
        <v>0</v>
      </c>
      <c r="V1518" s="9">
        <f t="shared" si="2742"/>
        <v>0</v>
      </c>
      <c r="W1518" s="9">
        <f t="shared" ref="U1518:AJ1519" si="2743">W1519</f>
        <v>0</v>
      </c>
      <c r="X1518" s="9">
        <f t="shared" si="2743"/>
        <v>0</v>
      </c>
      <c r="Y1518" s="9">
        <f t="shared" si="2743"/>
        <v>57</v>
      </c>
      <c r="Z1518" s="9">
        <f t="shared" si="2743"/>
        <v>57</v>
      </c>
      <c r="AA1518" s="9">
        <f t="shared" si="2743"/>
        <v>0</v>
      </c>
      <c r="AB1518" s="9">
        <f t="shared" si="2743"/>
        <v>0</v>
      </c>
      <c r="AC1518" s="9">
        <f t="shared" si="2743"/>
        <v>0</v>
      </c>
      <c r="AD1518" s="9">
        <f t="shared" si="2743"/>
        <v>0</v>
      </c>
      <c r="AE1518" s="9">
        <f t="shared" si="2743"/>
        <v>57</v>
      </c>
      <c r="AF1518" s="9">
        <f t="shared" si="2743"/>
        <v>57</v>
      </c>
      <c r="AG1518" s="9">
        <f t="shared" si="2743"/>
        <v>0</v>
      </c>
      <c r="AH1518" s="9">
        <f t="shared" si="2743"/>
        <v>0</v>
      </c>
      <c r="AI1518" s="9">
        <f t="shared" si="2743"/>
        <v>0</v>
      </c>
      <c r="AJ1518" s="9">
        <f t="shared" si="2743"/>
        <v>0</v>
      </c>
      <c r="AK1518" s="9">
        <f t="shared" ref="AG1518:AV1519" si="2744">AK1519</f>
        <v>57</v>
      </c>
      <c r="AL1518" s="9">
        <f t="shared" si="2744"/>
        <v>57</v>
      </c>
      <c r="AM1518" s="9">
        <f t="shared" si="2744"/>
        <v>0</v>
      </c>
      <c r="AN1518" s="9">
        <f t="shared" si="2744"/>
        <v>0</v>
      </c>
      <c r="AO1518" s="9">
        <f t="shared" si="2744"/>
        <v>0</v>
      </c>
      <c r="AP1518" s="9">
        <f t="shared" si="2744"/>
        <v>0</v>
      </c>
      <c r="AQ1518" s="9">
        <f t="shared" si="2744"/>
        <v>57</v>
      </c>
      <c r="AR1518" s="9">
        <f t="shared" si="2744"/>
        <v>57</v>
      </c>
      <c r="AS1518" s="9">
        <f t="shared" si="2744"/>
        <v>0</v>
      </c>
      <c r="AT1518" s="9">
        <f t="shared" si="2744"/>
        <v>0</v>
      </c>
      <c r="AU1518" s="9">
        <f t="shared" si="2744"/>
        <v>0</v>
      </c>
      <c r="AV1518" s="9">
        <f t="shared" si="2744"/>
        <v>0</v>
      </c>
      <c r="AW1518" s="9">
        <f t="shared" ref="AS1518:AZ1519" si="2745">AW1519</f>
        <v>57</v>
      </c>
      <c r="AX1518" s="9">
        <f t="shared" si="2745"/>
        <v>57</v>
      </c>
      <c r="AY1518" s="9">
        <f t="shared" si="2745"/>
        <v>57</v>
      </c>
      <c r="AZ1518" s="9">
        <f t="shared" si="2745"/>
        <v>57</v>
      </c>
      <c r="BA1518" s="92">
        <f t="shared" si="2676"/>
        <v>100</v>
      </c>
      <c r="BB1518" s="92">
        <f t="shared" si="2686"/>
        <v>100</v>
      </c>
    </row>
    <row r="1519" spans="1:54" ht="33" hidden="1">
      <c r="A1519" s="24" t="s">
        <v>242</v>
      </c>
      <c r="B1519" s="25" t="s">
        <v>586</v>
      </c>
      <c r="C1519" s="25" t="s">
        <v>21</v>
      </c>
      <c r="D1519" s="25" t="s">
        <v>59</v>
      </c>
      <c r="E1519" s="25" t="s">
        <v>572</v>
      </c>
      <c r="F1519" s="25" t="s">
        <v>30</v>
      </c>
      <c r="G1519" s="9">
        <f t="shared" si="2742"/>
        <v>57</v>
      </c>
      <c r="H1519" s="9">
        <f t="shared" si="2742"/>
        <v>57</v>
      </c>
      <c r="I1519" s="9">
        <f t="shared" si="2742"/>
        <v>0</v>
      </c>
      <c r="J1519" s="9">
        <f t="shared" si="2742"/>
        <v>0</v>
      </c>
      <c r="K1519" s="9">
        <f t="shared" si="2742"/>
        <v>0</v>
      </c>
      <c r="L1519" s="9">
        <f t="shared" si="2742"/>
        <v>0</v>
      </c>
      <c r="M1519" s="9">
        <f t="shared" si="2742"/>
        <v>57</v>
      </c>
      <c r="N1519" s="9">
        <f t="shared" si="2742"/>
        <v>57</v>
      </c>
      <c r="O1519" s="9">
        <f t="shared" si="2742"/>
        <v>0</v>
      </c>
      <c r="P1519" s="9">
        <f t="shared" si="2742"/>
        <v>0</v>
      </c>
      <c r="Q1519" s="9">
        <f t="shared" si="2742"/>
        <v>0</v>
      </c>
      <c r="R1519" s="9">
        <f t="shared" si="2742"/>
        <v>0</v>
      </c>
      <c r="S1519" s="9">
        <f t="shared" si="2742"/>
        <v>57</v>
      </c>
      <c r="T1519" s="9">
        <f t="shared" si="2742"/>
        <v>57</v>
      </c>
      <c r="U1519" s="9">
        <f t="shared" si="2743"/>
        <v>0</v>
      </c>
      <c r="V1519" s="9">
        <f t="shared" si="2743"/>
        <v>0</v>
      </c>
      <c r="W1519" s="9">
        <f t="shared" si="2743"/>
        <v>0</v>
      </c>
      <c r="X1519" s="9">
        <f t="shared" si="2743"/>
        <v>0</v>
      </c>
      <c r="Y1519" s="9">
        <f t="shared" si="2743"/>
        <v>57</v>
      </c>
      <c r="Z1519" s="9">
        <f t="shared" si="2743"/>
        <v>57</v>
      </c>
      <c r="AA1519" s="9">
        <f t="shared" si="2743"/>
        <v>0</v>
      </c>
      <c r="AB1519" s="9">
        <f t="shared" si="2743"/>
        <v>0</v>
      </c>
      <c r="AC1519" s="9">
        <f t="shared" si="2743"/>
        <v>0</v>
      </c>
      <c r="AD1519" s="9">
        <f t="shared" si="2743"/>
        <v>0</v>
      </c>
      <c r="AE1519" s="9">
        <f t="shared" si="2743"/>
        <v>57</v>
      </c>
      <c r="AF1519" s="9">
        <f t="shared" si="2743"/>
        <v>57</v>
      </c>
      <c r="AG1519" s="9">
        <f t="shared" si="2744"/>
        <v>0</v>
      </c>
      <c r="AH1519" s="9">
        <f t="shared" si="2744"/>
        <v>0</v>
      </c>
      <c r="AI1519" s="9">
        <f t="shared" si="2744"/>
        <v>0</v>
      </c>
      <c r="AJ1519" s="9">
        <f t="shared" si="2744"/>
        <v>0</v>
      </c>
      <c r="AK1519" s="9">
        <f t="shared" si="2744"/>
        <v>57</v>
      </c>
      <c r="AL1519" s="9">
        <f t="shared" si="2744"/>
        <v>57</v>
      </c>
      <c r="AM1519" s="9">
        <f t="shared" si="2744"/>
        <v>0</v>
      </c>
      <c r="AN1519" s="9">
        <f t="shared" si="2744"/>
        <v>0</v>
      </c>
      <c r="AO1519" s="9">
        <f t="shared" si="2744"/>
        <v>0</v>
      </c>
      <c r="AP1519" s="9">
        <f t="shared" si="2744"/>
        <v>0</v>
      </c>
      <c r="AQ1519" s="9">
        <f t="shared" si="2744"/>
        <v>57</v>
      </c>
      <c r="AR1519" s="9">
        <f t="shared" si="2744"/>
        <v>57</v>
      </c>
      <c r="AS1519" s="9">
        <f t="shared" si="2745"/>
        <v>0</v>
      </c>
      <c r="AT1519" s="9">
        <f t="shared" si="2745"/>
        <v>0</v>
      </c>
      <c r="AU1519" s="9">
        <f t="shared" si="2745"/>
        <v>0</v>
      </c>
      <c r="AV1519" s="9">
        <f t="shared" si="2745"/>
        <v>0</v>
      </c>
      <c r="AW1519" s="9">
        <f t="shared" si="2745"/>
        <v>57</v>
      </c>
      <c r="AX1519" s="9">
        <f t="shared" si="2745"/>
        <v>57</v>
      </c>
      <c r="AY1519" s="9">
        <f t="shared" si="2745"/>
        <v>57</v>
      </c>
      <c r="AZ1519" s="9">
        <f t="shared" si="2745"/>
        <v>57</v>
      </c>
      <c r="BA1519" s="92">
        <f t="shared" si="2676"/>
        <v>100</v>
      </c>
      <c r="BB1519" s="92">
        <f t="shared" si="2686"/>
        <v>100</v>
      </c>
    </row>
    <row r="1520" spans="1:54" ht="33" hidden="1">
      <c r="A1520" s="24" t="s">
        <v>36</v>
      </c>
      <c r="B1520" s="25" t="s">
        <v>586</v>
      </c>
      <c r="C1520" s="25" t="s">
        <v>21</v>
      </c>
      <c r="D1520" s="25" t="s">
        <v>59</v>
      </c>
      <c r="E1520" s="25" t="s">
        <v>572</v>
      </c>
      <c r="F1520" s="25" t="s">
        <v>37</v>
      </c>
      <c r="G1520" s="9">
        <v>57</v>
      </c>
      <c r="H1520" s="9">
        <v>57</v>
      </c>
      <c r="I1520" s="79"/>
      <c r="J1520" s="79"/>
      <c r="K1520" s="79"/>
      <c r="L1520" s="79"/>
      <c r="M1520" s="9">
        <f>G1520+I1520+J1520+K1520+L1520</f>
        <v>57</v>
      </c>
      <c r="N1520" s="9">
        <f>H1520+L1520</f>
        <v>57</v>
      </c>
      <c r="O1520" s="80"/>
      <c r="P1520" s="80"/>
      <c r="Q1520" s="80"/>
      <c r="R1520" s="80"/>
      <c r="S1520" s="9">
        <f>M1520+O1520+P1520+Q1520+R1520</f>
        <v>57</v>
      </c>
      <c r="T1520" s="9">
        <f>N1520+R1520</f>
        <v>57</v>
      </c>
      <c r="U1520" s="80"/>
      <c r="V1520" s="80"/>
      <c r="W1520" s="80"/>
      <c r="X1520" s="80"/>
      <c r="Y1520" s="9">
        <f>S1520+U1520+V1520+W1520+X1520</f>
        <v>57</v>
      </c>
      <c r="Z1520" s="9">
        <f>T1520+X1520</f>
        <v>57</v>
      </c>
      <c r="AA1520" s="80"/>
      <c r="AB1520" s="80"/>
      <c r="AC1520" s="80"/>
      <c r="AD1520" s="80"/>
      <c r="AE1520" s="9">
        <f>Y1520+AA1520+AB1520+AC1520+AD1520</f>
        <v>57</v>
      </c>
      <c r="AF1520" s="9">
        <f>Z1520+AD1520</f>
        <v>57</v>
      </c>
      <c r="AG1520" s="80"/>
      <c r="AH1520" s="80"/>
      <c r="AI1520" s="80"/>
      <c r="AJ1520" s="80"/>
      <c r="AK1520" s="9">
        <f>AE1520+AG1520+AH1520+AI1520+AJ1520</f>
        <v>57</v>
      </c>
      <c r="AL1520" s="9">
        <f>AF1520+AJ1520</f>
        <v>57</v>
      </c>
      <c r="AM1520" s="80"/>
      <c r="AN1520" s="80"/>
      <c r="AO1520" s="80"/>
      <c r="AP1520" s="80"/>
      <c r="AQ1520" s="9">
        <f>AK1520+AM1520+AN1520+AO1520+AP1520</f>
        <v>57</v>
      </c>
      <c r="AR1520" s="9">
        <f>AL1520+AP1520</f>
        <v>57</v>
      </c>
      <c r="AS1520" s="80"/>
      <c r="AT1520" s="80"/>
      <c r="AU1520" s="80"/>
      <c r="AV1520" s="80"/>
      <c r="AW1520" s="9">
        <f>AQ1520+AS1520+AT1520+AU1520+AV1520</f>
        <v>57</v>
      </c>
      <c r="AX1520" s="9">
        <f>AR1520+AV1520</f>
        <v>57</v>
      </c>
      <c r="AY1520" s="9">
        <v>57</v>
      </c>
      <c r="AZ1520" s="9">
        <v>57</v>
      </c>
      <c r="BA1520" s="92">
        <f t="shared" si="2676"/>
        <v>100</v>
      </c>
      <c r="BB1520" s="92">
        <f t="shared" si="2686"/>
        <v>100</v>
      </c>
    </row>
    <row r="1521" spans="1:54" ht="20.100000000000001" hidden="1" customHeight="1">
      <c r="A1521" s="27" t="s">
        <v>573</v>
      </c>
      <c r="B1521" s="25" t="s">
        <v>586</v>
      </c>
      <c r="C1521" s="25" t="s">
        <v>21</v>
      </c>
      <c r="D1521" s="25" t="s">
        <v>59</v>
      </c>
      <c r="E1521" s="44" t="s">
        <v>575</v>
      </c>
      <c r="F1521" s="25"/>
      <c r="G1521" s="11">
        <f t="shared" ref="G1521:H1521" si="2746">G1522+G1524</f>
        <v>132</v>
      </c>
      <c r="H1521" s="11">
        <f t="shared" si="2746"/>
        <v>132</v>
      </c>
      <c r="I1521" s="11">
        <f t="shared" ref="I1521:N1521" si="2747">I1522+I1524</f>
        <v>0</v>
      </c>
      <c r="J1521" s="11">
        <f t="shared" si="2747"/>
        <v>0</v>
      </c>
      <c r="K1521" s="11">
        <f t="shared" si="2747"/>
        <v>0</v>
      </c>
      <c r="L1521" s="11">
        <f t="shared" si="2747"/>
        <v>0</v>
      </c>
      <c r="M1521" s="11">
        <f t="shared" si="2747"/>
        <v>132</v>
      </c>
      <c r="N1521" s="11">
        <f t="shared" si="2747"/>
        <v>132</v>
      </c>
      <c r="O1521" s="11">
        <f t="shared" ref="O1521:T1521" si="2748">O1522+O1524</f>
        <v>0</v>
      </c>
      <c r="P1521" s="11">
        <f t="shared" si="2748"/>
        <v>0</v>
      </c>
      <c r="Q1521" s="11">
        <f t="shared" si="2748"/>
        <v>0</v>
      </c>
      <c r="R1521" s="11">
        <f t="shared" si="2748"/>
        <v>0</v>
      </c>
      <c r="S1521" s="11">
        <f t="shared" si="2748"/>
        <v>132</v>
      </c>
      <c r="T1521" s="11">
        <f t="shared" si="2748"/>
        <v>132</v>
      </c>
      <c r="U1521" s="11">
        <f t="shared" ref="U1521:Z1521" si="2749">U1522+U1524</f>
        <v>0</v>
      </c>
      <c r="V1521" s="11">
        <f t="shared" si="2749"/>
        <v>0</v>
      </c>
      <c r="W1521" s="11">
        <f t="shared" si="2749"/>
        <v>0</v>
      </c>
      <c r="X1521" s="11">
        <f t="shared" si="2749"/>
        <v>0</v>
      </c>
      <c r="Y1521" s="11">
        <f t="shared" si="2749"/>
        <v>132</v>
      </c>
      <c r="Z1521" s="11">
        <f t="shared" si="2749"/>
        <v>132</v>
      </c>
      <c r="AA1521" s="11">
        <f t="shared" ref="AA1521:AF1521" si="2750">AA1522+AA1524</f>
        <v>0</v>
      </c>
      <c r="AB1521" s="11">
        <f t="shared" si="2750"/>
        <v>0</v>
      </c>
      <c r="AC1521" s="11">
        <f t="shared" si="2750"/>
        <v>0</v>
      </c>
      <c r="AD1521" s="11">
        <f t="shared" si="2750"/>
        <v>0</v>
      </c>
      <c r="AE1521" s="11">
        <f t="shared" si="2750"/>
        <v>132</v>
      </c>
      <c r="AF1521" s="11">
        <f t="shared" si="2750"/>
        <v>132</v>
      </c>
      <c r="AG1521" s="11">
        <f t="shared" ref="AG1521:AL1521" si="2751">AG1522+AG1524</f>
        <v>0</v>
      </c>
      <c r="AH1521" s="11">
        <f t="shared" si="2751"/>
        <v>0</v>
      </c>
      <c r="AI1521" s="11">
        <f t="shared" si="2751"/>
        <v>0</v>
      </c>
      <c r="AJ1521" s="11">
        <f t="shared" si="2751"/>
        <v>0</v>
      </c>
      <c r="AK1521" s="11">
        <f t="shared" si="2751"/>
        <v>132</v>
      </c>
      <c r="AL1521" s="11">
        <f t="shared" si="2751"/>
        <v>132</v>
      </c>
      <c r="AM1521" s="11">
        <f t="shared" ref="AM1521:AR1521" si="2752">AM1522+AM1524</f>
        <v>0</v>
      </c>
      <c r="AN1521" s="11">
        <f t="shared" si="2752"/>
        <v>0</v>
      </c>
      <c r="AO1521" s="11">
        <f t="shared" si="2752"/>
        <v>0</v>
      </c>
      <c r="AP1521" s="11">
        <f t="shared" si="2752"/>
        <v>0</v>
      </c>
      <c r="AQ1521" s="11">
        <f t="shared" si="2752"/>
        <v>132</v>
      </c>
      <c r="AR1521" s="11">
        <f t="shared" si="2752"/>
        <v>132</v>
      </c>
      <c r="AS1521" s="11">
        <f t="shared" ref="AS1521:AX1521" si="2753">AS1522+AS1524</f>
        <v>0</v>
      </c>
      <c r="AT1521" s="11">
        <f t="shared" si="2753"/>
        <v>0</v>
      </c>
      <c r="AU1521" s="11">
        <f t="shared" si="2753"/>
        <v>0</v>
      </c>
      <c r="AV1521" s="11">
        <f t="shared" si="2753"/>
        <v>0</v>
      </c>
      <c r="AW1521" s="11">
        <f t="shared" si="2753"/>
        <v>132</v>
      </c>
      <c r="AX1521" s="11">
        <f t="shared" si="2753"/>
        <v>132</v>
      </c>
      <c r="AY1521" s="11">
        <f t="shared" ref="AY1521:AZ1521" si="2754">AY1522+AY1524</f>
        <v>38</v>
      </c>
      <c r="AZ1521" s="11">
        <f t="shared" si="2754"/>
        <v>38</v>
      </c>
      <c r="BA1521" s="92">
        <f t="shared" si="2676"/>
        <v>28.787878787878789</v>
      </c>
      <c r="BB1521" s="92">
        <f t="shared" si="2686"/>
        <v>28.787878787878789</v>
      </c>
    </row>
    <row r="1522" spans="1:54" ht="33" hidden="1">
      <c r="A1522" s="24" t="s">
        <v>242</v>
      </c>
      <c r="B1522" s="25" t="s">
        <v>586</v>
      </c>
      <c r="C1522" s="25" t="s">
        <v>21</v>
      </c>
      <c r="D1522" s="25" t="s">
        <v>59</v>
      </c>
      <c r="E1522" s="25" t="s">
        <v>575</v>
      </c>
      <c r="F1522" s="25" t="s">
        <v>30</v>
      </c>
      <c r="G1522" s="9">
        <f t="shared" ref="G1522" si="2755">G1523</f>
        <v>128</v>
      </c>
      <c r="H1522" s="9">
        <f t="shared" ref="H1522:AZ1522" si="2756">H1523</f>
        <v>128</v>
      </c>
      <c r="I1522" s="9">
        <f t="shared" si="2756"/>
        <v>0</v>
      </c>
      <c r="J1522" s="9">
        <f t="shared" si="2756"/>
        <v>0</v>
      </c>
      <c r="K1522" s="9">
        <f t="shared" si="2756"/>
        <v>0</v>
      </c>
      <c r="L1522" s="9">
        <f t="shared" si="2756"/>
        <v>0</v>
      </c>
      <c r="M1522" s="9">
        <f t="shared" si="2756"/>
        <v>128</v>
      </c>
      <c r="N1522" s="9">
        <f t="shared" si="2756"/>
        <v>128</v>
      </c>
      <c r="O1522" s="9">
        <f t="shared" si="2756"/>
        <v>0</v>
      </c>
      <c r="P1522" s="9">
        <f t="shared" si="2756"/>
        <v>0</v>
      </c>
      <c r="Q1522" s="9">
        <f t="shared" si="2756"/>
        <v>0</v>
      </c>
      <c r="R1522" s="9">
        <f t="shared" si="2756"/>
        <v>0</v>
      </c>
      <c r="S1522" s="9">
        <f t="shared" si="2756"/>
        <v>128</v>
      </c>
      <c r="T1522" s="9">
        <f t="shared" si="2756"/>
        <v>128</v>
      </c>
      <c r="U1522" s="9">
        <f t="shared" si="2756"/>
        <v>0</v>
      </c>
      <c r="V1522" s="9">
        <f t="shared" si="2756"/>
        <v>0</v>
      </c>
      <c r="W1522" s="9">
        <f t="shared" si="2756"/>
        <v>0</v>
      </c>
      <c r="X1522" s="9">
        <f t="shared" si="2756"/>
        <v>0</v>
      </c>
      <c r="Y1522" s="9">
        <f t="shared" si="2756"/>
        <v>128</v>
      </c>
      <c r="Z1522" s="9">
        <f t="shared" si="2756"/>
        <v>128</v>
      </c>
      <c r="AA1522" s="9">
        <f t="shared" si="2756"/>
        <v>0</v>
      </c>
      <c r="AB1522" s="9">
        <f t="shared" si="2756"/>
        <v>0</v>
      </c>
      <c r="AC1522" s="9">
        <f t="shared" si="2756"/>
        <v>0</v>
      </c>
      <c r="AD1522" s="9">
        <f t="shared" si="2756"/>
        <v>0</v>
      </c>
      <c r="AE1522" s="9">
        <f t="shared" si="2756"/>
        <v>128</v>
      </c>
      <c r="AF1522" s="9">
        <f t="shared" si="2756"/>
        <v>128</v>
      </c>
      <c r="AG1522" s="9">
        <f t="shared" si="2756"/>
        <v>0</v>
      </c>
      <c r="AH1522" s="9">
        <f t="shared" si="2756"/>
        <v>0</v>
      </c>
      <c r="AI1522" s="9">
        <f t="shared" si="2756"/>
        <v>0</v>
      </c>
      <c r="AJ1522" s="9">
        <f t="shared" si="2756"/>
        <v>0</v>
      </c>
      <c r="AK1522" s="9">
        <f t="shared" si="2756"/>
        <v>128</v>
      </c>
      <c r="AL1522" s="9">
        <f t="shared" si="2756"/>
        <v>128</v>
      </c>
      <c r="AM1522" s="9">
        <f t="shared" si="2756"/>
        <v>0</v>
      </c>
      <c r="AN1522" s="9">
        <f t="shared" si="2756"/>
        <v>0</v>
      </c>
      <c r="AO1522" s="9">
        <f t="shared" si="2756"/>
        <v>0</v>
      </c>
      <c r="AP1522" s="9">
        <f t="shared" si="2756"/>
        <v>0</v>
      </c>
      <c r="AQ1522" s="9">
        <f t="shared" si="2756"/>
        <v>128</v>
      </c>
      <c r="AR1522" s="9">
        <f t="shared" si="2756"/>
        <v>128</v>
      </c>
      <c r="AS1522" s="9">
        <f t="shared" si="2756"/>
        <v>0</v>
      </c>
      <c r="AT1522" s="9">
        <f t="shared" si="2756"/>
        <v>0</v>
      </c>
      <c r="AU1522" s="9">
        <f t="shared" si="2756"/>
        <v>0</v>
      </c>
      <c r="AV1522" s="9">
        <f t="shared" si="2756"/>
        <v>0</v>
      </c>
      <c r="AW1522" s="9">
        <f t="shared" si="2756"/>
        <v>128</v>
      </c>
      <c r="AX1522" s="9">
        <f t="shared" si="2756"/>
        <v>128</v>
      </c>
      <c r="AY1522" s="9">
        <f t="shared" si="2756"/>
        <v>38</v>
      </c>
      <c r="AZ1522" s="9">
        <f t="shared" si="2756"/>
        <v>38</v>
      </c>
      <c r="BA1522" s="92">
        <f t="shared" si="2676"/>
        <v>29.6875</v>
      </c>
      <c r="BB1522" s="92">
        <f t="shared" si="2686"/>
        <v>29.6875</v>
      </c>
    </row>
    <row r="1523" spans="1:54" ht="33" hidden="1">
      <c r="A1523" s="24" t="s">
        <v>36</v>
      </c>
      <c r="B1523" s="25" t="s">
        <v>586</v>
      </c>
      <c r="C1523" s="25" t="s">
        <v>21</v>
      </c>
      <c r="D1523" s="25" t="s">
        <v>59</v>
      </c>
      <c r="E1523" s="25" t="s">
        <v>575</v>
      </c>
      <c r="F1523" s="25" t="s">
        <v>37</v>
      </c>
      <c r="G1523" s="9">
        <v>128</v>
      </c>
      <c r="H1523" s="9">
        <v>128</v>
      </c>
      <c r="I1523" s="79"/>
      <c r="J1523" s="79"/>
      <c r="K1523" s="79"/>
      <c r="L1523" s="79"/>
      <c r="M1523" s="9">
        <f>G1523+I1523+J1523+K1523+L1523</f>
        <v>128</v>
      </c>
      <c r="N1523" s="9">
        <f>H1523+L1523</f>
        <v>128</v>
      </c>
      <c r="O1523" s="80"/>
      <c r="P1523" s="80"/>
      <c r="Q1523" s="80"/>
      <c r="R1523" s="80"/>
      <c r="S1523" s="9">
        <f>M1523+O1523+P1523+Q1523+R1523</f>
        <v>128</v>
      </c>
      <c r="T1523" s="9">
        <f>N1523+R1523</f>
        <v>128</v>
      </c>
      <c r="U1523" s="80"/>
      <c r="V1523" s="80"/>
      <c r="W1523" s="80"/>
      <c r="X1523" s="80"/>
      <c r="Y1523" s="9">
        <f>S1523+U1523+V1523+W1523+X1523</f>
        <v>128</v>
      </c>
      <c r="Z1523" s="9">
        <f>T1523+X1523</f>
        <v>128</v>
      </c>
      <c r="AA1523" s="80"/>
      <c r="AB1523" s="80"/>
      <c r="AC1523" s="80"/>
      <c r="AD1523" s="80"/>
      <c r="AE1523" s="9">
        <f>Y1523+AA1523+AB1523+AC1523+AD1523</f>
        <v>128</v>
      </c>
      <c r="AF1523" s="9">
        <f>Z1523+AD1523</f>
        <v>128</v>
      </c>
      <c r="AG1523" s="80"/>
      <c r="AH1523" s="80"/>
      <c r="AI1523" s="80"/>
      <c r="AJ1523" s="80"/>
      <c r="AK1523" s="9">
        <f>AE1523+AG1523+AH1523+AI1523+AJ1523</f>
        <v>128</v>
      </c>
      <c r="AL1523" s="9">
        <f>AF1523+AJ1523</f>
        <v>128</v>
      </c>
      <c r="AM1523" s="80"/>
      <c r="AN1523" s="80"/>
      <c r="AO1523" s="80"/>
      <c r="AP1523" s="80"/>
      <c r="AQ1523" s="9">
        <f>AK1523+AM1523+AN1523+AO1523+AP1523</f>
        <v>128</v>
      </c>
      <c r="AR1523" s="9">
        <f>AL1523+AP1523</f>
        <v>128</v>
      </c>
      <c r="AS1523" s="80"/>
      <c r="AT1523" s="80"/>
      <c r="AU1523" s="80"/>
      <c r="AV1523" s="80"/>
      <c r="AW1523" s="9">
        <f>AQ1523+AS1523+AT1523+AU1523+AV1523</f>
        <v>128</v>
      </c>
      <c r="AX1523" s="9">
        <f>AR1523+AV1523</f>
        <v>128</v>
      </c>
      <c r="AY1523" s="9">
        <v>38</v>
      </c>
      <c r="AZ1523" s="9">
        <v>38</v>
      </c>
      <c r="BA1523" s="92">
        <f t="shared" si="2676"/>
        <v>29.6875</v>
      </c>
      <c r="BB1523" s="92">
        <f t="shared" si="2686"/>
        <v>29.6875</v>
      </c>
    </row>
    <row r="1524" spans="1:54" ht="20.100000000000001" hidden="1" customHeight="1">
      <c r="A1524" s="27" t="s">
        <v>65</v>
      </c>
      <c r="B1524" s="25" t="s">
        <v>586</v>
      </c>
      <c r="C1524" s="25" t="s">
        <v>21</v>
      </c>
      <c r="D1524" s="25" t="s">
        <v>59</v>
      </c>
      <c r="E1524" s="44" t="s">
        <v>575</v>
      </c>
      <c r="F1524" s="25" t="s">
        <v>66</v>
      </c>
      <c r="G1524" s="11">
        <f t="shared" ref="G1524" si="2757">G1525</f>
        <v>4</v>
      </c>
      <c r="H1524" s="11">
        <f t="shared" ref="H1524:AZ1524" si="2758">H1525</f>
        <v>4</v>
      </c>
      <c r="I1524" s="11">
        <f t="shared" si="2758"/>
        <v>0</v>
      </c>
      <c r="J1524" s="11">
        <f t="shared" si="2758"/>
        <v>0</v>
      </c>
      <c r="K1524" s="11">
        <f t="shared" si="2758"/>
        <v>0</v>
      </c>
      <c r="L1524" s="11">
        <f t="shared" si="2758"/>
        <v>0</v>
      </c>
      <c r="M1524" s="11">
        <f t="shared" si="2758"/>
        <v>4</v>
      </c>
      <c r="N1524" s="11">
        <f t="shared" si="2758"/>
        <v>4</v>
      </c>
      <c r="O1524" s="11">
        <f t="shared" si="2758"/>
        <v>0</v>
      </c>
      <c r="P1524" s="11">
        <f t="shared" si="2758"/>
        <v>0</v>
      </c>
      <c r="Q1524" s="11">
        <f t="shared" si="2758"/>
        <v>0</v>
      </c>
      <c r="R1524" s="11">
        <f t="shared" si="2758"/>
        <v>0</v>
      </c>
      <c r="S1524" s="11">
        <f t="shared" si="2758"/>
        <v>4</v>
      </c>
      <c r="T1524" s="11">
        <f t="shared" si="2758"/>
        <v>4</v>
      </c>
      <c r="U1524" s="11">
        <f t="shared" si="2758"/>
        <v>0</v>
      </c>
      <c r="V1524" s="11">
        <f t="shared" si="2758"/>
        <v>0</v>
      </c>
      <c r="W1524" s="11">
        <f t="shared" si="2758"/>
        <v>0</v>
      </c>
      <c r="X1524" s="11">
        <f t="shared" si="2758"/>
        <v>0</v>
      </c>
      <c r="Y1524" s="11">
        <f t="shared" si="2758"/>
        <v>4</v>
      </c>
      <c r="Z1524" s="11">
        <f t="shared" si="2758"/>
        <v>4</v>
      </c>
      <c r="AA1524" s="11">
        <f t="shared" si="2758"/>
        <v>0</v>
      </c>
      <c r="AB1524" s="11">
        <f t="shared" si="2758"/>
        <v>0</v>
      </c>
      <c r="AC1524" s="11">
        <f t="shared" si="2758"/>
        <v>0</v>
      </c>
      <c r="AD1524" s="11">
        <f t="shared" si="2758"/>
        <v>0</v>
      </c>
      <c r="AE1524" s="11">
        <f t="shared" si="2758"/>
        <v>4</v>
      </c>
      <c r="AF1524" s="11">
        <f t="shared" si="2758"/>
        <v>4</v>
      </c>
      <c r="AG1524" s="11">
        <f t="shared" si="2758"/>
        <v>0</v>
      </c>
      <c r="AH1524" s="11">
        <f t="shared" si="2758"/>
        <v>0</v>
      </c>
      <c r="AI1524" s="11">
        <f t="shared" si="2758"/>
        <v>0</v>
      </c>
      <c r="AJ1524" s="11">
        <f t="shared" si="2758"/>
        <v>0</v>
      </c>
      <c r="AK1524" s="11">
        <f t="shared" si="2758"/>
        <v>4</v>
      </c>
      <c r="AL1524" s="11">
        <f t="shared" si="2758"/>
        <v>4</v>
      </c>
      <c r="AM1524" s="11">
        <f t="shared" si="2758"/>
        <v>0</v>
      </c>
      <c r="AN1524" s="11">
        <f t="shared" si="2758"/>
        <v>0</v>
      </c>
      <c r="AO1524" s="11">
        <f t="shared" si="2758"/>
        <v>0</v>
      </c>
      <c r="AP1524" s="11">
        <f t="shared" si="2758"/>
        <v>0</v>
      </c>
      <c r="AQ1524" s="11">
        <f t="shared" si="2758"/>
        <v>4</v>
      </c>
      <c r="AR1524" s="11">
        <f t="shared" si="2758"/>
        <v>4</v>
      </c>
      <c r="AS1524" s="11">
        <f t="shared" si="2758"/>
        <v>0</v>
      </c>
      <c r="AT1524" s="11">
        <f t="shared" si="2758"/>
        <v>0</v>
      </c>
      <c r="AU1524" s="11">
        <f t="shared" si="2758"/>
        <v>0</v>
      </c>
      <c r="AV1524" s="11">
        <f t="shared" si="2758"/>
        <v>0</v>
      </c>
      <c r="AW1524" s="11">
        <f t="shared" si="2758"/>
        <v>4</v>
      </c>
      <c r="AX1524" s="11">
        <f t="shared" si="2758"/>
        <v>4</v>
      </c>
      <c r="AY1524" s="11">
        <f t="shared" si="2758"/>
        <v>0</v>
      </c>
      <c r="AZ1524" s="11">
        <f t="shared" si="2758"/>
        <v>0</v>
      </c>
      <c r="BA1524" s="92">
        <f t="shared" si="2676"/>
        <v>0</v>
      </c>
      <c r="BB1524" s="92">
        <f t="shared" si="2686"/>
        <v>0</v>
      </c>
    </row>
    <row r="1525" spans="1:54" ht="20.100000000000001" hidden="1" customHeight="1">
      <c r="A1525" s="27" t="s">
        <v>91</v>
      </c>
      <c r="B1525" s="25" t="s">
        <v>586</v>
      </c>
      <c r="C1525" s="25" t="s">
        <v>21</v>
      </c>
      <c r="D1525" s="25" t="s">
        <v>59</v>
      </c>
      <c r="E1525" s="44" t="s">
        <v>575</v>
      </c>
      <c r="F1525" s="25" t="s">
        <v>68</v>
      </c>
      <c r="G1525" s="11">
        <v>4</v>
      </c>
      <c r="H1525" s="11">
        <v>4</v>
      </c>
      <c r="I1525" s="79"/>
      <c r="J1525" s="79"/>
      <c r="K1525" s="79"/>
      <c r="L1525" s="79"/>
      <c r="M1525" s="9">
        <f>G1525+I1525+J1525+K1525+L1525</f>
        <v>4</v>
      </c>
      <c r="N1525" s="9">
        <f>H1525+L1525</f>
        <v>4</v>
      </c>
      <c r="O1525" s="80"/>
      <c r="P1525" s="80"/>
      <c r="Q1525" s="80"/>
      <c r="R1525" s="80"/>
      <c r="S1525" s="9">
        <f>M1525+O1525+P1525+Q1525+R1525</f>
        <v>4</v>
      </c>
      <c r="T1525" s="9">
        <f>N1525+R1525</f>
        <v>4</v>
      </c>
      <c r="U1525" s="80"/>
      <c r="V1525" s="80"/>
      <c r="W1525" s="80"/>
      <c r="X1525" s="80"/>
      <c r="Y1525" s="9">
        <f>S1525+U1525+V1525+W1525+X1525</f>
        <v>4</v>
      </c>
      <c r="Z1525" s="9">
        <f>T1525+X1525</f>
        <v>4</v>
      </c>
      <c r="AA1525" s="80"/>
      <c r="AB1525" s="80"/>
      <c r="AC1525" s="80"/>
      <c r="AD1525" s="80"/>
      <c r="AE1525" s="9">
        <f>Y1525+AA1525+AB1525+AC1525+AD1525</f>
        <v>4</v>
      </c>
      <c r="AF1525" s="9">
        <f>Z1525+AD1525</f>
        <v>4</v>
      </c>
      <c r="AG1525" s="80"/>
      <c r="AH1525" s="80"/>
      <c r="AI1525" s="80"/>
      <c r="AJ1525" s="80"/>
      <c r="AK1525" s="9">
        <f>AE1525+AG1525+AH1525+AI1525+AJ1525</f>
        <v>4</v>
      </c>
      <c r="AL1525" s="9">
        <f>AF1525+AJ1525</f>
        <v>4</v>
      </c>
      <c r="AM1525" s="80"/>
      <c r="AN1525" s="80"/>
      <c r="AO1525" s="80"/>
      <c r="AP1525" s="80"/>
      <c r="AQ1525" s="9">
        <f>AK1525+AM1525+AN1525+AO1525+AP1525</f>
        <v>4</v>
      </c>
      <c r="AR1525" s="9">
        <f>AL1525+AP1525</f>
        <v>4</v>
      </c>
      <c r="AS1525" s="80"/>
      <c r="AT1525" s="80"/>
      <c r="AU1525" s="80"/>
      <c r="AV1525" s="80"/>
      <c r="AW1525" s="9">
        <f>AQ1525+AS1525+AT1525+AU1525+AV1525</f>
        <v>4</v>
      </c>
      <c r="AX1525" s="9">
        <f>AR1525+AV1525</f>
        <v>4</v>
      </c>
      <c r="AY1525" s="79"/>
      <c r="AZ1525" s="79"/>
      <c r="BA1525" s="92">
        <f t="shared" si="2676"/>
        <v>0</v>
      </c>
      <c r="BB1525" s="92">
        <f t="shared" si="2686"/>
        <v>0</v>
      </c>
    </row>
    <row r="1526" spans="1:54" ht="33" hidden="1">
      <c r="A1526" s="24" t="s">
        <v>574</v>
      </c>
      <c r="B1526" s="25" t="s">
        <v>586</v>
      </c>
      <c r="C1526" s="25" t="s">
        <v>21</v>
      </c>
      <c r="D1526" s="25" t="s">
        <v>59</v>
      </c>
      <c r="E1526" s="25" t="s">
        <v>576</v>
      </c>
      <c r="F1526" s="25"/>
      <c r="G1526" s="9">
        <f t="shared" ref="G1526:H1526" si="2759">G1527+G1529</f>
        <v>121</v>
      </c>
      <c r="H1526" s="9">
        <f t="shared" si="2759"/>
        <v>121</v>
      </c>
      <c r="I1526" s="9">
        <f t="shared" ref="I1526:N1526" si="2760">I1527+I1529</f>
        <v>0</v>
      </c>
      <c r="J1526" s="9">
        <f t="shared" si="2760"/>
        <v>0</v>
      </c>
      <c r="K1526" s="9">
        <f t="shared" si="2760"/>
        <v>0</v>
      </c>
      <c r="L1526" s="9">
        <f t="shared" si="2760"/>
        <v>0</v>
      </c>
      <c r="M1526" s="9">
        <f t="shared" si="2760"/>
        <v>121</v>
      </c>
      <c r="N1526" s="9">
        <f t="shared" si="2760"/>
        <v>121</v>
      </c>
      <c r="O1526" s="9">
        <f t="shared" ref="O1526:T1526" si="2761">O1527+O1529</f>
        <v>0</v>
      </c>
      <c r="P1526" s="9">
        <f t="shared" si="2761"/>
        <v>0</v>
      </c>
      <c r="Q1526" s="9">
        <f t="shared" si="2761"/>
        <v>0</v>
      </c>
      <c r="R1526" s="9">
        <f t="shared" si="2761"/>
        <v>0</v>
      </c>
      <c r="S1526" s="9">
        <f t="shared" si="2761"/>
        <v>121</v>
      </c>
      <c r="T1526" s="9">
        <f t="shared" si="2761"/>
        <v>121</v>
      </c>
      <c r="U1526" s="9">
        <f t="shared" ref="U1526:Z1526" si="2762">U1527+U1529</f>
        <v>0</v>
      </c>
      <c r="V1526" s="9">
        <f t="shared" si="2762"/>
        <v>0</v>
      </c>
      <c r="W1526" s="9">
        <f t="shared" si="2762"/>
        <v>0</v>
      </c>
      <c r="X1526" s="9">
        <f t="shared" si="2762"/>
        <v>0</v>
      </c>
      <c r="Y1526" s="9">
        <f t="shared" si="2762"/>
        <v>121</v>
      </c>
      <c r="Z1526" s="9">
        <f t="shared" si="2762"/>
        <v>121</v>
      </c>
      <c r="AA1526" s="9">
        <f t="shared" ref="AA1526:AF1526" si="2763">AA1527+AA1529</f>
        <v>0</v>
      </c>
      <c r="AB1526" s="9">
        <f t="shared" si="2763"/>
        <v>0</v>
      </c>
      <c r="AC1526" s="9">
        <f t="shared" si="2763"/>
        <v>0</v>
      </c>
      <c r="AD1526" s="9">
        <f t="shared" si="2763"/>
        <v>0</v>
      </c>
      <c r="AE1526" s="9">
        <f t="shared" si="2763"/>
        <v>121</v>
      </c>
      <c r="AF1526" s="9">
        <f t="shared" si="2763"/>
        <v>121</v>
      </c>
      <c r="AG1526" s="9">
        <f t="shared" ref="AG1526:AL1526" si="2764">AG1527+AG1529</f>
        <v>0</v>
      </c>
      <c r="AH1526" s="9">
        <f t="shared" si="2764"/>
        <v>0</v>
      </c>
      <c r="AI1526" s="9">
        <f t="shared" si="2764"/>
        <v>0</v>
      </c>
      <c r="AJ1526" s="9">
        <f t="shared" si="2764"/>
        <v>0</v>
      </c>
      <c r="AK1526" s="9">
        <f t="shared" si="2764"/>
        <v>121</v>
      </c>
      <c r="AL1526" s="9">
        <f t="shared" si="2764"/>
        <v>121</v>
      </c>
      <c r="AM1526" s="9">
        <f t="shared" ref="AM1526:AR1526" si="2765">AM1527+AM1529</f>
        <v>0</v>
      </c>
      <c r="AN1526" s="9">
        <f t="shared" si="2765"/>
        <v>0</v>
      </c>
      <c r="AO1526" s="9">
        <f t="shared" si="2765"/>
        <v>0</v>
      </c>
      <c r="AP1526" s="9">
        <f t="shared" si="2765"/>
        <v>0</v>
      </c>
      <c r="AQ1526" s="9">
        <f t="shared" si="2765"/>
        <v>121</v>
      </c>
      <c r="AR1526" s="9">
        <f t="shared" si="2765"/>
        <v>121</v>
      </c>
      <c r="AS1526" s="9">
        <f t="shared" ref="AS1526:AX1526" si="2766">AS1527+AS1529</f>
        <v>0</v>
      </c>
      <c r="AT1526" s="9">
        <f t="shared" si="2766"/>
        <v>0</v>
      </c>
      <c r="AU1526" s="9">
        <f t="shared" si="2766"/>
        <v>0</v>
      </c>
      <c r="AV1526" s="9">
        <f t="shared" si="2766"/>
        <v>0</v>
      </c>
      <c r="AW1526" s="9">
        <f t="shared" si="2766"/>
        <v>121</v>
      </c>
      <c r="AX1526" s="9">
        <f t="shared" si="2766"/>
        <v>121</v>
      </c>
      <c r="AY1526" s="9">
        <f t="shared" ref="AY1526:AZ1526" si="2767">AY1527+AY1529</f>
        <v>8</v>
      </c>
      <c r="AZ1526" s="9">
        <f t="shared" si="2767"/>
        <v>8</v>
      </c>
      <c r="BA1526" s="92">
        <f t="shared" si="2676"/>
        <v>6.6115702479338845</v>
      </c>
      <c r="BB1526" s="92">
        <f t="shared" si="2686"/>
        <v>6.6115702479338845</v>
      </c>
    </row>
    <row r="1527" spans="1:54" ht="66" hidden="1">
      <c r="A1527" s="24" t="s">
        <v>446</v>
      </c>
      <c r="B1527" s="25" t="s">
        <v>586</v>
      </c>
      <c r="C1527" s="25" t="s">
        <v>21</v>
      </c>
      <c r="D1527" s="25" t="s">
        <v>59</v>
      </c>
      <c r="E1527" s="25" t="s">
        <v>576</v>
      </c>
      <c r="F1527" s="25" t="s">
        <v>84</v>
      </c>
      <c r="G1527" s="9">
        <f t="shared" ref="G1527" si="2768">G1528</f>
        <v>81</v>
      </c>
      <c r="H1527" s="9">
        <f t="shared" ref="H1527:AZ1527" si="2769">H1528</f>
        <v>81</v>
      </c>
      <c r="I1527" s="9">
        <f t="shared" si="2769"/>
        <v>0</v>
      </c>
      <c r="J1527" s="9">
        <f t="shared" si="2769"/>
        <v>0</v>
      </c>
      <c r="K1527" s="9">
        <f t="shared" si="2769"/>
        <v>0</v>
      </c>
      <c r="L1527" s="9">
        <f t="shared" si="2769"/>
        <v>0</v>
      </c>
      <c r="M1527" s="9">
        <f t="shared" si="2769"/>
        <v>81</v>
      </c>
      <c r="N1527" s="9">
        <f t="shared" si="2769"/>
        <v>81</v>
      </c>
      <c r="O1527" s="9">
        <f t="shared" si="2769"/>
        <v>0</v>
      </c>
      <c r="P1527" s="9">
        <f t="shared" si="2769"/>
        <v>0</v>
      </c>
      <c r="Q1527" s="9">
        <f t="shared" si="2769"/>
        <v>0</v>
      </c>
      <c r="R1527" s="9">
        <f t="shared" si="2769"/>
        <v>0</v>
      </c>
      <c r="S1527" s="9">
        <f t="shared" si="2769"/>
        <v>81</v>
      </c>
      <c r="T1527" s="9">
        <f t="shared" si="2769"/>
        <v>81</v>
      </c>
      <c r="U1527" s="9">
        <f t="shared" si="2769"/>
        <v>0</v>
      </c>
      <c r="V1527" s="9">
        <f t="shared" si="2769"/>
        <v>0</v>
      </c>
      <c r="W1527" s="9">
        <f t="shared" si="2769"/>
        <v>0</v>
      </c>
      <c r="X1527" s="9">
        <f t="shared" si="2769"/>
        <v>0</v>
      </c>
      <c r="Y1527" s="9">
        <f t="shared" si="2769"/>
        <v>81</v>
      </c>
      <c r="Z1527" s="9">
        <f t="shared" si="2769"/>
        <v>81</v>
      </c>
      <c r="AA1527" s="9">
        <f t="shared" si="2769"/>
        <v>0</v>
      </c>
      <c r="AB1527" s="9">
        <f t="shared" si="2769"/>
        <v>0</v>
      </c>
      <c r="AC1527" s="9">
        <f t="shared" si="2769"/>
        <v>0</v>
      </c>
      <c r="AD1527" s="9">
        <f t="shared" si="2769"/>
        <v>0</v>
      </c>
      <c r="AE1527" s="9">
        <f t="shared" si="2769"/>
        <v>81</v>
      </c>
      <c r="AF1527" s="9">
        <f t="shared" si="2769"/>
        <v>81</v>
      </c>
      <c r="AG1527" s="9">
        <f t="shared" si="2769"/>
        <v>0</v>
      </c>
      <c r="AH1527" s="9">
        <f t="shared" si="2769"/>
        <v>0</v>
      </c>
      <c r="AI1527" s="9">
        <f t="shared" si="2769"/>
        <v>0</v>
      </c>
      <c r="AJ1527" s="9">
        <f t="shared" si="2769"/>
        <v>0</v>
      </c>
      <c r="AK1527" s="9">
        <f t="shared" si="2769"/>
        <v>81</v>
      </c>
      <c r="AL1527" s="9">
        <f t="shared" si="2769"/>
        <v>81</v>
      </c>
      <c r="AM1527" s="9">
        <f t="shared" si="2769"/>
        <v>0</v>
      </c>
      <c r="AN1527" s="9">
        <f t="shared" si="2769"/>
        <v>0</v>
      </c>
      <c r="AO1527" s="9">
        <f t="shared" si="2769"/>
        <v>0</v>
      </c>
      <c r="AP1527" s="9">
        <f t="shared" si="2769"/>
        <v>0</v>
      </c>
      <c r="AQ1527" s="9">
        <f t="shared" si="2769"/>
        <v>81</v>
      </c>
      <c r="AR1527" s="9">
        <f t="shared" si="2769"/>
        <v>81</v>
      </c>
      <c r="AS1527" s="9">
        <f t="shared" si="2769"/>
        <v>0</v>
      </c>
      <c r="AT1527" s="9">
        <f t="shared" si="2769"/>
        <v>0</v>
      </c>
      <c r="AU1527" s="9">
        <f t="shared" si="2769"/>
        <v>0</v>
      </c>
      <c r="AV1527" s="9">
        <f t="shared" si="2769"/>
        <v>0</v>
      </c>
      <c r="AW1527" s="9">
        <f t="shared" si="2769"/>
        <v>81</v>
      </c>
      <c r="AX1527" s="9">
        <f t="shared" si="2769"/>
        <v>81</v>
      </c>
      <c r="AY1527" s="9">
        <f t="shared" si="2769"/>
        <v>0</v>
      </c>
      <c r="AZ1527" s="9">
        <f t="shared" si="2769"/>
        <v>0</v>
      </c>
      <c r="BA1527" s="92">
        <f t="shared" si="2676"/>
        <v>0</v>
      </c>
      <c r="BB1527" s="92">
        <f t="shared" si="2686"/>
        <v>0</v>
      </c>
    </row>
    <row r="1528" spans="1:54" ht="18.75" hidden="1" customHeight="1">
      <c r="A1528" s="24" t="s">
        <v>106</v>
      </c>
      <c r="B1528" s="25" t="s">
        <v>586</v>
      </c>
      <c r="C1528" s="25" t="s">
        <v>21</v>
      </c>
      <c r="D1528" s="25" t="s">
        <v>59</v>
      </c>
      <c r="E1528" s="25" t="s">
        <v>576</v>
      </c>
      <c r="F1528" s="25" t="s">
        <v>107</v>
      </c>
      <c r="G1528" s="9">
        <v>81</v>
      </c>
      <c r="H1528" s="9">
        <v>81</v>
      </c>
      <c r="I1528" s="79"/>
      <c r="J1528" s="79"/>
      <c r="K1528" s="79"/>
      <c r="L1528" s="79"/>
      <c r="M1528" s="9">
        <f>G1528+I1528+J1528+K1528+L1528</f>
        <v>81</v>
      </c>
      <c r="N1528" s="9">
        <f>H1528+L1528</f>
        <v>81</v>
      </c>
      <c r="O1528" s="80"/>
      <c r="P1528" s="80"/>
      <c r="Q1528" s="80"/>
      <c r="R1528" s="80"/>
      <c r="S1528" s="9">
        <f>M1528+O1528+P1528+Q1528+R1528</f>
        <v>81</v>
      </c>
      <c r="T1528" s="9">
        <f>N1528+R1528</f>
        <v>81</v>
      </c>
      <c r="U1528" s="80"/>
      <c r="V1528" s="80"/>
      <c r="W1528" s="80"/>
      <c r="X1528" s="80"/>
      <c r="Y1528" s="9">
        <f>S1528+U1528+V1528+W1528+X1528</f>
        <v>81</v>
      </c>
      <c r="Z1528" s="9">
        <f>T1528+X1528</f>
        <v>81</v>
      </c>
      <c r="AA1528" s="80"/>
      <c r="AB1528" s="80"/>
      <c r="AC1528" s="80"/>
      <c r="AD1528" s="80"/>
      <c r="AE1528" s="9">
        <f>Y1528+AA1528+AB1528+AC1528+AD1528</f>
        <v>81</v>
      </c>
      <c r="AF1528" s="9">
        <f>Z1528+AD1528</f>
        <v>81</v>
      </c>
      <c r="AG1528" s="80"/>
      <c r="AH1528" s="80"/>
      <c r="AI1528" s="80"/>
      <c r="AJ1528" s="80"/>
      <c r="AK1528" s="9">
        <f>AE1528+AG1528+AH1528+AI1528+AJ1528</f>
        <v>81</v>
      </c>
      <c r="AL1528" s="9">
        <f>AF1528+AJ1528</f>
        <v>81</v>
      </c>
      <c r="AM1528" s="80"/>
      <c r="AN1528" s="80"/>
      <c r="AO1528" s="80"/>
      <c r="AP1528" s="80"/>
      <c r="AQ1528" s="9">
        <f>AK1528+AM1528+AN1528+AO1528+AP1528</f>
        <v>81</v>
      </c>
      <c r="AR1528" s="9">
        <f>AL1528+AP1528</f>
        <v>81</v>
      </c>
      <c r="AS1528" s="80"/>
      <c r="AT1528" s="80"/>
      <c r="AU1528" s="80"/>
      <c r="AV1528" s="80"/>
      <c r="AW1528" s="9">
        <f>AQ1528+AS1528+AT1528+AU1528+AV1528</f>
        <v>81</v>
      </c>
      <c r="AX1528" s="9">
        <f>AR1528+AV1528</f>
        <v>81</v>
      </c>
      <c r="AY1528" s="79"/>
      <c r="AZ1528" s="79"/>
      <c r="BA1528" s="92">
        <f t="shared" si="2676"/>
        <v>0</v>
      </c>
      <c r="BB1528" s="92">
        <f t="shared" si="2686"/>
        <v>0</v>
      </c>
    </row>
    <row r="1529" spans="1:54" ht="33" hidden="1">
      <c r="A1529" s="24" t="s">
        <v>242</v>
      </c>
      <c r="B1529" s="25" t="s">
        <v>586</v>
      </c>
      <c r="C1529" s="25" t="s">
        <v>21</v>
      </c>
      <c r="D1529" s="25" t="s">
        <v>59</v>
      </c>
      <c r="E1529" s="25" t="s">
        <v>576</v>
      </c>
      <c r="F1529" s="25" t="s">
        <v>30</v>
      </c>
      <c r="G1529" s="9">
        <f t="shared" ref="G1529" si="2770">G1530</f>
        <v>40</v>
      </c>
      <c r="H1529" s="9">
        <f t="shared" ref="H1529:AZ1529" si="2771">H1530</f>
        <v>40</v>
      </c>
      <c r="I1529" s="9">
        <f t="shared" si="2771"/>
        <v>0</v>
      </c>
      <c r="J1529" s="9">
        <f t="shared" si="2771"/>
        <v>0</v>
      </c>
      <c r="K1529" s="9">
        <f t="shared" si="2771"/>
        <v>0</v>
      </c>
      <c r="L1529" s="9">
        <f t="shared" si="2771"/>
        <v>0</v>
      </c>
      <c r="M1529" s="9">
        <f t="shared" si="2771"/>
        <v>40</v>
      </c>
      <c r="N1529" s="9">
        <f t="shared" si="2771"/>
        <v>40</v>
      </c>
      <c r="O1529" s="9">
        <f t="shared" si="2771"/>
        <v>0</v>
      </c>
      <c r="P1529" s="9">
        <f t="shared" si="2771"/>
        <v>0</v>
      </c>
      <c r="Q1529" s="9">
        <f t="shared" si="2771"/>
        <v>0</v>
      </c>
      <c r="R1529" s="9">
        <f t="shared" si="2771"/>
        <v>0</v>
      </c>
      <c r="S1529" s="9">
        <f t="shared" si="2771"/>
        <v>40</v>
      </c>
      <c r="T1529" s="9">
        <f t="shared" si="2771"/>
        <v>40</v>
      </c>
      <c r="U1529" s="9">
        <f t="shared" si="2771"/>
        <v>0</v>
      </c>
      <c r="V1529" s="9">
        <f t="shared" si="2771"/>
        <v>0</v>
      </c>
      <c r="W1529" s="9">
        <f t="shared" si="2771"/>
        <v>0</v>
      </c>
      <c r="X1529" s="9">
        <f t="shared" si="2771"/>
        <v>0</v>
      </c>
      <c r="Y1529" s="9">
        <f t="shared" si="2771"/>
        <v>40</v>
      </c>
      <c r="Z1529" s="9">
        <f t="shared" si="2771"/>
        <v>40</v>
      </c>
      <c r="AA1529" s="9">
        <f t="shared" si="2771"/>
        <v>0</v>
      </c>
      <c r="AB1529" s="9">
        <f t="shared" si="2771"/>
        <v>0</v>
      </c>
      <c r="AC1529" s="9">
        <f t="shared" si="2771"/>
        <v>0</v>
      </c>
      <c r="AD1529" s="9">
        <f t="shared" si="2771"/>
        <v>0</v>
      </c>
      <c r="AE1529" s="9">
        <f t="shared" si="2771"/>
        <v>40</v>
      </c>
      <c r="AF1529" s="9">
        <f t="shared" si="2771"/>
        <v>40</v>
      </c>
      <c r="AG1529" s="9">
        <f t="shared" si="2771"/>
        <v>0</v>
      </c>
      <c r="AH1529" s="9">
        <f t="shared" si="2771"/>
        <v>0</v>
      </c>
      <c r="AI1529" s="9">
        <f t="shared" si="2771"/>
        <v>0</v>
      </c>
      <c r="AJ1529" s="9">
        <f t="shared" si="2771"/>
        <v>0</v>
      </c>
      <c r="AK1529" s="9">
        <f t="shared" si="2771"/>
        <v>40</v>
      </c>
      <c r="AL1529" s="9">
        <f t="shared" si="2771"/>
        <v>40</v>
      </c>
      <c r="AM1529" s="9">
        <f t="shared" si="2771"/>
        <v>0</v>
      </c>
      <c r="AN1529" s="9">
        <f t="shared" si="2771"/>
        <v>0</v>
      </c>
      <c r="AO1529" s="9">
        <f t="shared" si="2771"/>
        <v>0</v>
      </c>
      <c r="AP1529" s="9">
        <f t="shared" si="2771"/>
        <v>0</v>
      </c>
      <c r="AQ1529" s="9">
        <f t="shared" si="2771"/>
        <v>40</v>
      </c>
      <c r="AR1529" s="9">
        <f t="shared" si="2771"/>
        <v>40</v>
      </c>
      <c r="AS1529" s="9">
        <f t="shared" si="2771"/>
        <v>0</v>
      </c>
      <c r="AT1529" s="9">
        <f t="shared" si="2771"/>
        <v>0</v>
      </c>
      <c r="AU1529" s="9">
        <f t="shared" si="2771"/>
        <v>0</v>
      </c>
      <c r="AV1529" s="9">
        <f t="shared" si="2771"/>
        <v>0</v>
      </c>
      <c r="AW1529" s="9">
        <f t="shared" si="2771"/>
        <v>40</v>
      </c>
      <c r="AX1529" s="9">
        <f t="shared" si="2771"/>
        <v>40</v>
      </c>
      <c r="AY1529" s="9">
        <f t="shared" si="2771"/>
        <v>8</v>
      </c>
      <c r="AZ1529" s="9">
        <f t="shared" si="2771"/>
        <v>8</v>
      </c>
      <c r="BA1529" s="92">
        <f t="shared" si="2676"/>
        <v>20</v>
      </c>
      <c r="BB1529" s="92">
        <f t="shared" si="2686"/>
        <v>20</v>
      </c>
    </row>
    <row r="1530" spans="1:54" ht="33" hidden="1">
      <c r="A1530" s="24" t="s">
        <v>36</v>
      </c>
      <c r="B1530" s="25" t="s">
        <v>586</v>
      </c>
      <c r="C1530" s="25" t="s">
        <v>21</v>
      </c>
      <c r="D1530" s="25" t="s">
        <v>59</v>
      </c>
      <c r="E1530" s="25" t="s">
        <v>576</v>
      </c>
      <c r="F1530" s="25" t="s">
        <v>37</v>
      </c>
      <c r="G1530" s="9">
        <v>40</v>
      </c>
      <c r="H1530" s="9">
        <v>40</v>
      </c>
      <c r="I1530" s="79"/>
      <c r="J1530" s="79"/>
      <c r="K1530" s="79"/>
      <c r="L1530" s="79"/>
      <c r="M1530" s="9">
        <f>G1530+I1530+J1530+K1530+L1530</f>
        <v>40</v>
      </c>
      <c r="N1530" s="9">
        <f>H1530+L1530</f>
        <v>40</v>
      </c>
      <c r="O1530" s="80"/>
      <c r="P1530" s="80"/>
      <c r="Q1530" s="80"/>
      <c r="R1530" s="80"/>
      <c r="S1530" s="9">
        <f>M1530+O1530+P1530+Q1530+R1530</f>
        <v>40</v>
      </c>
      <c r="T1530" s="9">
        <f>N1530+R1530</f>
        <v>40</v>
      </c>
      <c r="U1530" s="80"/>
      <c r="V1530" s="80"/>
      <c r="W1530" s="80"/>
      <c r="X1530" s="80"/>
      <c r="Y1530" s="9">
        <f>S1530+U1530+V1530+W1530+X1530</f>
        <v>40</v>
      </c>
      <c r="Z1530" s="9">
        <f>T1530+X1530</f>
        <v>40</v>
      </c>
      <c r="AA1530" s="80"/>
      <c r="AB1530" s="80"/>
      <c r="AC1530" s="80"/>
      <c r="AD1530" s="80"/>
      <c r="AE1530" s="9">
        <f>Y1530+AA1530+AB1530+AC1530+AD1530</f>
        <v>40</v>
      </c>
      <c r="AF1530" s="9">
        <f>Z1530+AD1530</f>
        <v>40</v>
      </c>
      <c r="AG1530" s="80"/>
      <c r="AH1530" s="80"/>
      <c r="AI1530" s="80"/>
      <c r="AJ1530" s="80"/>
      <c r="AK1530" s="9">
        <f>AE1530+AG1530+AH1530+AI1530+AJ1530</f>
        <v>40</v>
      </c>
      <c r="AL1530" s="9">
        <f>AF1530+AJ1530</f>
        <v>40</v>
      </c>
      <c r="AM1530" s="80"/>
      <c r="AN1530" s="80"/>
      <c r="AO1530" s="80"/>
      <c r="AP1530" s="80"/>
      <c r="AQ1530" s="9">
        <f>AK1530+AM1530+AN1530+AO1530+AP1530</f>
        <v>40</v>
      </c>
      <c r="AR1530" s="9">
        <f>AL1530+AP1530</f>
        <v>40</v>
      </c>
      <c r="AS1530" s="80"/>
      <c r="AT1530" s="80"/>
      <c r="AU1530" s="80"/>
      <c r="AV1530" s="80"/>
      <c r="AW1530" s="9">
        <f>AQ1530+AS1530+AT1530+AU1530+AV1530</f>
        <v>40</v>
      </c>
      <c r="AX1530" s="9">
        <f>AR1530+AV1530</f>
        <v>40</v>
      </c>
      <c r="AY1530" s="9">
        <v>8</v>
      </c>
      <c r="AZ1530" s="9">
        <v>8</v>
      </c>
      <c r="BA1530" s="92">
        <f t="shared" si="2676"/>
        <v>20</v>
      </c>
      <c r="BB1530" s="92">
        <f t="shared" si="2686"/>
        <v>20</v>
      </c>
    </row>
    <row r="1531" spans="1:54" ht="17.25" hidden="1" customHeight="1">
      <c r="A1531" s="24" t="s">
        <v>587</v>
      </c>
      <c r="B1531" s="25" t="s">
        <v>586</v>
      </c>
      <c r="C1531" s="25" t="s">
        <v>21</v>
      </c>
      <c r="D1531" s="25" t="s">
        <v>59</v>
      </c>
      <c r="E1531" s="25" t="s">
        <v>588</v>
      </c>
      <c r="F1531" s="25"/>
      <c r="G1531" s="9">
        <f t="shared" ref="G1531:V1532" si="2772">G1532</f>
        <v>7</v>
      </c>
      <c r="H1531" s="9">
        <f t="shared" si="2772"/>
        <v>7</v>
      </c>
      <c r="I1531" s="9">
        <f t="shared" si="2772"/>
        <v>0</v>
      </c>
      <c r="J1531" s="9">
        <f t="shared" si="2772"/>
        <v>0</v>
      </c>
      <c r="K1531" s="9">
        <f t="shared" si="2772"/>
        <v>0</v>
      </c>
      <c r="L1531" s="9">
        <f t="shared" si="2772"/>
        <v>0</v>
      </c>
      <c r="M1531" s="9">
        <f t="shared" si="2772"/>
        <v>7</v>
      </c>
      <c r="N1531" s="9">
        <f t="shared" si="2772"/>
        <v>7</v>
      </c>
      <c r="O1531" s="9">
        <f t="shared" si="2772"/>
        <v>0</v>
      </c>
      <c r="P1531" s="9">
        <f t="shared" si="2772"/>
        <v>0</v>
      </c>
      <c r="Q1531" s="9">
        <f t="shared" si="2772"/>
        <v>0</v>
      </c>
      <c r="R1531" s="9">
        <f t="shared" si="2772"/>
        <v>0</v>
      </c>
      <c r="S1531" s="9">
        <f t="shared" si="2772"/>
        <v>7</v>
      </c>
      <c r="T1531" s="9">
        <f t="shared" si="2772"/>
        <v>7</v>
      </c>
      <c r="U1531" s="9">
        <f t="shared" si="2772"/>
        <v>0</v>
      </c>
      <c r="V1531" s="9">
        <f t="shared" si="2772"/>
        <v>0</v>
      </c>
      <c r="W1531" s="9">
        <f t="shared" ref="U1531:AJ1532" si="2773">W1532</f>
        <v>0</v>
      </c>
      <c r="X1531" s="9">
        <f t="shared" si="2773"/>
        <v>0</v>
      </c>
      <c r="Y1531" s="9">
        <f t="shared" si="2773"/>
        <v>7</v>
      </c>
      <c r="Z1531" s="9">
        <f t="shared" si="2773"/>
        <v>7</v>
      </c>
      <c r="AA1531" s="9">
        <f t="shared" si="2773"/>
        <v>0</v>
      </c>
      <c r="AB1531" s="9">
        <f t="shared" si="2773"/>
        <v>0</v>
      </c>
      <c r="AC1531" s="9">
        <f t="shared" si="2773"/>
        <v>0</v>
      </c>
      <c r="AD1531" s="9">
        <f t="shared" si="2773"/>
        <v>0</v>
      </c>
      <c r="AE1531" s="9">
        <f t="shared" si="2773"/>
        <v>7</v>
      </c>
      <c r="AF1531" s="9">
        <f t="shared" si="2773"/>
        <v>7</v>
      </c>
      <c r="AG1531" s="9">
        <f t="shared" si="2773"/>
        <v>0</v>
      </c>
      <c r="AH1531" s="9">
        <f t="shared" si="2773"/>
        <v>0</v>
      </c>
      <c r="AI1531" s="9">
        <f t="shared" si="2773"/>
        <v>0</v>
      </c>
      <c r="AJ1531" s="9">
        <f t="shared" si="2773"/>
        <v>0</v>
      </c>
      <c r="AK1531" s="9">
        <f t="shared" ref="AG1531:AV1532" si="2774">AK1532</f>
        <v>7</v>
      </c>
      <c r="AL1531" s="9">
        <f t="shared" si="2774"/>
        <v>7</v>
      </c>
      <c r="AM1531" s="9">
        <f t="shared" si="2774"/>
        <v>0</v>
      </c>
      <c r="AN1531" s="9">
        <f t="shared" si="2774"/>
        <v>0</v>
      </c>
      <c r="AO1531" s="9">
        <f t="shared" si="2774"/>
        <v>0</v>
      </c>
      <c r="AP1531" s="9">
        <f t="shared" si="2774"/>
        <v>0</v>
      </c>
      <c r="AQ1531" s="9">
        <f t="shared" si="2774"/>
        <v>7</v>
      </c>
      <c r="AR1531" s="9">
        <f t="shared" si="2774"/>
        <v>7</v>
      </c>
      <c r="AS1531" s="9">
        <f t="shared" si="2774"/>
        <v>0</v>
      </c>
      <c r="AT1531" s="9">
        <f t="shared" si="2774"/>
        <v>0</v>
      </c>
      <c r="AU1531" s="9">
        <f t="shared" si="2774"/>
        <v>0</v>
      </c>
      <c r="AV1531" s="9">
        <f t="shared" si="2774"/>
        <v>0</v>
      </c>
      <c r="AW1531" s="9">
        <f t="shared" ref="AS1531:AZ1532" si="2775">AW1532</f>
        <v>7</v>
      </c>
      <c r="AX1531" s="9">
        <f t="shared" si="2775"/>
        <v>7</v>
      </c>
      <c r="AY1531" s="9">
        <f t="shared" si="2775"/>
        <v>0</v>
      </c>
      <c r="AZ1531" s="9">
        <f t="shared" si="2775"/>
        <v>0</v>
      </c>
      <c r="BA1531" s="92">
        <f t="shared" si="2676"/>
        <v>0</v>
      </c>
      <c r="BB1531" s="92">
        <f t="shared" si="2686"/>
        <v>0</v>
      </c>
    </row>
    <row r="1532" spans="1:54" ht="33" hidden="1">
      <c r="A1532" s="24" t="s">
        <v>242</v>
      </c>
      <c r="B1532" s="25" t="s">
        <v>586</v>
      </c>
      <c r="C1532" s="25" t="s">
        <v>21</v>
      </c>
      <c r="D1532" s="25" t="s">
        <v>59</v>
      </c>
      <c r="E1532" s="25" t="s">
        <v>588</v>
      </c>
      <c r="F1532" s="25" t="s">
        <v>30</v>
      </c>
      <c r="G1532" s="9">
        <f t="shared" si="2772"/>
        <v>7</v>
      </c>
      <c r="H1532" s="9">
        <f t="shared" si="2772"/>
        <v>7</v>
      </c>
      <c r="I1532" s="9">
        <f t="shared" si="2772"/>
        <v>0</v>
      </c>
      <c r="J1532" s="9">
        <f t="shared" si="2772"/>
        <v>0</v>
      </c>
      <c r="K1532" s="9">
        <f t="shared" si="2772"/>
        <v>0</v>
      </c>
      <c r="L1532" s="9">
        <f t="shared" si="2772"/>
        <v>0</v>
      </c>
      <c r="M1532" s="9">
        <f t="shared" si="2772"/>
        <v>7</v>
      </c>
      <c r="N1532" s="9">
        <f t="shared" si="2772"/>
        <v>7</v>
      </c>
      <c r="O1532" s="9">
        <f t="shared" si="2772"/>
        <v>0</v>
      </c>
      <c r="P1532" s="9">
        <f t="shared" si="2772"/>
        <v>0</v>
      </c>
      <c r="Q1532" s="9">
        <f t="shared" si="2772"/>
        <v>0</v>
      </c>
      <c r="R1532" s="9">
        <f t="shared" si="2772"/>
        <v>0</v>
      </c>
      <c r="S1532" s="9">
        <f t="shared" si="2772"/>
        <v>7</v>
      </c>
      <c r="T1532" s="9">
        <f t="shared" si="2772"/>
        <v>7</v>
      </c>
      <c r="U1532" s="9">
        <f t="shared" si="2773"/>
        <v>0</v>
      </c>
      <c r="V1532" s="9">
        <f t="shared" si="2773"/>
        <v>0</v>
      </c>
      <c r="W1532" s="9">
        <f t="shared" si="2773"/>
        <v>0</v>
      </c>
      <c r="X1532" s="9">
        <f t="shared" si="2773"/>
        <v>0</v>
      </c>
      <c r="Y1532" s="9">
        <f t="shared" si="2773"/>
        <v>7</v>
      </c>
      <c r="Z1532" s="9">
        <f t="shared" si="2773"/>
        <v>7</v>
      </c>
      <c r="AA1532" s="9">
        <f t="shared" si="2773"/>
        <v>0</v>
      </c>
      <c r="AB1532" s="9">
        <f t="shared" si="2773"/>
        <v>0</v>
      </c>
      <c r="AC1532" s="9">
        <f t="shared" si="2773"/>
        <v>0</v>
      </c>
      <c r="AD1532" s="9">
        <f t="shared" si="2773"/>
        <v>0</v>
      </c>
      <c r="AE1532" s="9">
        <f t="shared" si="2773"/>
        <v>7</v>
      </c>
      <c r="AF1532" s="9">
        <f t="shared" si="2773"/>
        <v>7</v>
      </c>
      <c r="AG1532" s="9">
        <f t="shared" si="2774"/>
        <v>0</v>
      </c>
      <c r="AH1532" s="9">
        <f t="shared" si="2774"/>
        <v>0</v>
      </c>
      <c r="AI1532" s="9">
        <f t="shared" si="2774"/>
        <v>0</v>
      </c>
      <c r="AJ1532" s="9">
        <f t="shared" si="2774"/>
        <v>0</v>
      </c>
      <c r="AK1532" s="9">
        <f t="shared" si="2774"/>
        <v>7</v>
      </c>
      <c r="AL1532" s="9">
        <f t="shared" si="2774"/>
        <v>7</v>
      </c>
      <c r="AM1532" s="9">
        <f t="shared" si="2774"/>
        <v>0</v>
      </c>
      <c r="AN1532" s="9">
        <f t="shared" si="2774"/>
        <v>0</v>
      </c>
      <c r="AO1532" s="9">
        <f t="shared" si="2774"/>
        <v>0</v>
      </c>
      <c r="AP1532" s="9">
        <f t="shared" si="2774"/>
        <v>0</v>
      </c>
      <c r="AQ1532" s="9">
        <f t="shared" si="2774"/>
        <v>7</v>
      </c>
      <c r="AR1532" s="9">
        <f t="shared" si="2774"/>
        <v>7</v>
      </c>
      <c r="AS1532" s="9">
        <f t="shared" si="2775"/>
        <v>0</v>
      </c>
      <c r="AT1532" s="9">
        <f t="shared" si="2775"/>
        <v>0</v>
      </c>
      <c r="AU1532" s="9">
        <f t="shared" si="2775"/>
        <v>0</v>
      </c>
      <c r="AV1532" s="9">
        <f t="shared" si="2775"/>
        <v>0</v>
      </c>
      <c r="AW1532" s="9">
        <f t="shared" si="2775"/>
        <v>7</v>
      </c>
      <c r="AX1532" s="9">
        <f t="shared" si="2775"/>
        <v>7</v>
      </c>
      <c r="AY1532" s="9">
        <f t="shared" si="2775"/>
        <v>0</v>
      </c>
      <c r="AZ1532" s="9">
        <f t="shared" si="2775"/>
        <v>0</v>
      </c>
      <c r="BA1532" s="92">
        <f t="shared" si="2676"/>
        <v>0</v>
      </c>
      <c r="BB1532" s="92">
        <f t="shared" si="2686"/>
        <v>0</v>
      </c>
    </row>
    <row r="1533" spans="1:54" ht="33" hidden="1">
      <c r="A1533" s="24" t="s">
        <v>36</v>
      </c>
      <c r="B1533" s="25" t="s">
        <v>586</v>
      </c>
      <c r="C1533" s="25" t="s">
        <v>21</v>
      </c>
      <c r="D1533" s="25" t="s">
        <v>59</v>
      </c>
      <c r="E1533" s="25" t="s">
        <v>588</v>
      </c>
      <c r="F1533" s="25" t="s">
        <v>37</v>
      </c>
      <c r="G1533" s="9">
        <v>7</v>
      </c>
      <c r="H1533" s="9">
        <v>7</v>
      </c>
      <c r="I1533" s="79"/>
      <c r="J1533" s="79"/>
      <c r="K1533" s="79"/>
      <c r="L1533" s="79"/>
      <c r="M1533" s="9">
        <f>G1533+I1533+J1533+K1533+L1533</f>
        <v>7</v>
      </c>
      <c r="N1533" s="9">
        <f>H1533+L1533</f>
        <v>7</v>
      </c>
      <c r="O1533" s="80"/>
      <c r="P1533" s="80"/>
      <c r="Q1533" s="80"/>
      <c r="R1533" s="80"/>
      <c r="S1533" s="9">
        <f>M1533+O1533+P1533+Q1533+R1533</f>
        <v>7</v>
      </c>
      <c r="T1533" s="9">
        <f>N1533+R1533</f>
        <v>7</v>
      </c>
      <c r="U1533" s="80"/>
      <c r="V1533" s="80"/>
      <c r="W1533" s="80"/>
      <c r="X1533" s="80"/>
      <c r="Y1533" s="9">
        <f>S1533+U1533+V1533+W1533+X1533</f>
        <v>7</v>
      </c>
      <c r="Z1533" s="9">
        <f>T1533+X1533</f>
        <v>7</v>
      </c>
      <c r="AA1533" s="80"/>
      <c r="AB1533" s="80"/>
      <c r="AC1533" s="80"/>
      <c r="AD1533" s="80"/>
      <c r="AE1533" s="9">
        <f>Y1533+AA1533+AB1533+AC1533+AD1533</f>
        <v>7</v>
      </c>
      <c r="AF1533" s="9">
        <f>Z1533+AD1533</f>
        <v>7</v>
      </c>
      <c r="AG1533" s="80"/>
      <c r="AH1533" s="80"/>
      <c r="AI1533" s="80"/>
      <c r="AJ1533" s="80"/>
      <c r="AK1533" s="9">
        <f>AE1533+AG1533+AH1533+AI1533+AJ1533</f>
        <v>7</v>
      </c>
      <c r="AL1533" s="9">
        <f>AF1533+AJ1533</f>
        <v>7</v>
      </c>
      <c r="AM1533" s="80"/>
      <c r="AN1533" s="80"/>
      <c r="AO1533" s="80"/>
      <c r="AP1533" s="80"/>
      <c r="AQ1533" s="9">
        <f>AK1533+AM1533+AN1533+AO1533+AP1533</f>
        <v>7</v>
      </c>
      <c r="AR1533" s="9">
        <f>AL1533+AP1533</f>
        <v>7</v>
      </c>
      <c r="AS1533" s="80"/>
      <c r="AT1533" s="80"/>
      <c r="AU1533" s="80"/>
      <c r="AV1533" s="80"/>
      <c r="AW1533" s="9">
        <f>AQ1533+AS1533+AT1533+AU1533+AV1533</f>
        <v>7</v>
      </c>
      <c r="AX1533" s="9">
        <f>AR1533+AV1533</f>
        <v>7</v>
      </c>
      <c r="AY1533" s="79"/>
      <c r="AZ1533" s="79"/>
      <c r="BA1533" s="92">
        <f t="shared" si="2676"/>
        <v>0</v>
      </c>
      <c r="BB1533" s="92">
        <f t="shared" si="2686"/>
        <v>0</v>
      </c>
    </row>
    <row r="1534" spans="1:54" ht="49.5" hidden="1">
      <c r="A1534" s="24" t="s">
        <v>579</v>
      </c>
      <c r="B1534" s="25" t="s">
        <v>586</v>
      </c>
      <c r="C1534" s="25" t="s">
        <v>21</v>
      </c>
      <c r="D1534" s="25" t="s">
        <v>59</v>
      </c>
      <c r="E1534" s="25" t="s">
        <v>584</v>
      </c>
      <c r="F1534" s="25"/>
      <c r="G1534" s="9">
        <f t="shared" ref="G1534:H1534" si="2776">G1535+G1537+G1539</f>
        <v>2926</v>
      </c>
      <c r="H1534" s="9">
        <f t="shared" si="2776"/>
        <v>2926</v>
      </c>
      <c r="I1534" s="9">
        <f t="shared" ref="I1534:N1534" si="2777">I1535+I1537+I1539</f>
        <v>0</v>
      </c>
      <c r="J1534" s="9">
        <f t="shared" si="2777"/>
        <v>0</v>
      </c>
      <c r="K1534" s="9">
        <f t="shared" si="2777"/>
        <v>0</v>
      </c>
      <c r="L1534" s="9">
        <f t="shared" si="2777"/>
        <v>0</v>
      </c>
      <c r="M1534" s="9">
        <f t="shared" si="2777"/>
        <v>2926</v>
      </c>
      <c r="N1534" s="9">
        <f t="shared" si="2777"/>
        <v>2926</v>
      </c>
      <c r="O1534" s="9">
        <f t="shared" ref="O1534:T1534" si="2778">O1535+O1537+O1539</f>
        <v>0</v>
      </c>
      <c r="P1534" s="9">
        <f t="shared" si="2778"/>
        <v>0</v>
      </c>
      <c r="Q1534" s="9">
        <f t="shared" si="2778"/>
        <v>0</v>
      </c>
      <c r="R1534" s="9">
        <f t="shared" si="2778"/>
        <v>0</v>
      </c>
      <c r="S1534" s="9">
        <f t="shared" si="2778"/>
        <v>2926</v>
      </c>
      <c r="T1534" s="9">
        <f t="shared" si="2778"/>
        <v>2926</v>
      </c>
      <c r="U1534" s="9">
        <f t="shared" ref="U1534:Z1534" si="2779">U1535+U1537+U1539</f>
        <v>0</v>
      </c>
      <c r="V1534" s="9">
        <f t="shared" si="2779"/>
        <v>0</v>
      </c>
      <c r="W1534" s="9">
        <f t="shared" si="2779"/>
        <v>0</v>
      </c>
      <c r="X1534" s="9">
        <f t="shared" si="2779"/>
        <v>0</v>
      </c>
      <c r="Y1534" s="9">
        <f t="shared" si="2779"/>
        <v>2926</v>
      </c>
      <c r="Z1534" s="9">
        <f t="shared" si="2779"/>
        <v>2926</v>
      </c>
      <c r="AA1534" s="9">
        <f t="shared" ref="AA1534:AF1534" si="2780">AA1535+AA1537+AA1539</f>
        <v>0</v>
      </c>
      <c r="AB1534" s="9">
        <f t="shared" si="2780"/>
        <v>0</v>
      </c>
      <c r="AC1534" s="9">
        <f t="shared" si="2780"/>
        <v>0</v>
      </c>
      <c r="AD1534" s="9">
        <f t="shared" si="2780"/>
        <v>0</v>
      </c>
      <c r="AE1534" s="9">
        <f t="shared" si="2780"/>
        <v>2926</v>
      </c>
      <c r="AF1534" s="9">
        <f t="shared" si="2780"/>
        <v>2926</v>
      </c>
      <c r="AG1534" s="9">
        <f t="shared" ref="AG1534:AL1534" si="2781">AG1535+AG1537+AG1539</f>
        <v>0</v>
      </c>
      <c r="AH1534" s="9">
        <f t="shared" si="2781"/>
        <v>0</v>
      </c>
      <c r="AI1534" s="9">
        <f t="shared" si="2781"/>
        <v>0</v>
      </c>
      <c r="AJ1534" s="9">
        <f t="shared" si="2781"/>
        <v>0</v>
      </c>
      <c r="AK1534" s="9">
        <f t="shared" si="2781"/>
        <v>2926</v>
      </c>
      <c r="AL1534" s="9">
        <f t="shared" si="2781"/>
        <v>2926</v>
      </c>
      <c r="AM1534" s="9">
        <f t="shared" ref="AM1534:AR1534" si="2782">AM1535+AM1537+AM1539</f>
        <v>0</v>
      </c>
      <c r="AN1534" s="9">
        <f t="shared" si="2782"/>
        <v>0</v>
      </c>
      <c r="AO1534" s="9">
        <f t="shared" si="2782"/>
        <v>0</v>
      </c>
      <c r="AP1534" s="9">
        <f t="shared" si="2782"/>
        <v>0</v>
      </c>
      <c r="AQ1534" s="9">
        <f t="shared" si="2782"/>
        <v>2926</v>
      </c>
      <c r="AR1534" s="9">
        <f t="shared" si="2782"/>
        <v>2926</v>
      </c>
      <c r="AS1534" s="9">
        <f t="shared" ref="AS1534:AX1534" si="2783">AS1535+AS1537+AS1539</f>
        <v>0</v>
      </c>
      <c r="AT1534" s="9">
        <f t="shared" si="2783"/>
        <v>0</v>
      </c>
      <c r="AU1534" s="9">
        <f t="shared" si="2783"/>
        <v>0</v>
      </c>
      <c r="AV1534" s="9">
        <f t="shared" si="2783"/>
        <v>323</v>
      </c>
      <c r="AW1534" s="9">
        <f t="shared" si="2783"/>
        <v>3249</v>
      </c>
      <c r="AX1534" s="9">
        <f t="shared" si="2783"/>
        <v>3249</v>
      </c>
      <c r="AY1534" s="9">
        <f t="shared" ref="AY1534:AZ1534" si="2784">AY1535+AY1537+AY1539</f>
        <v>1223</v>
      </c>
      <c r="AZ1534" s="9">
        <f t="shared" si="2784"/>
        <v>1223</v>
      </c>
      <c r="BA1534" s="92">
        <f t="shared" si="2676"/>
        <v>37.642351492767006</v>
      </c>
      <c r="BB1534" s="92">
        <f t="shared" si="2686"/>
        <v>37.642351492767006</v>
      </c>
    </row>
    <row r="1535" spans="1:54" ht="66" hidden="1">
      <c r="A1535" s="24" t="s">
        <v>446</v>
      </c>
      <c r="B1535" s="25" t="s">
        <v>586</v>
      </c>
      <c r="C1535" s="25" t="s">
        <v>21</v>
      </c>
      <c r="D1535" s="25" t="s">
        <v>59</v>
      </c>
      <c r="E1535" s="25" t="s">
        <v>584</v>
      </c>
      <c r="F1535" s="25" t="s">
        <v>84</v>
      </c>
      <c r="G1535" s="9">
        <f t="shared" ref="G1535" si="2785">G1536</f>
        <v>1643</v>
      </c>
      <c r="H1535" s="9">
        <f t="shared" ref="H1535:AZ1535" si="2786">H1536</f>
        <v>1643</v>
      </c>
      <c r="I1535" s="9">
        <f t="shared" si="2786"/>
        <v>0</v>
      </c>
      <c r="J1535" s="9">
        <f t="shared" si="2786"/>
        <v>0</v>
      </c>
      <c r="K1535" s="9">
        <f t="shared" si="2786"/>
        <v>0</v>
      </c>
      <c r="L1535" s="9">
        <f t="shared" si="2786"/>
        <v>0</v>
      </c>
      <c r="M1535" s="9">
        <f t="shared" si="2786"/>
        <v>1643</v>
      </c>
      <c r="N1535" s="9">
        <f t="shared" si="2786"/>
        <v>1643</v>
      </c>
      <c r="O1535" s="9">
        <f t="shared" si="2786"/>
        <v>0</v>
      </c>
      <c r="P1535" s="9">
        <f t="shared" si="2786"/>
        <v>0</v>
      </c>
      <c r="Q1535" s="9">
        <f t="shared" si="2786"/>
        <v>0</v>
      </c>
      <c r="R1535" s="9">
        <f t="shared" si="2786"/>
        <v>0</v>
      </c>
      <c r="S1535" s="9">
        <f t="shared" si="2786"/>
        <v>1643</v>
      </c>
      <c r="T1535" s="9">
        <f t="shared" si="2786"/>
        <v>1643</v>
      </c>
      <c r="U1535" s="9">
        <f t="shared" si="2786"/>
        <v>0</v>
      </c>
      <c r="V1535" s="9">
        <f t="shared" si="2786"/>
        <v>0</v>
      </c>
      <c r="W1535" s="9">
        <f t="shared" si="2786"/>
        <v>0</v>
      </c>
      <c r="X1535" s="9">
        <f t="shared" si="2786"/>
        <v>0</v>
      </c>
      <c r="Y1535" s="9">
        <f t="shared" si="2786"/>
        <v>1643</v>
      </c>
      <c r="Z1535" s="9">
        <f t="shared" si="2786"/>
        <v>1643</v>
      </c>
      <c r="AA1535" s="9">
        <f t="shared" si="2786"/>
        <v>0</v>
      </c>
      <c r="AB1535" s="9">
        <f t="shared" si="2786"/>
        <v>0</v>
      </c>
      <c r="AC1535" s="9">
        <f t="shared" si="2786"/>
        <v>0</v>
      </c>
      <c r="AD1535" s="9">
        <f t="shared" si="2786"/>
        <v>0</v>
      </c>
      <c r="AE1535" s="9">
        <f t="shared" si="2786"/>
        <v>1643</v>
      </c>
      <c r="AF1535" s="9">
        <f t="shared" si="2786"/>
        <v>1643</v>
      </c>
      <c r="AG1535" s="9">
        <f t="shared" si="2786"/>
        <v>0</v>
      </c>
      <c r="AH1535" s="9">
        <f t="shared" si="2786"/>
        <v>0</v>
      </c>
      <c r="AI1535" s="9">
        <f t="shared" si="2786"/>
        <v>0</v>
      </c>
      <c r="AJ1535" s="9">
        <f t="shared" si="2786"/>
        <v>0</v>
      </c>
      <c r="AK1535" s="9">
        <f t="shared" si="2786"/>
        <v>1643</v>
      </c>
      <c r="AL1535" s="9">
        <f t="shared" si="2786"/>
        <v>1643</v>
      </c>
      <c r="AM1535" s="9">
        <f t="shared" si="2786"/>
        <v>0</v>
      </c>
      <c r="AN1535" s="9">
        <f t="shared" si="2786"/>
        <v>0</v>
      </c>
      <c r="AO1535" s="9">
        <f t="shared" si="2786"/>
        <v>0</v>
      </c>
      <c r="AP1535" s="9">
        <f t="shared" si="2786"/>
        <v>0</v>
      </c>
      <c r="AQ1535" s="9">
        <f t="shared" si="2786"/>
        <v>1643</v>
      </c>
      <c r="AR1535" s="9">
        <f t="shared" si="2786"/>
        <v>1643</v>
      </c>
      <c r="AS1535" s="9">
        <f t="shared" si="2786"/>
        <v>0</v>
      </c>
      <c r="AT1535" s="9">
        <f t="shared" si="2786"/>
        <v>0</v>
      </c>
      <c r="AU1535" s="9">
        <f t="shared" si="2786"/>
        <v>0</v>
      </c>
      <c r="AV1535" s="9">
        <f t="shared" si="2786"/>
        <v>0</v>
      </c>
      <c r="AW1535" s="9">
        <f t="shared" si="2786"/>
        <v>1643</v>
      </c>
      <c r="AX1535" s="9">
        <f t="shared" si="2786"/>
        <v>1643</v>
      </c>
      <c r="AY1535" s="9">
        <f t="shared" si="2786"/>
        <v>680</v>
      </c>
      <c r="AZ1535" s="9">
        <f t="shared" si="2786"/>
        <v>680</v>
      </c>
      <c r="BA1535" s="92">
        <f t="shared" si="2676"/>
        <v>41.387705416920269</v>
      </c>
      <c r="BB1535" s="92">
        <f t="shared" si="2686"/>
        <v>41.387705416920269</v>
      </c>
    </row>
    <row r="1536" spans="1:54" ht="18" hidden="1" customHeight="1">
      <c r="A1536" s="24" t="s">
        <v>106</v>
      </c>
      <c r="B1536" s="25" t="s">
        <v>586</v>
      </c>
      <c r="C1536" s="25" t="s">
        <v>21</v>
      </c>
      <c r="D1536" s="25" t="s">
        <v>59</v>
      </c>
      <c r="E1536" s="25" t="s">
        <v>584</v>
      </c>
      <c r="F1536" s="25" t="s">
        <v>107</v>
      </c>
      <c r="G1536" s="9">
        <v>1643</v>
      </c>
      <c r="H1536" s="9">
        <v>1643</v>
      </c>
      <c r="I1536" s="79"/>
      <c r="J1536" s="79"/>
      <c r="K1536" s="79"/>
      <c r="L1536" s="79"/>
      <c r="M1536" s="9">
        <f>G1536+I1536+J1536+K1536+L1536</f>
        <v>1643</v>
      </c>
      <c r="N1536" s="9">
        <f>H1536+L1536</f>
        <v>1643</v>
      </c>
      <c r="O1536" s="80"/>
      <c r="P1536" s="80"/>
      <c r="Q1536" s="80"/>
      <c r="R1536" s="80"/>
      <c r="S1536" s="9">
        <f>M1536+O1536+P1536+Q1536+R1536</f>
        <v>1643</v>
      </c>
      <c r="T1536" s="9">
        <f>N1536+R1536</f>
        <v>1643</v>
      </c>
      <c r="U1536" s="80"/>
      <c r="V1536" s="80"/>
      <c r="W1536" s="80"/>
      <c r="X1536" s="80"/>
      <c r="Y1536" s="9">
        <f>S1536+U1536+V1536+W1536+X1536</f>
        <v>1643</v>
      </c>
      <c r="Z1536" s="9">
        <f>T1536+X1536</f>
        <v>1643</v>
      </c>
      <c r="AA1536" s="80"/>
      <c r="AB1536" s="80"/>
      <c r="AC1536" s="80"/>
      <c r="AD1536" s="80"/>
      <c r="AE1536" s="9">
        <f>Y1536+AA1536+AB1536+AC1536+AD1536</f>
        <v>1643</v>
      </c>
      <c r="AF1536" s="9">
        <f>Z1536+AD1536</f>
        <v>1643</v>
      </c>
      <c r="AG1536" s="80"/>
      <c r="AH1536" s="80"/>
      <c r="AI1536" s="80"/>
      <c r="AJ1536" s="80"/>
      <c r="AK1536" s="9">
        <f>AE1536+AG1536+AH1536+AI1536+AJ1536</f>
        <v>1643</v>
      </c>
      <c r="AL1536" s="9">
        <f>AF1536+AJ1536</f>
        <v>1643</v>
      </c>
      <c r="AM1536" s="80"/>
      <c r="AN1536" s="80"/>
      <c r="AO1536" s="80"/>
      <c r="AP1536" s="80"/>
      <c r="AQ1536" s="9">
        <f>AK1536+AM1536+AN1536+AO1536+AP1536</f>
        <v>1643</v>
      </c>
      <c r="AR1536" s="9">
        <f>AL1536+AP1536</f>
        <v>1643</v>
      </c>
      <c r="AS1536" s="80"/>
      <c r="AT1536" s="80"/>
      <c r="AU1536" s="80"/>
      <c r="AV1536" s="80"/>
      <c r="AW1536" s="9">
        <f>AQ1536+AS1536+AT1536+AU1536+AV1536</f>
        <v>1643</v>
      </c>
      <c r="AX1536" s="9">
        <f>AR1536+AV1536</f>
        <v>1643</v>
      </c>
      <c r="AY1536" s="9">
        <v>680</v>
      </c>
      <c r="AZ1536" s="9">
        <v>680</v>
      </c>
      <c r="BA1536" s="92">
        <f t="shared" si="2676"/>
        <v>41.387705416920269</v>
      </c>
      <c r="BB1536" s="92">
        <f t="shared" si="2686"/>
        <v>41.387705416920269</v>
      </c>
    </row>
    <row r="1537" spans="1:54" ht="33" hidden="1">
      <c r="A1537" s="24" t="s">
        <v>242</v>
      </c>
      <c r="B1537" s="25" t="s">
        <v>586</v>
      </c>
      <c r="C1537" s="25" t="s">
        <v>21</v>
      </c>
      <c r="D1537" s="25" t="s">
        <v>59</v>
      </c>
      <c r="E1537" s="25" t="s">
        <v>584</v>
      </c>
      <c r="F1537" s="25" t="s">
        <v>30</v>
      </c>
      <c r="G1537" s="9">
        <f t="shared" ref="G1537" si="2787">G1538</f>
        <v>1269</v>
      </c>
      <c r="H1537" s="9">
        <f t="shared" ref="H1537:AZ1537" si="2788">H1538</f>
        <v>1269</v>
      </c>
      <c r="I1537" s="9">
        <f t="shared" si="2788"/>
        <v>0</v>
      </c>
      <c r="J1537" s="9">
        <f t="shared" si="2788"/>
        <v>0</v>
      </c>
      <c r="K1537" s="9">
        <f t="shared" si="2788"/>
        <v>0</v>
      </c>
      <c r="L1537" s="9">
        <f t="shared" si="2788"/>
        <v>0</v>
      </c>
      <c r="M1537" s="9">
        <f t="shared" si="2788"/>
        <v>1269</v>
      </c>
      <c r="N1537" s="9">
        <f t="shared" si="2788"/>
        <v>1269</v>
      </c>
      <c r="O1537" s="9">
        <f t="shared" si="2788"/>
        <v>0</v>
      </c>
      <c r="P1537" s="9">
        <f t="shared" si="2788"/>
        <v>0</v>
      </c>
      <c r="Q1537" s="9">
        <f t="shared" si="2788"/>
        <v>0</v>
      </c>
      <c r="R1537" s="9">
        <f t="shared" si="2788"/>
        <v>0</v>
      </c>
      <c r="S1537" s="9">
        <f t="shared" si="2788"/>
        <v>1269</v>
      </c>
      <c r="T1537" s="9">
        <f t="shared" si="2788"/>
        <v>1269</v>
      </c>
      <c r="U1537" s="9">
        <f t="shared" si="2788"/>
        <v>0</v>
      </c>
      <c r="V1537" s="9">
        <f t="shared" si="2788"/>
        <v>0</v>
      </c>
      <c r="W1537" s="9">
        <f t="shared" si="2788"/>
        <v>0</v>
      </c>
      <c r="X1537" s="9">
        <f t="shared" si="2788"/>
        <v>0</v>
      </c>
      <c r="Y1537" s="9">
        <f t="shared" si="2788"/>
        <v>1269</v>
      </c>
      <c r="Z1537" s="9">
        <f t="shared" si="2788"/>
        <v>1269</v>
      </c>
      <c r="AA1537" s="9">
        <f t="shared" si="2788"/>
        <v>0</v>
      </c>
      <c r="AB1537" s="9">
        <f t="shared" si="2788"/>
        <v>0</v>
      </c>
      <c r="AC1537" s="9">
        <f t="shared" si="2788"/>
        <v>0</v>
      </c>
      <c r="AD1537" s="9">
        <f t="shared" si="2788"/>
        <v>0</v>
      </c>
      <c r="AE1537" s="9">
        <f t="shared" si="2788"/>
        <v>1269</v>
      </c>
      <c r="AF1537" s="9">
        <f t="shared" si="2788"/>
        <v>1269</v>
      </c>
      <c r="AG1537" s="9">
        <f t="shared" si="2788"/>
        <v>0</v>
      </c>
      <c r="AH1537" s="9">
        <f t="shared" si="2788"/>
        <v>0</v>
      </c>
      <c r="AI1537" s="9">
        <f t="shared" si="2788"/>
        <v>0</v>
      </c>
      <c r="AJ1537" s="9">
        <f t="shared" si="2788"/>
        <v>0</v>
      </c>
      <c r="AK1537" s="9">
        <f t="shared" si="2788"/>
        <v>1269</v>
      </c>
      <c r="AL1537" s="9">
        <f t="shared" si="2788"/>
        <v>1269</v>
      </c>
      <c r="AM1537" s="9">
        <f t="shared" si="2788"/>
        <v>0</v>
      </c>
      <c r="AN1537" s="9">
        <f t="shared" si="2788"/>
        <v>0</v>
      </c>
      <c r="AO1537" s="9">
        <f t="shared" si="2788"/>
        <v>0</v>
      </c>
      <c r="AP1537" s="9">
        <f t="shared" si="2788"/>
        <v>0</v>
      </c>
      <c r="AQ1537" s="9">
        <f t="shared" si="2788"/>
        <v>1269</v>
      </c>
      <c r="AR1537" s="9">
        <f t="shared" si="2788"/>
        <v>1269</v>
      </c>
      <c r="AS1537" s="9">
        <f t="shared" si="2788"/>
        <v>0</v>
      </c>
      <c r="AT1537" s="9">
        <f t="shared" si="2788"/>
        <v>0</v>
      </c>
      <c r="AU1537" s="9">
        <f t="shared" si="2788"/>
        <v>0</v>
      </c>
      <c r="AV1537" s="9">
        <f t="shared" si="2788"/>
        <v>323</v>
      </c>
      <c r="AW1537" s="9">
        <f t="shared" si="2788"/>
        <v>1592</v>
      </c>
      <c r="AX1537" s="9">
        <f t="shared" si="2788"/>
        <v>1592</v>
      </c>
      <c r="AY1537" s="9">
        <f t="shared" si="2788"/>
        <v>535</v>
      </c>
      <c r="AZ1537" s="9">
        <f t="shared" si="2788"/>
        <v>535</v>
      </c>
      <c r="BA1537" s="92">
        <f t="shared" si="2676"/>
        <v>33.605527638190956</v>
      </c>
      <c r="BB1537" s="92">
        <f t="shared" si="2686"/>
        <v>33.605527638190956</v>
      </c>
    </row>
    <row r="1538" spans="1:54" ht="33" hidden="1">
      <c r="A1538" s="24" t="s">
        <v>36</v>
      </c>
      <c r="B1538" s="25" t="s">
        <v>586</v>
      </c>
      <c r="C1538" s="25" t="s">
        <v>21</v>
      </c>
      <c r="D1538" s="25" t="s">
        <v>59</v>
      </c>
      <c r="E1538" s="25" t="s">
        <v>584</v>
      </c>
      <c r="F1538" s="25" t="s">
        <v>37</v>
      </c>
      <c r="G1538" s="9">
        <v>1269</v>
      </c>
      <c r="H1538" s="9">
        <v>1269</v>
      </c>
      <c r="I1538" s="79"/>
      <c r="J1538" s="79"/>
      <c r="K1538" s="79"/>
      <c r="L1538" s="79"/>
      <c r="M1538" s="9">
        <f>G1538+I1538+J1538+K1538+L1538</f>
        <v>1269</v>
      </c>
      <c r="N1538" s="9">
        <f>H1538+L1538</f>
        <v>1269</v>
      </c>
      <c r="O1538" s="80"/>
      <c r="P1538" s="80"/>
      <c r="Q1538" s="80"/>
      <c r="R1538" s="80"/>
      <c r="S1538" s="9">
        <f>M1538+O1538+P1538+Q1538+R1538</f>
        <v>1269</v>
      </c>
      <c r="T1538" s="9">
        <f>N1538+R1538</f>
        <v>1269</v>
      </c>
      <c r="U1538" s="80"/>
      <c r="V1538" s="80"/>
      <c r="W1538" s="80"/>
      <c r="X1538" s="80"/>
      <c r="Y1538" s="9">
        <f>S1538+U1538+V1538+W1538+X1538</f>
        <v>1269</v>
      </c>
      <c r="Z1538" s="9">
        <f>T1538+X1538</f>
        <v>1269</v>
      </c>
      <c r="AA1538" s="80"/>
      <c r="AB1538" s="80"/>
      <c r="AC1538" s="80"/>
      <c r="AD1538" s="80"/>
      <c r="AE1538" s="9">
        <f>Y1538+AA1538+AB1538+AC1538+AD1538</f>
        <v>1269</v>
      </c>
      <c r="AF1538" s="9">
        <f>Z1538+AD1538</f>
        <v>1269</v>
      </c>
      <c r="AG1538" s="80"/>
      <c r="AH1538" s="80"/>
      <c r="AI1538" s="80"/>
      <c r="AJ1538" s="80"/>
      <c r="AK1538" s="9">
        <f>AE1538+AG1538+AH1538+AI1538+AJ1538</f>
        <v>1269</v>
      </c>
      <c r="AL1538" s="9">
        <f>AF1538+AJ1538</f>
        <v>1269</v>
      </c>
      <c r="AM1538" s="80"/>
      <c r="AN1538" s="80"/>
      <c r="AO1538" s="80"/>
      <c r="AP1538" s="80"/>
      <c r="AQ1538" s="9">
        <f>AK1538+AM1538+AN1538+AO1538+AP1538</f>
        <v>1269</v>
      </c>
      <c r="AR1538" s="9">
        <f>AL1538+AP1538</f>
        <v>1269</v>
      </c>
      <c r="AS1538" s="80"/>
      <c r="AT1538" s="80"/>
      <c r="AU1538" s="80"/>
      <c r="AV1538" s="9">
        <v>323</v>
      </c>
      <c r="AW1538" s="9">
        <f>AQ1538+AS1538+AT1538+AU1538+AV1538</f>
        <v>1592</v>
      </c>
      <c r="AX1538" s="9">
        <f>AR1538+AV1538</f>
        <v>1592</v>
      </c>
      <c r="AY1538" s="9">
        <v>535</v>
      </c>
      <c r="AZ1538" s="9">
        <v>535</v>
      </c>
      <c r="BA1538" s="92">
        <f t="shared" si="2676"/>
        <v>33.605527638190956</v>
      </c>
      <c r="BB1538" s="92">
        <f t="shared" si="2686"/>
        <v>33.605527638190956</v>
      </c>
    </row>
    <row r="1539" spans="1:54" ht="20.100000000000001" hidden="1" customHeight="1">
      <c r="A1539" s="24" t="s">
        <v>65</v>
      </c>
      <c r="B1539" s="25" t="s">
        <v>586</v>
      </c>
      <c r="C1539" s="25" t="s">
        <v>21</v>
      </c>
      <c r="D1539" s="25" t="s">
        <v>59</v>
      </c>
      <c r="E1539" s="25" t="s">
        <v>584</v>
      </c>
      <c r="F1539" s="25" t="s">
        <v>66</v>
      </c>
      <c r="G1539" s="9">
        <f t="shared" ref="G1539" si="2789">G1540</f>
        <v>14</v>
      </c>
      <c r="H1539" s="9">
        <f t="shared" ref="H1539:AZ1539" si="2790">H1540</f>
        <v>14</v>
      </c>
      <c r="I1539" s="9">
        <f t="shared" si="2790"/>
        <v>0</v>
      </c>
      <c r="J1539" s="9">
        <f t="shared" si="2790"/>
        <v>0</v>
      </c>
      <c r="K1539" s="9">
        <f t="shared" si="2790"/>
        <v>0</v>
      </c>
      <c r="L1539" s="9">
        <f t="shared" si="2790"/>
        <v>0</v>
      </c>
      <c r="M1539" s="9">
        <f t="shared" si="2790"/>
        <v>14</v>
      </c>
      <c r="N1539" s="9">
        <f t="shared" si="2790"/>
        <v>14</v>
      </c>
      <c r="O1539" s="9">
        <f t="shared" si="2790"/>
        <v>0</v>
      </c>
      <c r="P1539" s="9">
        <f t="shared" si="2790"/>
        <v>0</v>
      </c>
      <c r="Q1539" s="9">
        <f t="shared" si="2790"/>
        <v>0</v>
      </c>
      <c r="R1539" s="9">
        <f t="shared" si="2790"/>
        <v>0</v>
      </c>
      <c r="S1539" s="9">
        <f t="shared" si="2790"/>
        <v>14</v>
      </c>
      <c r="T1539" s="9">
        <f t="shared" si="2790"/>
        <v>14</v>
      </c>
      <c r="U1539" s="9">
        <f t="shared" si="2790"/>
        <v>0</v>
      </c>
      <c r="V1539" s="9">
        <f t="shared" si="2790"/>
        <v>0</v>
      </c>
      <c r="W1539" s="9">
        <f t="shared" si="2790"/>
        <v>0</v>
      </c>
      <c r="X1539" s="9">
        <f t="shared" si="2790"/>
        <v>0</v>
      </c>
      <c r="Y1539" s="9">
        <f t="shared" si="2790"/>
        <v>14</v>
      </c>
      <c r="Z1539" s="9">
        <f t="shared" si="2790"/>
        <v>14</v>
      </c>
      <c r="AA1539" s="9">
        <f t="shared" si="2790"/>
        <v>0</v>
      </c>
      <c r="AB1539" s="9">
        <f t="shared" si="2790"/>
        <v>0</v>
      </c>
      <c r="AC1539" s="9">
        <f t="shared" si="2790"/>
        <v>0</v>
      </c>
      <c r="AD1539" s="9">
        <f t="shared" si="2790"/>
        <v>0</v>
      </c>
      <c r="AE1539" s="9">
        <f t="shared" si="2790"/>
        <v>14</v>
      </c>
      <c r="AF1539" s="9">
        <f t="shared" si="2790"/>
        <v>14</v>
      </c>
      <c r="AG1539" s="9">
        <f t="shared" si="2790"/>
        <v>0</v>
      </c>
      <c r="AH1539" s="9">
        <f t="shared" si="2790"/>
        <v>0</v>
      </c>
      <c r="AI1539" s="9">
        <f t="shared" si="2790"/>
        <v>0</v>
      </c>
      <c r="AJ1539" s="9">
        <f t="shared" si="2790"/>
        <v>0</v>
      </c>
      <c r="AK1539" s="9">
        <f t="shared" si="2790"/>
        <v>14</v>
      </c>
      <c r="AL1539" s="9">
        <f t="shared" si="2790"/>
        <v>14</v>
      </c>
      <c r="AM1539" s="9">
        <f t="shared" si="2790"/>
        <v>0</v>
      </c>
      <c r="AN1539" s="9">
        <f t="shared" si="2790"/>
        <v>0</v>
      </c>
      <c r="AO1539" s="9">
        <f t="shared" si="2790"/>
        <v>0</v>
      </c>
      <c r="AP1539" s="9">
        <f t="shared" si="2790"/>
        <v>0</v>
      </c>
      <c r="AQ1539" s="9">
        <f t="shared" si="2790"/>
        <v>14</v>
      </c>
      <c r="AR1539" s="9">
        <f t="shared" si="2790"/>
        <v>14</v>
      </c>
      <c r="AS1539" s="9">
        <f t="shared" si="2790"/>
        <v>0</v>
      </c>
      <c r="AT1539" s="9">
        <f t="shared" si="2790"/>
        <v>0</v>
      </c>
      <c r="AU1539" s="9">
        <f t="shared" si="2790"/>
        <v>0</v>
      </c>
      <c r="AV1539" s="9">
        <f t="shared" si="2790"/>
        <v>0</v>
      </c>
      <c r="AW1539" s="9">
        <f t="shared" si="2790"/>
        <v>14</v>
      </c>
      <c r="AX1539" s="9">
        <f t="shared" si="2790"/>
        <v>14</v>
      </c>
      <c r="AY1539" s="9">
        <f t="shared" si="2790"/>
        <v>8</v>
      </c>
      <c r="AZ1539" s="9">
        <f t="shared" si="2790"/>
        <v>8</v>
      </c>
      <c r="BA1539" s="92">
        <f t="shared" si="2676"/>
        <v>57.142857142857139</v>
      </c>
      <c r="BB1539" s="92">
        <f t="shared" si="2686"/>
        <v>57.142857142857139</v>
      </c>
    </row>
    <row r="1540" spans="1:54" ht="20.100000000000001" hidden="1" customHeight="1">
      <c r="A1540" s="24" t="s">
        <v>91</v>
      </c>
      <c r="B1540" s="25" t="s">
        <v>586</v>
      </c>
      <c r="C1540" s="25" t="s">
        <v>21</v>
      </c>
      <c r="D1540" s="25" t="s">
        <v>59</v>
      </c>
      <c r="E1540" s="25" t="s">
        <v>584</v>
      </c>
      <c r="F1540" s="25" t="s">
        <v>68</v>
      </c>
      <c r="G1540" s="9">
        <v>14</v>
      </c>
      <c r="H1540" s="9">
        <v>14</v>
      </c>
      <c r="I1540" s="79"/>
      <c r="J1540" s="79"/>
      <c r="K1540" s="79"/>
      <c r="L1540" s="79"/>
      <c r="M1540" s="9">
        <f>G1540+I1540+J1540+K1540+L1540</f>
        <v>14</v>
      </c>
      <c r="N1540" s="9">
        <f>H1540+L1540</f>
        <v>14</v>
      </c>
      <c r="O1540" s="80"/>
      <c r="P1540" s="80"/>
      <c r="Q1540" s="80"/>
      <c r="R1540" s="80"/>
      <c r="S1540" s="9">
        <f>M1540+O1540+P1540+Q1540+R1540</f>
        <v>14</v>
      </c>
      <c r="T1540" s="9">
        <f>N1540+R1540</f>
        <v>14</v>
      </c>
      <c r="U1540" s="80"/>
      <c r="V1540" s="80"/>
      <c r="W1540" s="80"/>
      <c r="X1540" s="80"/>
      <c r="Y1540" s="9">
        <f>S1540+U1540+V1540+W1540+X1540</f>
        <v>14</v>
      </c>
      <c r="Z1540" s="9">
        <f>T1540+X1540</f>
        <v>14</v>
      </c>
      <c r="AA1540" s="80"/>
      <c r="AB1540" s="80"/>
      <c r="AC1540" s="80"/>
      <c r="AD1540" s="80"/>
      <c r="AE1540" s="9">
        <f>Y1540+AA1540+AB1540+AC1540+AD1540</f>
        <v>14</v>
      </c>
      <c r="AF1540" s="9">
        <f>Z1540+AD1540</f>
        <v>14</v>
      </c>
      <c r="AG1540" s="80"/>
      <c r="AH1540" s="80"/>
      <c r="AI1540" s="80"/>
      <c r="AJ1540" s="80"/>
      <c r="AK1540" s="9">
        <f>AE1540+AG1540+AH1540+AI1540+AJ1540</f>
        <v>14</v>
      </c>
      <c r="AL1540" s="9">
        <f>AF1540+AJ1540</f>
        <v>14</v>
      </c>
      <c r="AM1540" s="80"/>
      <c r="AN1540" s="80"/>
      <c r="AO1540" s="80"/>
      <c r="AP1540" s="80"/>
      <c r="AQ1540" s="9">
        <f>AK1540+AM1540+AN1540+AO1540+AP1540</f>
        <v>14</v>
      </c>
      <c r="AR1540" s="9">
        <f>AL1540+AP1540</f>
        <v>14</v>
      </c>
      <c r="AS1540" s="80"/>
      <c r="AT1540" s="80"/>
      <c r="AU1540" s="80"/>
      <c r="AV1540" s="80"/>
      <c r="AW1540" s="9">
        <f>AQ1540+AS1540+AT1540+AU1540+AV1540</f>
        <v>14</v>
      </c>
      <c r="AX1540" s="9">
        <f>AR1540+AV1540</f>
        <v>14</v>
      </c>
      <c r="AY1540" s="9">
        <v>8</v>
      </c>
      <c r="AZ1540" s="9">
        <v>8</v>
      </c>
      <c r="BA1540" s="92">
        <f t="shared" si="2676"/>
        <v>57.142857142857139</v>
      </c>
      <c r="BB1540" s="92">
        <f t="shared" si="2686"/>
        <v>57.142857142857139</v>
      </c>
    </row>
    <row r="1541" spans="1:54" ht="33" hidden="1">
      <c r="A1541" s="24" t="s">
        <v>580</v>
      </c>
      <c r="B1541" s="25" t="s">
        <v>586</v>
      </c>
      <c r="C1541" s="25" t="s">
        <v>21</v>
      </c>
      <c r="D1541" s="25" t="s">
        <v>59</v>
      </c>
      <c r="E1541" s="25" t="s">
        <v>583</v>
      </c>
      <c r="F1541" s="25"/>
      <c r="G1541" s="9">
        <f t="shared" ref="G1541:H1541" si="2791">G1542+G1544+G1546</f>
        <v>360</v>
      </c>
      <c r="H1541" s="9">
        <f t="shared" si="2791"/>
        <v>360</v>
      </c>
      <c r="I1541" s="9">
        <f t="shared" ref="I1541:N1541" si="2792">I1542+I1544+I1546</f>
        <v>0</v>
      </c>
      <c r="J1541" s="9">
        <f t="shared" si="2792"/>
        <v>0</v>
      </c>
      <c r="K1541" s="9">
        <f t="shared" si="2792"/>
        <v>0</v>
      </c>
      <c r="L1541" s="9">
        <f t="shared" si="2792"/>
        <v>0</v>
      </c>
      <c r="M1541" s="9">
        <f t="shared" si="2792"/>
        <v>360</v>
      </c>
      <c r="N1541" s="9">
        <f t="shared" si="2792"/>
        <v>360</v>
      </c>
      <c r="O1541" s="9">
        <f t="shared" ref="O1541:T1541" si="2793">O1542+O1544+O1546</f>
        <v>0</v>
      </c>
      <c r="P1541" s="9">
        <f t="shared" si="2793"/>
        <v>0</v>
      </c>
      <c r="Q1541" s="9">
        <f t="shared" si="2793"/>
        <v>0</v>
      </c>
      <c r="R1541" s="9">
        <f t="shared" si="2793"/>
        <v>0</v>
      </c>
      <c r="S1541" s="9">
        <f t="shared" si="2793"/>
        <v>360</v>
      </c>
      <c r="T1541" s="9">
        <f t="shared" si="2793"/>
        <v>360</v>
      </c>
      <c r="U1541" s="9">
        <f t="shared" ref="U1541:Z1541" si="2794">U1542+U1544+U1546</f>
        <v>0</v>
      </c>
      <c r="V1541" s="9">
        <f t="shared" si="2794"/>
        <v>0</v>
      </c>
      <c r="W1541" s="9">
        <f t="shared" si="2794"/>
        <v>0</v>
      </c>
      <c r="X1541" s="9">
        <f t="shared" si="2794"/>
        <v>0</v>
      </c>
      <c r="Y1541" s="9">
        <f t="shared" si="2794"/>
        <v>360</v>
      </c>
      <c r="Z1541" s="9">
        <f t="shared" si="2794"/>
        <v>360</v>
      </c>
      <c r="AA1541" s="9">
        <f t="shared" ref="AA1541:AF1541" si="2795">AA1542+AA1544+AA1546</f>
        <v>0</v>
      </c>
      <c r="AB1541" s="9">
        <f t="shared" si="2795"/>
        <v>0</v>
      </c>
      <c r="AC1541" s="9">
        <f t="shared" si="2795"/>
        <v>0</v>
      </c>
      <c r="AD1541" s="9">
        <f t="shared" si="2795"/>
        <v>0</v>
      </c>
      <c r="AE1541" s="9">
        <f t="shared" si="2795"/>
        <v>360</v>
      </c>
      <c r="AF1541" s="9">
        <f t="shared" si="2795"/>
        <v>360</v>
      </c>
      <c r="AG1541" s="9">
        <f t="shared" ref="AG1541:AL1541" si="2796">AG1542+AG1544+AG1546</f>
        <v>0</v>
      </c>
      <c r="AH1541" s="9">
        <f t="shared" si="2796"/>
        <v>0</v>
      </c>
      <c r="AI1541" s="9">
        <f t="shared" si="2796"/>
        <v>0</v>
      </c>
      <c r="AJ1541" s="9">
        <f t="shared" si="2796"/>
        <v>0</v>
      </c>
      <c r="AK1541" s="9">
        <f t="shared" si="2796"/>
        <v>360</v>
      </c>
      <c r="AL1541" s="9">
        <f t="shared" si="2796"/>
        <v>360</v>
      </c>
      <c r="AM1541" s="9">
        <f t="shared" ref="AM1541:AR1541" si="2797">AM1542+AM1544+AM1546</f>
        <v>0</v>
      </c>
      <c r="AN1541" s="9">
        <f t="shared" si="2797"/>
        <v>0</v>
      </c>
      <c r="AO1541" s="9">
        <f t="shared" si="2797"/>
        <v>0</v>
      </c>
      <c r="AP1541" s="9">
        <f t="shared" si="2797"/>
        <v>0</v>
      </c>
      <c r="AQ1541" s="9">
        <f t="shared" si="2797"/>
        <v>360</v>
      </c>
      <c r="AR1541" s="9">
        <f t="shared" si="2797"/>
        <v>360</v>
      </c>
      <c r="AS1541" s="9">
        <f t="shared" ref="AS1541:AX1541" si="2798">AS1542+AS1544+AS1546</f>
        <v>0</v>
      </c>
      <c r="AT1541" s="9">
        <f t="shared" si="2798"/>
        <v>0</v>
      </c>
      <c r="AU1541" s="9">
        <f t="shared" si="2798"/>
        <v>0</v>
      </c>
      <c r="AV1541" s="9">
        <f t="shared" si="2798"/>
        <v>0</v>
      </c>
      <c r="AW1541" s="9">
        <f t="shared" si="2798"/>
        <v>360</v>
      </c>
      <c r="AX1541" s="9">
        <f t="shared" si="2798"/>
        <v>360</v>
      </c>
      <c r="AY1541" s="9">
        <f t="shared" ref="AY1541:AZ1541" si="2799">AY1542+AY1544+AY1546</f>
        <v>140</v>
      </c>
      <c r="AZ1541" s="9">
        <f t="shared" si="2799"/>
        <v>140</v>
      </c>
      <c r="BA1541" s="92">
        <f t="shared" si="2676"/>
        <v>38.888888888888893</v>
      </c>
      <c r="BB1541" s="92">
        <f t="shared" si="2686"/>
        <v>38.888888888888893</v>
      </c>
    </row>
    <row r="1542" spans="1:54" ht="66" hidden="1">
      <c r="A1542" s="24" t="s">
        <v>446</v>
      </c>
      <c r="B1542" s="25" t="s">
        <v>586</v>
      </c>
      <c r="C1542" s="25" t="s">
        <v>21</v>
      </c>
      <c r="D1542" s="25" t="s">
        <v>59</v>
      </c>
      <c r="E1542" s="25" t="s">
        <v>583</v>
      </c>
      <c r="F1542" s="25" t="s">
        <v>84</v>
      </c>
      <c r="G1542" s="9">
        <f t="shared" ref="G1542" si="2800">G1543</f>
        <v>210</v>
      </c>
      <c r="H1542" s="9">
        <f t="shared" ref="H1542:AZ1542" si="2801">H1543</f>
        <v>210</v>
      </c>
      <c r="I1542" s="9">
        <f t="shared" si="2801"/>
        <v>0</v>
      </c>
      <c r="J1542" s="9">
        <f t="shared" si="2801"/>
        <v>0</v>
      </c>
      <c r="K1542" s="9">
        <f t="shared" si="2801"/>
        <v>0</v>
      </c>
      <c r="L1542" s="9">
        <f t="shared" si="2801"/>
        <v>0</v>
      </c>
      <c r="M1542" s="9">
        <f t="shared" si="2801"/>
        <v>210</v>
      </c>
      <c r="N1542" s="9">
        <f t="shared" si="2801"/>
        <v>210</v>
      </c>
      <c r="O1542" s="9">
        <f t="shared" si="2801"/>
        <v>0</v>
      </c>
      <c r="P1542" s="9">
        <f t="shared" si="2801"/>
        <v>0</v>
      </c>
      <c r="Q1542" s="9">
        <f t="shared" si="2801"/>
        <v>0</v>
      </c>
      <c r="R1542" s="9">
        <f t="shared" si="2801"/>
        <v>0</v>
      </c>
      <c r="S1542" s="9">
        <f t="shared" si="2801"/>
        <v>210</v>
      </c>
      <c r="T1542" s="9">
        <f t="shared" si="2801"/>
        <v>210</v>
      </c>
      <c r="U1542" s="9">
        <f t="shared" si="2801"/>
        <v>0</v>
      </c>
      <c r="V1542" s="9">
        <f t="shared" si="2801"/>
        <v>0</v>
      </c>
      <c r="W1542" s="9">
        <f t="shared" si="2801"/>
        <v>0</v>
      </c>
      <c r="X1542" s="9">
        <f t="shared" si="2801"/>
        <v>0</v>
      </c>
      <c r="Y1542" s="9">
        <f t="shared" si="2801"/>
        <v>210</v>
      </c>
      <c r="Z1542" s="9">
        <f t="shared" si="2801"/>
        <v>210</v>
      </c>
      <c r="AA1542" s="9">
        <f t="shared" si="2801"/>
        <v>0</v>
      </c>
      <c r="AB1542" s="9">
        <f t="shared" si="2801"/>
        <v>0</v>
      </c>
      <c r="AC1542" s="9">
        <f t="shared" si="2801"/>
        <v>0</v>
      </c>
      <c r="AD1542" s="9">
        <f t="shared" si="2801"/>
        <v>0</v>
      </c>
      <c r="AE1542" s="9">
        <f t="shared" si="2801"/>
        <v>210</v>
      </c>
      <c r="AF1542" s="9">
        <f t="shared" si="2801"/>
        <v>210</v>
      </c>
      <c r="AG1542" s="9">
        <f t="shared" si="2801"/>
        <v>0</v>
      </c>
      <c r="AH1542" s="9">
        <f t="shared" si="2801"/>
        <v>0</v>
      </c>
      <c r="AI1542" s="9">
        <f t="shared" si="2801"/>
        <v>0</v>
      </c>
      <c r="AJ1542" s="9">
        <f t="shared" si="2801"/>
        <v>0</v>
      </c>
      <c r="AK1542" s="9">
        <f t="shared" si="2801"/>
        <v>210</v>
      </c>
      <c r="AL1542" s="9">
        <f t="shared" si="2801"/>
        <v>210</v>
      </c>
      <c r="AM1542" s="9">
        <f t="shared" si="2801"/>
        <v>0</v>
      </c>
      <c r="AN1542" s="9">
        <f t="shared" si="2801"/>
        <v>0</v>
      </c>
      <c r="AO1542" s="9">
        <f t="shared" si="2801"/>
        <v>0</v>
      </c>
      <c r="AP1542" s="9">
        <f t="shared" si="2801"/>
        <v>0</v>
      </c>
      <c r="AQ1542" s="9">
        <f t="shared" si="2801"/>
        <v>210</v>
      </c>
      <c r="AR1542" s="9">
        <f t="shared" si="2801"/>
        <v>210</v>
      </c>
      <c r="AS1542" s="9">
        <f t="shared" si="2801"/>
        <v>0</v>
      </c>
      <c r="AT1542" s="9">
        <f t="shared" si="2801"/>
        <v>0</v>
      </c>
      <c r="AU1542" s="9">
        <f t="shared" si="2801"/>
        <v>0</v>
      </c>
      <c r="AV1542" s="9">
        <f t="shared" si="2801"/>
        <v>0</v>
      </c>
      <c r="AW1542" s="9">
        <f t="shared" si="2801"/>
        <v>210</v>
      </c>
      <c r="AX1542" s="9">
        <f t="shared" si="2801"/>
        <v>210</v>
      </c>
      <c r="AY1542" s="9">
        <f t="shared" si="2801"/>
        <v>74</v>
      </c>
      <c r="AZ1542" s="9">
        <f t="shared" si="2801"/>
        <v>74</v>
      </c>
      <c r="BA1542" s="92">
        <f t="shared" si="2676"/>
        <v>35.238095238095241</v>
      </c>
      <c r="BB1542" s="92">
        <f t="shared" si="2686"/>
        <v>35.238095238095241</v>
      </c>
    </row>
    <row r="1543" spans="1:54" ht="16.5" hidden="1" customHeight="1">
      <c r="A1543" s="24" t="s">
        <v>106</v>
      </c>
      <c r="B1543" s="25" t="s">
        <v>586</v>
      </c>
      <c r="C1543" s="25" t="s">
        <v>21</v>
      </c>
      <c r="D1543" s="25" t="s">
        <v>59</v>
      </c>
      <c r="E1543" s="25" t="s">
        <v>583</v>
      </c>
      <c r="F1543" s="25" t="s">
        <v>107</v>
      </c>
      <c r="G1543" s="9">
        <v>210</v>
      </c>
      <c r="H1543" s="9">
        <v>210</v>
      </c>
      <c r="I1543" s="79"/>
      <c r="J1543" s="79"/>
      <c r="K1543" s="79"/>
      <c r="L1543" s="79"/>
      <c r="M1543" s="9">
        <f>G1543+I1543+J1543+K1543+L1543</f>
        <v>210</v>
      </c>
      <c r="N1543" s="9">
        <f>H1543+L1543</f>
        <v>210</v>
      </c>
      <c r="O1543" s="80"/>
      <c r="P1543" s="80"/>
      <c r="Q1543" s="80"/>
      <c r="R1543" s="80"/>
      <c r="S1543" s="9">
        <f>M1543+O1543+P1543+Q1543+R1543</f>
        <v>210</v>
      </c>
      <c r="T1543" s="9">
        <f>N1543+R1543</f>
        <v>210</v>
      </c>
      <c r="U1543" s="80"/>
      <c r="V1543" s="80"/>
      <c r="W1543" s="80"/>
      <c r="X1543" s="80"/>
      <c r="Y1543" s="9">
        <f>S1543+U1543+V1543+W1543+X1543</f>
        <v>210</v>
      </c>
      <c r="Z1543" s="9">
        <f>T1543+X1543</f>
        <v>210</v>
      </c>
      <c r="AA1543" s="80"/>
      <c r="AB1543" s="80"/>
      <c r="AC1543" s="80"/>
      <c r="AD1543" s="80"/>
      <c r="AE1543" s="9">
        <f>Y1543+AA1543+AB1543+AC1543+AD1543</f>
        <v>210</v>
      </c>
      <c r="AF1543" s="9">
        <f>Z1543+AD1543</f>
        <v>210</v>
      </c>
      <c r="AG1543" s="80"/>
      <c r="AH1543" s="80"/>
      <c r="AI1543" s="80"/>
      <c r="AJ1543" s="80"/>
      <c r="AK1543" s="9">
        <f>AE1543+AG1543+AH1543+AI1543+AJ1543</f>
        <v>210</v>
      </c>
      <c r="AL1543" s="9">
        <f>AF1543+AJ1543</f>
        <v>210</v>
      </c>
      <c r="AM1543" s="80"/>
      <c r="AN1543" s="80"/>
      <c r="AO1543" s="80"/>
      <c r="AP1543" s="80"/>
      <c r="AQ1543" s="9">
        <f>AK1543+AM1543+AN1543+AO1543+AP1543</f>
        <v>210</v>
      </c>
      <c r="AR1543" s="9">
        <f>AL1543+AP1543</f>
        <v>210</v>
      </c>
      <c r="AS1543" s="80"/>
      <c r="AT1543" s="80"/>
      <c r="AU1543" s="80"/>
      <c r="AV1543" s="80"/>
      <c r="AW1543" s="9">
        <f>AQ1543+AS1543+AT1543+AU1543+AV1543</f>
        <v>210</v>
      </c>
      <c r="AX1543" s="9">
        <f>AR1543+AV1543</f>
        <v>210</v>
      </c>
      <c r="AY1543" s="9">
        <v>74</v>
      </c>
      <c r="AZ1543" s="9">
        <v>74</v>
      </c>
      <c r="BA1543" s="92">
        <f t="shared" si="2676"/>
        <v>35.238095238095241</v>
      </c>
      <c r="BB1543" s="92">
        <f t="shared" si="2686"/>
        <v>35.238095238095241</v>
      </c>
    </row>
    <row r="1544" spans="1:54" ht="33" hidden="1">
      <c r="A1544" s="24" t="s">
        <v>242</v>
      </c>
      <c r="B1544" s="25" t="s">
        <v>586</v>
      </c>
      <c r="C1544" s="25" t="s">
        <v>21</v>
      </c>
      <c r="D1544" s="25" t="s">
        <v>59</v>
      </c>
      <c r="E1544" s="25" t="s">
        <v>583</v>
      </c>
      <c r="F1544" s="25" t="s">
        <v>30</v>
      </c>
      <c r="G1544" s="9">
        <f t="shared" ref="G1544" si="2802">G1545</f>
        <v>148</v>
      </c>
      <c r="H1544" s="9">
        <f t="shared" ref="H1544:AZ1544" si="2803">H1545</f>
        <v>148</v>
      </c>
      <c r="I1544" s="9">
        <f t="shared" si="2803"/>
        <v>0</v>
      </c>
      <c r="J1544" s="9">
        <f t="shared" si="2803"/>
        <v>0</v>
      </c>
      <c r="K1544" s="9">
        <f t="shared" si="2803"/>
        <v>0</v>
      </c>
      <c r="L1544" s="9">
        <f t="shared" si="2803"/>
        <v>0</v>
      </c>
      <c r="M1544" s="9">
        <f t="shared" si="2803"/>
        <v>148</v>
      </c>
      <c r="N1544" s="9">
        <f t="shared" si="2803"/>
        <v>148</v>
      </c>
      <c r="O1544" s="9">
        <f t="shared" si="2803"/>
        <v>0</v>
      </c>
      <c r="P1544" s="9">
        <f t="shared" si="2803"/>
        <v>0</v>
      </c>
      <c r="Q1544" s="9">
        <f t="shared" si="2803"/>
        <v>0</v>
      </c>
      <c r="R1544" s="9">
        <f t="shared" si="2803"/>
        <v>0</v>
      </c>
      <c r="S1544" s="9">
        <f t="shared" si="2803"/>
        <v>148</v>
      </c>
      <c r="T1544" s="9">
        <f t="shared" si="2803"/>
        <v>148</v>
      </c>
      <c r="U1544" s="9">
        <f t="shared" si="2803"/>
        <v>0</v>
      </c>
      <c r="V1544" s="9">
        <f t="shared" si="2803"/>
        <v>0</v>
      </c>
      <c r="W1544" s="9">
        <f t="shared" si="2803"/>
        <v>0</v>
      </c>
      <c r="X1544" s="9">
        <f t="shared" si="2803"/>
        <v>0</v>
      </c>
      <c r="Y1544" s="9">
        <f t="shared" si="2803"/>
        <v>148</v>
      </c>
      <c r="Z1544" s="9">
        <f t="shared" si="2803"/>
        <v>148</v>
      </c>
      <c r="AA1544" s="9">
        <f t="shared" si="2803"/>
        <v>0</v>
      </c>
      <c r="AB1544" s="9">
        <f t="shared" si="2803"/>
        <v>0</v>
      </c>
      <c r="AC1544" s="9">
        <f t="shared" si="2803"/>
        <v>0</v>
      </c>
      <c r="AD1544" s="9">
        <f t="shared" si="2803"/>
        <v>0</v>
      </c>
      <c r="AE1544" s="9">
        <f t="shared" si="2803"/>
        <v>148</v>
      </c>
      <c r="AF1544" s="9">
        <f t="shared" si="2803"/>
        <v>148</v>
      </c>
      <c r="AG1544" s="9">
        <f t="shared" si="2803"/>
        <v>0</v>
      </c>
      <c r="AH1544" s="9">
        <f t="shared" si="2803"/>
        <v>0</v>
      </c>
      <c r="AI1544" s="9">
        <f t="shared" si="2803"/>
        <v>0</v>
      </c>
      <c r="AJ1544" s="9">
        <f t="shared" si="2803"/>
        <v>0</v>
      </c>
      <c r="AK1544" s="9">
        <f t="shared" si="2803"/>
        <v>148</v>
      </c>
      <c r="AL1544" s="9">
        <f t="shared" si="2803"/>
        <v>148</v>
      </c>
      <c r="AM1544" s="9">
        <f t="shared" si="2803"/>
        <v>0</v>
      </c>
      <c r="AN1544" s="9">
        <f t="shared" si="2803"/>
        <v>0</v>
      </c>
      <c r="AO1544" s="9">
        <f t="shared" si="2803"/>
        <v>0</v>
      </c>
      <c r="AP1544" s="9">
        <f t="shared" si="2803"/>
        <v>0</v>
      </c>
      <c r="AQ1544" s="9">
        <f t="shared" si="2803"/>
        <v>148</v>
      </c>
      <c r="AR1544" s="9">
        <f t="shared" si="2803"/>
        <v>148</v>
      </c>
      <c r="AS1544" s="9">
        <f t="shared" si="2803"/>
        <v>0</v>
      </c>
      <c r="AT1544" s="9">
        <f t="shared" si="2803"/>
        <v>0</v>
      </c>
      <c r="AU1544" s="9">
        <f t="shared" si="2803"/>
        <v>0</v>
      </c>
      <c r="AV1544" s="9">
        <f t="shared" si="2803"/>
        <v>0</v>
      </c>
      <c r="AW1544" s="9">
        <f t="shared" si="2803"/>
        <v>148</v>
      </c>
      <c r="AX1544" s="9">
        <f t="shared" si="2803"/>
        <v>148</v>
      </c>
      <c r="AY1544" s="9">
        <f t="shared" si="2803"/>
        <v>65</v>
      </c>
      <c r="AZ1544" s="9">
        <f t="shared" si="2803"/>
        <v>65</v>
      </c>
      <c r="BA1544" s="92">
        <f t="shared" si="2676"/>
        <v>43.918918918918919</v>
      </c>
      <c r="BB1544" s="92">
        <f t="shared" si="2686"/>
        <v>43.918918918918919</v>
      </c>
    </row>
    <row r="1545" spans="1:54" ht="33" hidden="1">
      <c r="A1545" s="24" t="s">
        <v>36</v>
      </c>
      <c r="B1545" s="25" t="s">
        <v>586</v>
      </c>
      <c r="C1545" s="25" t="s">
        <v>21</v>
      </c>
      <c r="D1545" s="25" t="s">
        <v>59</v>
      </c>
      <c r="E1545" s="25" t="s">
        <v>583</v>
      </c>
      <c r="F1545" s="25" t="s">
        <v>37</v>
      </c>
      <c r="G1545" s="9">
        <v>148</v>
      </c>
      <c r="H1545" s="9">
        <v>148</v>
      </c>
      <c r="I1545" s="79"/>
      <c r="J1545" s="79"/>
      <c r="K1545" s="79"/>
      <c r="L1545" s="79"/>
      <c r="M1545" s="9">
        <f>G1545+I1545+J1545+K1545+L1545</f>
        <v>148</v>
      </c>
      <c r="N1545" s="9">
        <f>H1545+L1545</f>
        <v>148</v>
      </c>
      <c r="O1545" s="80"/>
      <c r="P1545" s="80"/>
      <c r="Q1545" s="80"/>
      <c r="R1545" s="80"/>
      <c r="S1545" s="9">
        <f>M1545+O1545+P1545+Q1545+R1545</f>
        <v>148</v>
      </c>
      <c r="T1545" s="9">
        <f>N1545+R1545</f>
        <v>148</v>
      </c>
      <c r="U1545" s="80"/>
      <c r="V1545" s="80"/>
      <c r="W1545" s="80"/>
      <c r="X1545" s="80"/>
      <c r="Y1545" s="9">
        <f>S1545+U1545+V1545+W1545+X1545</f>
        <v>148</v>
      </c>
      <c r="Z1545" s="9">
        <f>T1545+X1545</f>
        <v>148</v>
      </c>
      <c r="AA1545" s="80"/>
      <c r="AB1545" s="80"/>
      <c r="AC1545" s="80"/>
      <c r="AD1545" s="80"/>
      <c r="AE1545" s="9">
        <f>Y1545+AA1545+AB1545+AC1545+AD1545</f>
        <v>148</v>
      </c>
      <c r="AF1545" s="9">
        <f>Z1545+AD1545</f>
        <v>148</v>
      </c>
      <c r="AG1545" s="80"/>
      <c r="AH1545" s="80"/>
      <c r="AI1545" s="80"/>
      <c r="AJ1545" s="80"/>
      <c r="AK1545" s="9">
        <f>AE1545+AG1545+AH1545+AI1545+AJ1545</f>
        <v>148</v>
      </c>
      <c r="AL1545" s="9">
        <f>AF1545+AJ1545</f>
        <v>148</v>
      </c>
      <c r="AM1545" s="80"/>
      <c r="AN1545" s="80"/>
      <c r="AO1545" s="80"/>
      <c r="AP1545" s="80"/>
      <c r="AQ1545" s="9">
        <f>AK1545+AM1545+AN1545+AO1545+AP1545</f>
        <v>148</v>
      </c>
      <c r="AR1545" s="9">
        <f>AL1545+AP1545</f>
        <v>148</v>
      </c>
      <c r="AS1545" s="80"/>
      <c r="AT1545" s="80"/>
      <c r="AU1545" s="80"/>
      <c r="AV1545" s="80"/>
      <c r="AW1545" s="9">
        <f>AQ1545+AS1545+AT1545+AU1545+AV1545</f>
        <v>148</v>
      </c>
      <c r="AX1545" s="9">
        <f>AR1545+AV1545</f>
        <v>148</v>
      </c>
      <c r="AY1545" s="89">
        <v>65</v>
      </c>
      <c r="AZ1545" s="89">
        <v>65</v>
      </c>
      <c r="BA1545" s="92">
        <f t="shared" si="2676"/>
        <v>43.918918918918919</v>
      </c>
      <c r="BB1545" s="92">
        <f t="shared" si="2686"/>
        <v>43.918918918918919</v>
      </c>
    </row>
    <row r="1546" spans="1:54" ht="20.100000000000001" hidden="1" customHeight="1">
      <c r="A1546" s="24" t="s">
        <v>65</v>
      </c>
      <c r="B1546" s="25" t="s">
        <v>586</v>
      </c>
      <c r="C1546" s="25" t="s">
        <v>21</v>
      </c>
      <c r="D1546" s="25" t="s">
        <v>59</v>
      </c>
      <c r="E1546" s="25" t="s">
        <v>583</v>
      </c>
      <c r="F1546" s="25" t="s">
        <v>66</v>
      </c>
      <c r="G1546" s="9">
        <f t="shared" ref="G1546" si="2804">G1547</f>
        <v>2</v>
      </c>
      <c r="H1546" s="9">
        <f t="shared" ref="H1546:AZ1546" si="2805">H1547</f>
        <v>2</v>
      </c>
      <c r="I1546" s="9">
        <f t="shared" si="2805"/>
        <v>0</v>
      </c>
      <c r="J1546" s="9">
        <f t="shared" si="2805"/>
        <v>0</v>
      </c>
      <c r="K1546" s="9">
        <f t="shared" si="2805"/>
        <v>0</v>
      </c>
      <c r="L1546" s="9">
        <f t="shared" si="2805"/>
        <v>0</v>
      </c>
      <c r="M1546" s="9">
        <f t="shared" si="2805"/>
        <v>2</v>
      </c>
      <c r="N1546" s="9">
        <f t="shared" si="2805"/>
        <v>2</v>
      </c>
      <c r="O1546" s="9">
        <f t="shared" si="2805"/>
        <v>0</v>
      </c>
      <c r="P1546" s="9">
        <f t="shared" si="2805"/>
        <v>0</v>
      </c>
      <c r="Q1546" s="9">
        <f t="shared" si="2805"/>
        <v>0</v>
      </c>
      <c r="R1546" s="9">
        <f t="shared" si="2805"/>
        <v>0</v>
      </c>
      <c r="S1546" s="9">
        <f t="shared" si="2805"/>
        <v>2</v>
      </c>
      <c r="T1546" s="9">
        <f t="shared" si="2805"/>
        <v>2</v>
      </c>
      <c r="U1546" s="9">
        <f t="shared" si="2805"/>
        <v>0</v>
      </c>
      <c r="V1546" s="9">
        <f t="shared" si="2805"/>
        <v>0</v>
      </c>
      <c r="W1546" s="9">
        <f t="shared" si="2805"/>
        <v>0</v>
      </c>
      <c r="X1546" s="9">
        <f t="shared" si="2805"/>
        <v>0</v>
      </c>
      <c r="Y1546" s="9">
        <f t="shared" si="2805"/>
        <v>2</v>
      </c>
      <c r="Z1546" s="9">
        <f t="shared" si="2805"/>
        <v>2</v>
      </c>
      <c r="AA1546" s="9">
        <f t="shared" si="2805"/>
        <v>0</v>
      </c>
      <c r="AB1546" s="9">
        <f t="shared" si="2805"/>
        <v>0</v>
      </c>
      <c r="AC1546" s="9">
        <f t="shared" si="2805"/>
        <v>0</v>
      </c>
      <c r="AD1546" s="9">
        <f t="shared" si="2805"/>
        <v>0</v>
      </c>
      <c r="AE1546" s="9">
        <f t="shared" si="2805"/>
        <v>2</v>
      </c>
      <c r="AF1546" s="9">
        <f t="shared" si="2805"/>
        <v>2</v>
      </c>
      <c r="AG1546" s="9">
        <f t="shared" si="2805"/>
        <v>0</v>
      </c>
      <c r="AH1546" s="9">
        <f t="shared" si="2805"/>
        <v>0</v>
      </c>
      <c r="AI1546" s="9">
        <f t="shared" si="2805"/>
        <v>0</v>
      </c>
      <c r="AJ1546" s="9">
        <f t="shared" si="2805"/>
        <v>0</v>
      </c>
      <c r="AK1546" s="9">
        <f t="shared" si="2805"/>
        <v>2</v>
      </c>
      <c r="AL1546" s="9">
        <f t="shared" si="2805"/>
        <v>2</v>
      </c>
      <c r="AM1546" s="9">
        <f t="shared" si="2805"/>
        <v>0</v>
      </c>
      <c r="AN1546" s="9">
        <f t="shared" si="2805"/>
        <v>0</v>
      </c>
      <c r="AO1546" s="9">
        <f t="shared" si="2805"/>
        <v>0</v>
      </c>
      <c r="AP1546" s="9">
        <f t="shared" si="2805"/>
        <v>0</v>
      </c>
      <c r="AQ1546" s="9">
        <f t="shared" si="2805"/>
        <v>2</v>
      </c>
      <c r="AR1546" s="9">
        <f t="shared" si="2805"/>
        <v>2</v>
      </c>
      <c r="AS1546" s="9">
        <f t="shared" si="2805"/>
        <v>0</v>
      </c>
      <c r="AT1546" s="9">
        <f t="shared" si="2805"/>
        <v>0</v>
      </c>
      <c r="AU1546" s="9">
        <f t="shared" si="2805"/>
        <v>0</v>
      </c>
      <c r="AV1546" s="9">
        <f t="shared" si="2805"/>
        <v>0</v>
      </c>
      <c r="AW1546" s="9">
        <f t="shared" si="2805"/>
        <v>2</v>
      </c>
      <c r="AX1546" s="9">
        <f t="shared" si="2805"/>
        <v>2</v>
      </c>
      <c r="AY1546" s="9">
        <f t="shared" si="2805"/>
        <v>1</v>
      </c>
      <c r="AZ1546" s="9">
        <f t="shared" si="2805"/>
        <v>1</v>
      </c>
      <c r="BA1546" s="92">
        <f t="shared" si="2676"/>
        <v>50</v>
      </c>
      <c r="BB1546" s="92">
        <f t="shared" si="2686"/>
        <v>50</v>
      </c>
    </row>
    <row r="1547" spans="1:54" ht="20.100000000000001" hidden="1" customHeight="1">
      <c r="A1547" s="24" t="s">
        <v>91</v>
      </c>
      <c r="B1547" s="25" t="s">
        <v>586</v>
      </c>
      <c r="C1547" s="25" t="s">
        <v>21</v>
      </c>
      <c r="D1547" s="25" t="s">
        <v>59</v>
      </c>
      <c r="E1547" s="25" t="s">
        <v>583</v>
      </c>
      <c r="F1547" s="25" t="s">
        <v>68</v>
      </c>
      <c r="G1547" s="9">
        <v>2</v>
      </c>
      <c r="H1547" s="9">
        <v>2</v>
      </c>
      <c r="I1547" s="79"/>
      <c r="J1547" s="79"/>
      <c r="K1547" s="79"/>
      <c r="L1547" s="79"/>
      <c r="M1547" s="9">
        <f>G1547+I1547+J1547+K1547+L1547</f>
        <v>2</v>
      </c>
      <c r="N1547" s="9">
        <f>H1547+L1547</f>
        <v>2</v>
      </c>
      <c r="O1547" s="80"/>
      <c r="P1547" s="80"/>
      <c r="Q1547" s="80"/>
      <c r="R1547" s="80"/>
      <c r="S1547" s="9">
        <f>M1547+O1547+P1547+Q1547+R1547</f>
        <v>2</v>
      </c>
      <c r="T1547" s="9">
        <f>N1547+R1547</f>
        <v>2</v>
      </c>
      <c r="U1547" s="80"/>
      <c r="V1547" s="80"/>
      <c r="W1547" s="80"/>
      <c r="X1547" s="80"/>
      <c r="Y1547" s="9">
        <f>S1547+U1547+V1547+W1547+X1547</f>
        <v>2</v>
      </c>
      <c r="Z1547" s="9">
        <f>T1547+X1547</f>
        <v>2</v>
      </c>
      <c r="AA1547" s="80"/>
      <c r="AB1547" s="80"/>
      <c r="AC1547" s="80"/>
      <c r="AD1547" s="80"/>
      <c r="AE1547" s="9">
        <f>Y1547+AA1547+AB1547+AC1547+AD1547</f>
        <v>2</v>
      </c>
      <c r="AF1547" s="9">
        <f>Z1547+AD1547</f>
        <v>2</v>
      </c>
      <c r="AG1547" s="80"/>
      <c r="AH1547" s="80"/>
      <c r="AI1547" s="80"/>
      <c r="AJ1547" s="80"/>
      <c r="AK1547" s="9">
        <f>AE1547+AG1547+AH1547+AI1547+AJ1547</f>
        <v>2</v>
      </c>
      <c r="AL1547" s="9">
        <f>AF1547+AJ1547</f>
        <v>2</v>
      </c>
      <c r="AM1547" s="80"/>
      <c r="AN1547" s="80"/>
      <c r="AO1547" s="80"/>
      <c r="AP1547" s="80"/>
      <c r="AQ1547" s="9">
        <f>AK1547+AM1547+AN1547+AO1547+AP1547</f>
        <v>2</v>
      </c>
      <c r="AR1547" s="9">
        <f>AL1547+AP1547</f>
        <v>2</v>
      </c>
      <c r="AS1547" s="80"/>
      <c r="AT1547" s="80"/>
      <c r="AU1547" s="80"/>
      <c r="AV1547" s="80"/>
      <c r="AW1547" s="9">
        <f>AQ1547+AS1547+AT1547+AU1547+AV1547</f>
        <v>2</v>
      </c>
      <c r="AX1547" s="9">
        <f>AR1547+AV1547</f>
        <v>2</v>
      </c>
      <c r="AY1547" s="9">
        <v>1</v>
      </c>
      <c r="AZ1547" s="9">
        <v>1</v>
      </c>
      <c r="BA1547" s="92">
        <f t="shared" si="2676"/>
        <v>50</v>
      </c>
      <c r="BB1547" s="92">
        <f t="shared" si="2686"/>
        <v>50</v>
      </c>
    </row>
    <row r="1548" spans="1:54" ht="20.100000000000001" hidden="1" customHeight="1">
      <c r="A1548" s="24" t="s">
        <v>581</v>
      </c>
      <c r="B1548" s="25" t="s">
        <v>586</v>
      </c>
      <c r="C1548" s="25" t="s">
        <v>21</v>
      </c>
      <c r="D1548" s="25" t="s">
        <v>59</v>
      </c>
      <c r="E1548" s="25" t="s">
        <v>582</v>
      </c>
      <c r="F1548" s="25"/>
      <c r="G1548" s="9">
        <f t="shared" ref="G1548:H1548" si="2806">G1549+G1551</f>
        <v>20</v>
      </c>
      <c r="H1548" s="9">
        <f t="shared" si="2806"/>
        <v>20</v>
      </c>
      <c r="I1548" s="9">
        <f t="shared" ref="I1548:N1548" si="2807">I1549+I1551</f>
        <v>0</v>
      </c>
      <c r="J1548" s="9">
        <f t="shared" si="2807"/>
        <v>0</v>
      </c>
      <c r="K1548" s="9">
        <f t="shared" si="2807"/>
        <v>0</v>
      </c>
      <c r="L1548" s="9">
        <f t="shared" si="2807"/>
        <v>0</v>
      </c>
      <c r="M1548" s="9">
        <f t="shared" si="2807"/>
        <v>20</v>
      </c>
      <c r="N1548" s="9">
        <f t="shared" si="2807"/>
        <v>20</v>
      </c>
      <c r="O1548" s="9">
        <f t="shared" ref="O1548:T1548" si="2808">O1549+O1551</f>
        <v>0</v>
      </c>
      <c r="P1548" s="9">
        <f t="shared" si="2808"/>
        <v>0</v>
      </c>
      <c r="Q1548" s="9">
        <f t="shared" si="2808"/>
        <v>0</v>
      </c>
      <c r="R1548" s="9">
        <f t="shared" si="2808"/>
        <v>0</v>
      </c>
      <c r="S1548" s="9">
        <f t="shared" si="2808"/>
        <v>20</v>
      </c>
      <c r="T1548" s="9">
        <f t="shared" si="2808"/>
        <v>20</v>
      </c>
      <c r="U1548" s="9">
        <f t="shared" ref="U1548:Z1548" si="2809">U1549+U1551</f>
        <v>0</v>
      </c>
      <c r="V1548" s="9">
        <f t="shared" si="2809"/>
        <v>0</v>
      </c>
      <c r="W1548" s="9">
        <f t="shared" si="2809"/>
        <v>0</v>
      </c>
      <c r="X1548" s="9">
        <f t="shared" si="2809"/>
        <v>0</v>
      </c>
      <c r="Y1548" s="9">
        <f t="shared" si="2809"/>
        <v>20</v>
      </c>
      <c r="Z1548" s="9">
        <f t="shared" si="2809"/>
        <v>20</v>
      </c>
      <c r="AA1548" s="9">
        <f t="shared" ref="AA1548:AF1548" si="2810">AA1549+AA1551</f>
        <v>0</v>
      </c>
      <c r="AB1548" s="9">
        <f t="shared" si="2810"/>
        <v>0</v>
      </c>
      <c r="AC1548" s="9">
        <f t="shared" si="2810"/>
        <v>0</v>
      </c>
      <c r="AD1548" s="9">
        <f t="shared" si="2810"/>
        <v>0</v>
      </c>
      <c r="AE1548" s="9">
        <f t="shared" si="2810"/>
        <v>20</v>
      </c>
      <c r="AF1548" s="9">
        <f t="shared" si="2810"/>
        <v>20</v>
      </c>
      <c r="AG1548" s="9">
        <f t="shared" ref="AG1548:AL1548" si="2811">AG1549+AG1551</f>
        <v>0</v>
      </c>
      <c r="AH1548" s="9">
        <f t="shared" si="2811"/>
        <v>0</v>
      </c>
      <c r="AI1548" s="9">
        <f t="shared" si="2811"/>
        <v>0</v>
      </c>
      <c r="AJ1548" s="9">
        <f t="shared" si="2811"/>
        <v>0</v>
      </c>
      <c r="AK1548" s="9">
        <f t="shared" si="2811"/>
        <v>20</v>
      </c>
      <c r="AL1548" s="9">
        <f t="shared" si="2811"/>
        <v>20</v>
      </c>
      <c r="AM1548" s="9">
        <f t="shared" ref="AM1548:AR1548" si="2812">AM1549+AM1551</f>
        <v>0</v>
      </c>
      <c r="AN1548" s="9">
        <f t="shared" si="2812"/>
        <v>0</v>
      </c>
      <c r="AO1548" s="9">
        <f t="shared" si="2812"/>
        <v>0</v>
      </c>
      <c r="AP1548" s="9">
        <f t="shared" si="2812"/>
        <v>0</v>
      </c>
      <c r="AQ1548" s="9">
        <f t="shared" si="2812"/>
        <v>20</v>
      </c>
      <c r="AR1548" s="9">
        <f t="shared" si="2812"/>
        <v>20</v>
      </c>
      <c r="AS1548" s="9">
        <f t="shared" ref="AS1548:AX1548" si="2813">AS1549+AS1551</f>
        <v>0</v>
      </c>
      <c r="AT1548" s="9">
        <f t="shared" si="2813"/>
        <v>0</v>
      </c>
      <c r="AU1548" s="9">
        <f t="shared" si="2813"/>
        <v>0</v>
      </c>
      <c r="AV1548" s="9">
        <f t="shared" si="2813"/>
        <v>0</v>
      </c>
      <c r="AW1548" s="9">
        <f t="shared" si="2813"/>
        <v>20</v>
      </c>
      <c r="AX1548" s="9">
        <f t="shared" si="2813"/>
        <v>20</v>
      </c>
      <c r="AY1548" s="9">
        <f t="shared" ref="AY1548:AZ1548" si="2814">AY1549+AY1551</f>
        <v>1</v>
      </c>
      <c r="AZ1548" s="9">
        <f t="shared" si="2814"/>
        <v>1</v>
      </c>
      <c r="BA1548" s="92">
        <f t="shared" si="2676"/>
        <v>5</v>
      </c>
      <c r="BB1548" s="92">
        <f t="shared" si="2686"/>
        <v>5</v>
      </c>
    </row>
    <row r="1549" spans="1:54" ht="33" hidden="1">
      <c r="A1549" s="24" t="s">
        <v>242</v>
      </c>
      <c r="B1549" s="25" t="s">
        <v>586</v>
      </c>
      <c r="C1549" s="25" t="s">
        <v>21</v>
      </c>
      <c r="D1549" s="25" t="s">
        <v>59</v>
      </c>
      <c r="E1549" s="25" t="s">
        <v>582</v>
      </c>
      <c r="F1549" s="25" t="s">
        <v>30</v>
      </c>
      <c r="G1549" s="9">
        <f t="shared" ref="G1549:AZ1549" si="2815">G1550</f>
        <v>19</v>
      </c>
      <c r="H1549" s="9">
        <f t="shared" si="2815"/>
        <v>19</v>
      </c>
      <c r="I1549" s="9">
        <f t="shared" si="2815"/>
        <v>0</v>
      </c>
      <c r="J1549" s="9">
        <f t="shared" si="2815"/>
        <v>0</v>
      </c>
      <c r="K1549" s="9">
        <f t="shared" si="2815"/>
        <v>0</v>
      </c>
      <c r="L1549" s="9">
        <f t="shared" si="2815"/>
        <v>0</v>
      </c>
      <c r="M1549" s="9">
        <f t="shared" si="2815"/>
        <v>19</v>
      </c>
      <c r="N1549" s="9">
        <f t="shared" si="2815"/>
        <v>19</v>
      </c>
      <c r="O1549" s="9">
        <f t="shared" si="2815"/>
        <v>0</v>
      </c>
      <c r="P1549" s="9">
        <f t="shared" si="2815"/>
        <v>0</v>
      </c>
      <c r="Q1549" s="9">
        <f t="shared" si="2815"/>
        <v>0</v>
      </c>
      <c r="R1549" s="9">
        <f t="shared" si="2815"/>
        <v>0</v>
      </c>
      <c r="S1549" s="9">
        <f t="shared" si="2815"/>
        <v>19</v>
      </c>
      <c r="T1549" s="9">
        <f t="shared" si="2815"/>
        <v>19</v>
      </c>
      <c r="U1549" s="9">
        <f t="shared" si="2815"/>
        <v>0</v>
      </c>
      <c r="V1549" s="9">
        <f t="shared" si="2815"/>
        <v>0</v>
      </c>
      <c r="W1549" s="9">
        <f t="shared" si="2815"/>
        <v>0</v>
      </c>
      <c r="X1549" s="9">
        <f t="shared" si="2815"/>
        <v>0</v>
      </c>
      <c r="Y1549" s="9">
        <f t="shared" si="2815"/>
        <v>19</v>
      </c>
      <c r="Z1549" s="9">
        <f t="shared" si="2815"/>
        <v>19</v>
      </c>
      <c r="AA1549" s="9">
        <f t="shared" si="2815"/>
        <v>0</v>
      </c>
      <c r="AB1549" s="9">
        <f t="shared" si="2815"/>
        <v>0</v>
      </c>
      <c r="AC1549" s="9">
        <f t="shared" si="2815"/>
        <v>0</v>
      </c>
      <c r="AD1549" s="9">
        <f t="shared" si="2815"/>
        <v>0</v>
      </c>
      <c r="AE1549" s="9">
        <f t="shared" si="2815"/>
        <v>19</v>
      </c>
      <c r="AF1549" s="9">
        <f t="shared" si="2815"/>
        <v>19</v>
      </c>
      <c r="AG1549" s="9">
        <f t="shared" si="2815"/>
        <v>0</v>
      </c>
      <c r="AH1549" s="9">
        <f t="shared" si="2815"/>
        <v>0</v>
      </c>
      <c r="AI1549" s="9">
        <f t="shared" si="2815"/>
        <v>0</v>
      </c>
      <c r="AJ1549" s="9">
        <f t="shared" si="2815"/>
        <v>0</v>
      </c>
      <c r="AK1549" s="9">
        <f t="shared" si="2815"/>
        <v>19</v>
      </c>
      <c r="AL1549" s="9">
        <f t="shared" si="2815"/>
        <v>19</v>
      </c>
      <c r="AM1549" s="9">
        <f t="shared" si="2815"/>
        <v>0</v>
      </c>
      <c r="AN1549" s="9">
        <f t="shared" si="2815"/>
        <v>0</v>
      </c>
      <c r="AO1549" s="9">
        <f t="shared" si="2815"/>
        <v>0</v>
      </c>
      <c r="AP1549" s="9">
        <f t="shared" si="2815"/>
        <v>0</v>
      </c>
      <c r="AQ1549" s="9">
        <f t="shared" si="2815"/>
        <v>19</v>
      </c>
      <c r="AR1549" s="9">
        <f t="shared" si="2815"/>
        <v>19</v>
      </c>
      <c r="AS1549" s="9">
        <f t="shared" si="2815"/>
        <v>0</v>
      </c>
      <c r="AT1549" s="9">
        <f t="shared" si="2815"/>
        <v>0</v>
      </c>
      <c r="AU1549" s="9">
        <f t="shared" si="2815"/>
        <v>0</v>
      </c>
      <c r="AV1549" s="9">
        <f t="shared" si="2815"/>
        <v>0</v>
      </c>
      <c r="AW1549" s="9">
        <f t="shared" si="2815"/>
        <v>19</v>
      </c>
      <c r="AX1549" s="9">
        <f t="shared" si="2815"/>
        <v>19</v>
      </c>
      <c r="AY1549" s="9">
        <f t="shared" si="2815"/>
        <v>1</v>
      </c>
      <c r="AZ1549" s="9">
        <f t="shared" si="2815"/>
        <v>1</v>
      </c>
      <c r="BA1549" s="92">
        <f t="shared" si="2676"/>
        <v>5.2631578947368416</v>
      </c>
      <c r="BB1549" s="92">
        <f t="shared" si="2686"/>
        <v>5.2631578947368416</v>
      </c>
    </row>
    <row r="1550" spans="1:54" ht="33" hidden="1">
      <c r="A1550" s="24" t="s">
        <v>36</v>
      </c>
      <c r="B1550" s="25" t="s">
        <v>586</v>
      </c>
      <c r="C1550" s="25" t="s">
        <v>21</v>
      </c>
      <c r="D1550" s="25" t="s">
        <v>59</v>
      </c>
      <c r="E1550" s="25" t="s">
        <v>582</v>
      </c>
      <c r="F1550" s="25" t="s">
        <v>37</v>
      </c>
      <c r="G1550" s="9">
        <v>19</v>
      </c>
      <c r="H1550" s="9">
        <v>19</v>
      </c>
      <c r="I1550" s="79"/>
      <c r="J1550" s="79"/>
      <c r="K1550" s="79"/>
      <c r="L1550" s="79"/>
      <c r="M1550" s="9">
        <f>G1550+I1550+J1550+K1550+L1550</f>
        <v>19</v>
      </c>
      <c r="N1550" s="9">
        <f>H1550+L1550</f>
        <v>19</v>
      </c>
      <c r="O1550" s="80"/>
      <c r="P1550" s="80"/>
      <c r="Q1550" s="80"/>
      <c r="R1550" s="80"/>
      <c r="S1550" s="9">
        <f>M1550+O1550+P1550+Q1550+R1550</f>
        <v>19</v>
      </c>
      <c r="T1550" s="9">
        <f>N1550+R1550</f>
        <v>19</v>
      </c>
      <c r="U1550" s="80"/>
      <c r="V1550" s="80"/>
      <c r="W1550" s="80"/>
      <c r="X1550" s="80"/>
      <c r="Y1550" s="9">
        <f>S1550+U1550+V1550+W1550+X1550</f>
        <v>19</v>
      </c>
      <c r="Z1550" s="9">
        <f>T1550+X1550</f>
        <v>19</v>
      </c>
      <c r="AA1550" s="80"/>
      <c r="AB1550" s="80"/>
      <c r="AC1550" s="80"/>
      <c r="AD1550" s="80"/>
      <c r="AE1550" s="9">
        <f>Y1550+AA1550+AB1550+AC1550+AD1550</f>
        <v>19</v>
      </c>
      <c r="AF1550" s="9">
        <f>Z1550+AD1550</f>
        <v>19</v>
      </c>
      <c r="AG1550" s="80"/>
      <c r="AH1550" s="80"/>
      <c r="AI1550" s="80"/>
      <c r="AJ1550" s="80"/>
      <c r="AK1550" s="9">
        <f>AE1550+AG1550+AH1550+AI1550+AJ1550</f>
        <v>19</v>
      </c>
      <c r="AL1550" s="9">
        <f>AF1550+AJ1550</f>
        <v>19</v>
      </c>
      <c r="AM1550" s="80"/>
      <c r="AN1550" s="80"/>
      <c r="AO1550" s="80"/>
      <c r="AP1550" s="80"/>
      <c r="AQ1550" s="9">
        <f>AK1550+AM1550+AN1550+AO1550+AP1550</f>
        <v>19</v>
      </c>
      <c r="AR1550" s="9">
        <f>AL1550+AP1550</f>
        <v>19</v>
      </c>
      <c r="AS1550" s="80"/>
      <c r="AT1550" s="80"/>
      <c r="AU1550" s="80"/>
      <c r="AV1550" s="80"/>
      <c r="AW1550" s="9">
        <f>AQ1550+AS1550+AT1550+AU1550+AV1550</f>
        <v>19</v>
      </c>
      <c r="AX1550" s="9">
        <f>AR1550+AV1550</f>
        <v>19</v>
      </c>
      <c r="AY1550" s="9">
        <v>1</v>
      </c>
      <c r="AZ1550" s="9">
        <v>1</v>
      </c>
      <c r="BA1550" s="92">
        <f t="shared" si="2676"/>
        <v>5.2631578947368416</v>
      </c>
      <c r="BB1550" s="92">
        <f t="shared" si="2686"/>
        <v>5.2631578947368416</v>
      </c>
    </row>
    <row r="1551" spans="1:54" ht="20.100000000000001" hidden="1" customHeight="1">
      <c r="A1551" s="24" t="s">
        <v>65</v>
      </c>
      <c r="B1551" s="25" t="s">
        <v>586</v>
      </c>
      <c r="C1551" s="25" t="s">
        <v>21</v>
      </c>
      <c r="D1551" s="25" t="s">
        <v>59</v>
      </c>
      <c r="E1551" s="25" t="s">
        <v>582</v>
      </c>
      <c r="F1551" s="25" t="s">
        <v>66</v>
      </c>
      <c r="G1551" s="9">
        <f t="shared" ref="G1551:AZ1551" si="2816">G1552</f>
        <v>1</v>
      </c>
      <c r="H1551" s="9">
        <f t="shared" si="2816"/>
        <v>1</v>
      </c>
      <c r="I1551" s="9">
        <f t="shared" si="2816"/>
        <v>0</v>
      </c>
      <c r="J1551" s="9">
        <f t="shared" si="2816"/>
        <v>0</v>
      </c>
      <c r="K1551" s="9">
        <f t="shared" si="2816"/>
        <v>0</v>
      </c>
      <c r="L1551" s="9">
        <f t="shared" si="2816"/>
        <v>0</v>
      </c>
      <c r="M1551" s="9">
        <f t="shared" si="2816"/>
        <v>1</v>
      </c>
      <c r="N1551" s="9">
        <f t="shared" si="2816"/>
        <v>1</v>
      </c>
      <c r="O1551" s="9">
        <f t="shared" si="2816"/>
        <v>0</v>
      </c>
      <c r="P1551" s="9">
        <f t="shared" si="2816"/>
        <v>0</v>
      </c>
      <c r="Q1551" s="9">
        <f t="shared" si="2816"/>
        <v>0</v>
      </c>
      <c r="R1551" s="9">
        <f t="shared" si="2816"/>
        <v>0</v>
      </c>
      <c r="S1551" s="9">
        <f t="shared" si="2816"/>
        <v>1</v>
      </c>
      <c r="T1551" s="9">
        <f t="shared" si="2816"/>
        <v>1</v>
      </c>
      <c r="U1551" s="9">
        <f t="shared" si="2816"/>
        <v>0</v>
      </c>
      <c r="V1551" s="9">
        <f t="shared" si="2816"/>
        <v>0</v>
      </c>
      <c r="W1551" s="9">
        <f t="shared" si="2816"/>
        <v>0</v>
      </c>
      <c r="X1551" s="9">
        <f t="shared" si="2816"/>
        <v>0</v>
      </c>
      <c r="Y1551" s="9">
        <f t="shared" si="2816"/>
        <v>1</v>
      </c>
      <c r="Z1551" s="9">
        <f t="shared" si="2816"/>
        <v>1</v>
      </c>
      <c r="AA1551" s="9">
        <f t="shared" si="2816"/>
        <v>0</v>
      </c>
      <c r="AB1551" s="9">
        <f t="shared" si="2816"/>
        <v>0</v>
      </c>
      <c r="AC1551" s="9">
        <f t="shared" si="2816"/>
        <v>0</v>
      </c>
      <c r="AD1551" s="9">
        <f t="shared" si="2816"/>
        <v>0</v>
      </c>
      <c r="AE1551" s="9">
        <f t="shared" si="2816"/>
        <v>1</v>
      </c>
      <c r="AF1551" s="9">
        <f t="shared" si="2816"/>
        <v>1</v>
      </c>
      <c r="AG1551" s="9">
        <f t="shared" si="2816"/>
        <v>0</v>
      </c>
      <c r="AH1551" s="9">
        <f t="shared" si="2816"/>
        <v>0</v>
      </c>
      <c r="AI1551" s="9">
        <f t="shared" si="2816"/>
        <v>0</v>
      </c>
      <c r="AJ1551" s="9">
        <f t="shared" si="2816"/>
        <v>0</v>
      </c>
      <c r="AK1551" s="9">
        <f t="shared" si="2816"/>
        <v>1</v>
      </c>
      <c r="AL1551" s="9">
        <f t="shared" si="2816"/>
        <v>1</v>
      </c>
      <c r="AM1551" s="9">
        <f t="shared" si="2816"/>
        <v>0</v>
      </c>
      <c r="AN1551" s="9">
        <f t="shared" si="2816"/>
        <v>0</v>
      </c>
      <c r="AO1551" s="9">
        <f t="shared" si="2816"/>
        <v>0</v>
      </c>
      <c r="AP1551" s="9">
        <f t="shared" si="2816"/>
        <v>0</v>
      </c>
      <c r="AQ1551" s="9">
        <f t="shared" si="2816"/>
        <v>1</v>
      </c>
      <c r="AR1551" s="9">
        <f t="shared" si="2816"/>
        <v>1</v>
      </c>
      <c r="AS1551" s="9">
        <f t="shared" si="2816"/>
        <v>0</v>
      </c>
      <c r="AT1551" s="9">
        <f t="shared" si="2816"/>
        <v>0</v>
      </c>
      <c r="AU1551" s="9">
        <f t="shared" si="2816"/>
        <v>0</v>
      </c>
      <c r="AV1551" s="9">
        <f t="shared" si="2816"/>
        <v>0</v>
      </c>
      <c r="AW1551" s="9">
        <f t="shared" si="2816"/>
        <v>1</v>
      </c>
      <c r="AX1551" s="9">
        <f t="shared" si="2816"/>
        <v>1</v>
      </c>
      <c r="AY1551" s="9">
        <f t="shared" si="2816"/>
        <v>0</v>
      </c>
      <c r="AZ1551" s="9">
        <f t="shared" si="2816"/>
        <v>0</v>
      </c>
      <c r="BA1551" s="92">
        <f t="shared" si="2676"/>
        <v>0</v>
      </c>
      <c r="BB1551" s="92">
        <f t="shared" si="2686"/>
        <v>0</v>
      </c>
    </row>
    <row r="1552" spans="1:54" ht="20.100000000000001" hidden="1" customHeight="1">
      <c r="A1552" s="24" t="s">
        <v>91</v>
      </c>
      <c r="B1552" s="25" t="s">
        <v>586</v>
      </c>
      <c r="C1552" s="25" t="s">
        <v>21</v>
      </c>
      <c r="D1552" s="25" t="s">
        <v>59</v>
      </c>
      <c r="E1552" s="25" t="s">
        <v>582</v>
      </c>
      <c r="F1552" s="25" t="s">
        <v>68</v>
      </c>
      <c r="G1552" s="9">
        <v>1</v>
      </c>
      <c r="H1552" s="9">
        <v>1</v>
      </c>
      <c r="I1552" s="79"/>
      <c r="J1552" s="79"/>
      <c r="K1552" s="79"/>
      <c r="L1552" s="79"/>
      <c r="M1552" s="9">
        <f>G1552+I1552+J1552+K1552+L1552</f>
        <v>1</v>
      </c>
      <c r="N1552" s="9">
        <f>H1552+L1552</f>
        <v>1</v>
      </c>
      <c r="O1552" s="80"/>
      <c r="P1552" s="80"/>
      <c r="Q1552" s="80"/>
      <c r="R1552" s="80"/>
      <c r="S1552" s="9">
        <f>M1552+O1552+P1552+Q1552+R1552</f>
        <v>1</v>
      </c>
      <c r="T1552" s="9">
        <f>N1552+R1552</f>
        <v>1</v>
      </c>
      <c r="U1552" s="80"/>
      <c r="V1552" s="80"/>
      <c r="W1552" s="80"/>
      <c r="X1552" s="80"/>
      <c r="Y1552" s="9">
        <f>S1552+U1552+V1552+W1552+X1552</f>
        <v>1</v>
      </c>
      <c r="Z1552" s="9">
        <f>T1552+X1552</f>
        <v>1</v>
      </c>
      <c r="AA1552" s="80"/>
      <c r="AB1552" s="80"/>
      <c r="AC1552" s="80"/>
      <c r="AD1552" s="80"/>
      <c r="AE1552" s="9">
        <f>Y1552+AA1552+AB1552+AC1552+AD1552</f>
        <v>1</v>
      </c>
      <c r="AF1552" s="9">
        <f>Z1552+AD1552</f>
        <v>1</v>
      </c>
      <c r="AG1552" s="80"/>
      <c r="AH1552" s="80"/>
      <c r="AI1552" s="80"/>
      <c r="AJ1552" s="80"/>
      <c r="AK1552" s="9">
        <f>AE1552+AG1552+AH1552+AI1552+AJ1552</f>
        <v>1</v>
      </c>
      <c r="AL1552" s="9">
        <f>AF1552+AJ1552</f>
        <v>1</v>
      </c>
      <c r="AM1552" s="80"/>
      <c r="AN1552" s="80"/>
      <c r="AO1552" s="80"/>
      <c r="AP1552" s="80"/>
      <c r="AQ1552" s="9">
        <f>AK1552+AM1552+AN1552+AO1552+AP1552</f>
        <v>1</v>
      </c>
      <c r="AR1552" s="9">
        <f>AL1552+AP1552</f>
        <v>1</v>
      </c>
      <c r="AS1552" s="80"/>
      <c r="AT1552" s="80"/>
      <c r="AU1552" s="80"/>
      <c r="AV1552" s="80"/>
      <c r="AW1552" s="9">
        <f>AQ1552+AS1552+AT1552+AU1552+AV1552</f>
        <v>1</v>
      </c>
      <c r="AX1552" s="9">
        <f>AR1552+AV1552</f>
        <v>1</v>
      </c>
      <c r="AY1552" s="79"/>
      <c r="AZ1552" s="79"/>
      <c r="BA1552" s="92">
        <f t="shared" si="2676"/>
        <v>0</v>
      </c>
      <c r="BB1552" s="92">
        <f t="shared" si="2686"/>
        <v>0</v>
      </c>
    </row>
    <row r="1553" spans="1:54" ht="33" hidden="1">
      <c r="A1553" s="24" t="s">
        <v>444</v>
      </c>
      <c r="B1553" s="25">
        <v>923</v>
      </c>
      <c r="C1553" s="25" t="s">
        <v>21</v>
      </c>
      <c r="D1553" s="25" t="s">
        <v>59</v>
      </c>
      <c r="E1553" s="25" t="s">
        <v>436</v>
      </c>
      <c r="F1553" s="25"/>
      <c r="G1553" s="11">
        <f t="shared" ref="G1553" si="2817">G1554+G1558</f>
        <v>530</v>
      </c>
      <c r="H1553" s="11">
        <f t="shared" ref="H1553:N1553" si="2818">H1554+H1558</f>
        <v>0</v>
      </c>
      <c r="I1553" s="11">
        <f t="shared" si="2818"/>
        <v>0</v>
      </c>
      <c r="J1553" s="11">
        <f t="shared" si="2818"/>
        <v>0</v>
      </c>
      <c r="K1553" s="11">
        <f t="shared" si="2818"/>
        <v>0</v>
      </c>
      <c r="L1553" s="11">
        <f t="shared" si="2818"/>
        <v>0</v>
      </c>
      <c r="M1553" s="11">
        <f t="shared" si="2818"/>
        <v>530</v>
      </c>
      <c r="N1553" s="11">
        <f t="shared" si="2818"/>
        <v>0</v>
      </c>
      <c r="O1553" s="11">
        <f t="shared" ref="O1553:T1553" si="2819">O1554+O1558</f>
        <v>0</v>
      </c>
      <c r="P1553" s="11">
        <f t="shared" si="2819"/>
        <v>0</v>
      </c>
      <c r="Q1553" s="11">
        <f t="shared" si="2819"/>
        <v>0</v>
      </c>
      <c r="R1553" s="11">
        <f t="shared" si="2819"/>
        <v>0</v>
      </c>
      <c r="S1553" s="11">
        <f t="shared" si="2819"/>
        <v>530</v>
      </c>
      <c r="T1553" s="11">
        <f t="shared" si="2819"/>
        <v>0</v>
      </c>
      <c r="U1553" s="11">
        <f t="shared" ref="U1553:Z1553" si="2820">U1554+U1558</f>
        <v>0</v>
      </c>
      <c r="V1553" s="11">
        <f t="shared" si="2820"/>
        <v>0</v>
      </c>
      <c r="W1553" s="11">
        <f t="shared" si="2820"/>
        <v>0</v>
      </c>
      <c r="X1553" s="11">
        <f t="shared" si="2820"/>
        <v>0</v>
      </c>
      <c r="Y1553" s="11">
        <f t="shared" si="2820"/>
        <v>530</v>
      </c>
      <c r="Z1553" s="11">
        <f t="shared" si="2820"/>
        <v>0</v>
      </c>
      <c r="AA1553" s="11">
        <f t="shared" ref="AA1553:AF1553" si="2821">AA1554+AA1558</f>
        <v>0</v>
      </c>
      <c r="AB1553" s="11">
        <f t="shared" si="2821"/>
        <v>0</v>
      </c>
      <c r="AC1553" s="11">
        <f t="shared" si="2821"/>
        <v>0</v>
      </c>
      <c r="AD1553" s="11">
        <f t="shared" si="2821"/>
        <v>0</v>
      </c>
      <c r="AE1553" s="11">
        <f t="shared" si="2821"/>
        <v>530</v>
      </c>
      <c r="AF1553" s="11">
        <f t="shared" si="2821"/>
        <v>0</v>
      </c>
      <c r="AG1553" s="11">
        <f t="shared" ref="AG1553:AL1553" si="2822">AG1554+AG1558</f>
        <v>0</v>
      </c>
      <c r="AH1553" s="11">
        <f t="shared" si="2822"/>
        <v>0</v>
      </c>
      <c r="AI1553" s="11">
        <f t="shared" si="2822"/>
        <v>0</v>
      </c>
      <c r="AJ1553" s="11">
        <f t="shared" si="2822"/>
        <v>0</v>
      </c>
      <c r="AK1553" s="11">
        <f t="shared" si="2822"/>
        <v>530</v>
      </c>
      <c r="AL1553" s="11">
        <f t="shared" si="2822"/>
        <v>0</v>
      </c>
      <c r="AM1553" s="11">
        <f t="shared" ref="AM1553:AR1553" si="2823">AM1554+AM1558</f>
        <v>0</v>
      </c>
      <c r="AN1553" s="11">
        <f t="shared" si="2823"/>
        <v>0</v>
      </c>
      <c r="AO1553" s="11">
        <f t="shared" si="2823"/>
        <v>0</v>
      </c>
      <c r="AP1553" s="11">
        <f t="shared" si="2823"/>
        <v>0</v>
      </c>
      <c r="AQ1553" s="11">
        <f t="shared" si="2823"/>
        <v>530</v>
      </c>
      <c r="AR1553" s="11">
        <f t="shared" si="2823"/>
        <v>0</v>
      </c>
      <c r="AS1553" s="11">
        <f t="shared" ref="AS1553:AW1553" si="2824">AS1554+AS1558</f>
        <v>0</v>
      </c>
      <c r="AT1553" s="11">
        <f t="shared" si="2824"/>
        <v>0</v>
      </c>
      <c r="AU1553" s="11">
        <f t="shared" si="2824"/>
        <v>0</v>
      </c>
      <c r="AV1553" s="11">
        <f t="shared" si="2824"/>
        <v>0</v>
      </c>
      <c r="AW1553" s="11">
        <f t="shared" si="2824"/>
        <v>530</v>
      </c>
      <c r="AX1553" s="11">
        <f t="shared" ref="AX1553:AZ1553" si="2825">AX1554+AX1558</f>
        <v>0</v>
      </c>
      <c r="AY1553" s="11">
        <f t="shared" si="2825"/>
        <v>302</v>
      </c>
      <c r="AZ1553" s="11">
        <f t="shared" si="2825"/>
        <v>0</v>
      </c>
      <c r="BA1553" s="92">
        <f t="shared" si="2676"/>
        <v>56.981132075471699</v>
      </c>
      <c r="BB1553" s="92"/>
    </row>
    <row r="1554" spans="1:54" ht="20.100000000000001" hidden="1" customHeight="1">
      <c r="A1554" s="24" t="s">
        <v>14</v>
      </c>
      <c r="B1554" s="25">
        <v>923</v>
      </c>
      <c r="C1554" s="25" t="s">
        <v>21</v>
      </c>
      <c r="D1554" s="25" t="s">
        <v>59</v>
      </c>
      <c r="E1554" s="25" t="s">
        <v>434</v>
      </c>
      <c r="F1554" s="25"/>
      <c r="G1554" s="9">
        <f t="shared" ref="G1554:V1556" si="2826">G1555</f>
        <v>530</v>
      </c>
      <c r="H1554" s="9">
        <f t="shared" si="2826"/>
        <v>0</v>
      </c>
      <c r="I1554" s="9">
        <f t="shared" si="2826"/>
        <v>0</v>
      </c>
      <c r="J1554" s="9">
        <f t="shared" si="2826"/>
        <v>0</v>
      </c>
      <c r="K1554" s="9">
        <f t="shared" si="2826"/>
        <v>0</v>
      </c>
      <c r="L1554" s="9">
        <f t="shared" si="2826"/>
        <v>0</v>
      </c>
      <c r="M1554" s="9">
        <f t="shared" si="2826"/>
        <v>530</v>
      </c>
      <c r="N1554" s="9">
        <f t="shared" si="2826"/>
        <v>0</v>
      </c>
      <c r="O1554" s="9">
        <f t="shared" si="2826"/>
        <v>0</v>
      </c>
      <c r="P1554" s="9">
        <f t="shared" si="2826"/>
        <v>0</v>
      </c>
      <c r="Q1554" s="9">
        <f t="shared" si="2826"/>
        <v>0</v>
      </c>
      <c r="R1554" s="9">
        <f t="shared" si="2826"/>
        <v>0</v>
      </c>
      <c r="S1554" s="9">
        <f t="shared" si="2826"/>
        <v>530</v>
      </c>
      <c r="T1554" s="9">
        <f t="shared" si="2826"/>
        <v>0</v>
      </c>
      <c r="U1554" s="9">
        <f t="shared" si="2826"/>
        <v>0</v>
      </c>
      <c r="V1554" s="9">
        <f t="shared" si="2826"/>
        <v>0</v>
      </c>
      <c r="W1554" s="9">
        <f t="shared" ref="U1554:AJ1556" si="2827">W1555</f>
        <v>0</v>
      </c>
      <c r="X1554" s="9">
        <f t="shared" si="2827"/>
        <v>0</v>
      </c>
      <c r="Y1554" s="9">
        <f t="shared" si="2827"/>
        <v>530</v>
      </c>
      <c r="Z1554" s="9">
        <f t="shared" si="2827"/>
        <v>0</v>
      </c>
      <c r="AA1554" s="9">
        <f t="shared" si="2827"/>
        <v>0</v>
      </c>
      <c r="AB1554" s="9">
        <f t="shared" si="2827"/>
        <v>0</v>
      </c>
      <c r="AC1554" s="9">
        <f t="shared" si="2827"/>
        <v>0</v>
      </c>
      <c r="AD1554" s="9">
        <f t="shared" si="2827"/>
        <v>0</v>
      </c>
      <c r="AE1554" s="9">
        <f t="shared" si="2827"/>
        <v>530</v>
      </c>
      <c r="AF1554" s="9">
        <f t="shared" si="2827"/>
        <v>0</v>
      </c>
      <c r="AG1554" s="9">
        <f t="shared" si="2827"/>
        <v>0</v>
      </c>
      <c r="AH1554" s="9">
        <f t="shared" si="2827"/>
        <v>0</v>
      </c>
      <c r="AI1554" s="9">
        <f t="shared" si="2827"/>
        <v>0</v>
      </c>
      <c r="AJ1554" s="9">
        <f t="shared" si="2827"/>
        <v>0</v>
      </c>
      <c r="AK1554" s="9">
        <f t="shared" ref="AG1554:AV1556" si="2828">AK1555</f>
        <v>530</v>
      </c>
      <c r="AL1554" s="9">
        <f t="shared" si="2828"/>
        <v>0</v>
      </c>
      <c r="AM1554" s="9">
        <f t="shared" si="2828"/>
        <v>0</v>
      </c>
      <c r="AN1554" s="9">
        <f t="shared" si="2828"/>
        <v>0</v>
      </c>
      <c r="AO1554" s="9">
        <f t="shared" si="2828"/>
        <v>0</v>
      </c>
      <c r="AP1554" s="9">
        <f t="shared" si="2828"/>
        <v>0</v>
      </c>
      <c r="AQ1554" s="9">
        <f t="shared" si="2828"/>
        <v>530</v>
      </c>
      <c r="AR1554" s="9">
        <f t="shared" si="2828"/>
        <v>0</v>
      </c>
      <c r="AS1554" s="9">
        <f t="shared" si="2828"/>
        <v>0</v>
      </c>
      <c r="AT1554" s="9">
        <f t="shared" si="2828"/>
        <v>0</v>
      </c>
      <c r="AU1554" s="9">
        <f t="shared" si="2828"/>
        <v>0</v>
      </c>
      <c r="AV1554" s="9">
        <f t="shared" si="2828"/>
        <v>0</v>
      </c>
      <c r="AW1554" s="9">
        <f t="shared" ref="AS1554:AZ1556" si="2829">AW1555</f>
        <v>530</v>
      </c>
      <c r="AX1554" s="9">
        <f t="shared" si="2829"/>
        <v>0</v>
      </c>
      <c r="AY1554" s="9">
        <f t="shared" si="2829"/>
        <v>302</v>
      </c>
      <c r="AZ1554" s="9">
        <f t="shared" si="2829"/>
        <v>0</v>
      </c>
      <c r="BA1554" s="92">
        <f t="shared" si="2676"/>
        <v>56.981132075471699</v>
      </c>
      <c r="BB1554" s="92"/>
    </row>
    <row r="1555" spans="1:54" ht="33" hidden="1">
      <c r="A1555" s="24" t="s">
        <v>93</v>
      </c>
      <c r="B1555" s="25">
        <v>923</v>
      </c>
      <c r="C1555" s="25" t="s">
        <v>21</v>
      </c>
      <c r="D1555" s="25" t="s">
        <v>59</v>
      </c>
      <c r="E1555" s="25" t="s">
        <v>435</v>
      </c>
      <c r="F1555" s="25"/>
      <c r="G1555" s="11">
        <f t="shared" si="2826"/>
        <v>530</v>
      </c>
      <c r="H1555" s="11">
        <f t="shared" si="2826"/>
        <v>0</v>
      </c>
      <c r="I1555" s="11">
        <f t="shared" si="2826"/>
        <v>0</v>
      </c>
      <c r="J1555" s="11">
        <f t="shared" si="2826"/>
        <v>0</v>
      </c>
      <c r="K1555" s="11">
        <f t="shared" si="2826"/>
        <v>0</v>
      </c>
      <c r="L1555" s="11">
        <f t="shared" si="2826"/>
        <v>0</v>
      </c>
      <c r="M1555" s="11">
        <f t="shared" si="2826"/>
        <v>530</v>
      </c>
      <c r="N1555" s="11">
        <f t="shared" si="2826"/>
        <v>0</v>
      </c>
      <c r="O1555" s="11">
        <f t="shared" si="2826"/>
        <v>0</v>
      </c>
      <c r="P1555" s="11">
        <f t="shared" si="2826"/>
        <v>0</v>
      </c>
      <c r="Q1555" s="11">
        <f t="shared" si="2826"/>
        <v>0</v>
      </c>
      <c r="R1555" s="11">
        <f t="shared" si="2826"/>
        <v>0</v>
      </c>
      <c r="S1555" s="11">
        <f t="shared" si="2826"/>
        <v>530</v>
      </c>
      <c r="T1555" s="11">
        <f t="shared" si="2826"/>
        <v>0</v>
      </c>
      <c r="U1555" s="11">
        <f t="shared" si="2827"/>
        <v>0</v>
      </c>
      <c r="V1555" s="11">
        <f t="shared" si="2827"/>
        <v>0</v>
      </c>
      <c r="W1555" s="11">
        <f t="shared" si="2827"/>
        <v>0</v>
      </c>
      <c r="X1555" s="11">
        <f t="shared" si="2827"/>
        <v>0</v>
      </c>
      <c r="Y1555" s="11">
        <f t="shared" si="2827"/>
        <v>530</v>
      </c>
      <c r="Z1555" s="11">
        <f t="shared" si="2827"/>
        <v>0</v>
      </c>
      <c r="AA1555" s="11">
        <f t="shared" si="2827"/>
        <v>0</v>
      </c>
      <c r="AB1555" s="11">
        <f t="shared" si="2827"/>
        <v>0</v>
      </c>
      <c r="AC1555" s="11">
        <f t="shared" si="2827"/>
        <v>0</v>
      </c>
      <c r="AD1555" s="11">
        <f t="shared" si="2827"/>
        <v>0</v>
      </c>
      <c r="AE1555" s="11">
        <f t="shared" si="2827"/>
        <v>530</v>
      </c>
      <c r="AF1555" s="11">
        <f t="shared" si="2827"/>
        <v>0</v>
      </c>
      <c r="AG1555" s="11">
        <f t="shared" si="2828"/>
        <v>0</v>
      </c>
      <c r="AH1555" s="11">
        <f t="shared" si="2828"/>
        <v>0</v>
      </c>
      <c r="AI1555" s="11">
        <f t="shared" si="2828"/>
        <v>0</v>
      </c>
      <c r="AJ1555" s="11">
        <f t="shared" si="2828"/>
        <v>0</v>
      </c>
      <c r="AK1555" s="11">
        <f t="shared" si="2828"/>
        <v>530</v>
      </c>
      <c r="AL1555" s="11">
        <f t="shared" si="2828"/>
        <v>0</v>
      </c>
      <c r="AM1555" s="11">
        <f t="shared" si="2828"/>
        <v>0</v>
      </c>
      <c r="AN1555" s="11">
        <f t="shared" si="2828"/>
        <v>0</v>
      </c>
      <c r="AO1555" s="11">
        <f t="shared" si="2828"/>
        <v>0</v>
      </c>
      <c r="AP1555" s="11">
        <f t="shared" si="2828"/>
        <v>0</v>
      </c>
      <c r="AQ1555" s="11">
        <f t="shared" si="2828"/>
        <v>530</v>
      </c>
      <c r="AR1555" s="11">
        <f t="shared" si="2828"/>
        <v>0</v>
      </c>
      <c r="AS1555" s="11">
        <f t="shared" si="2829"/>
        <v>0</v>
      </c>
      <c r="AT1555" s="11">
        <f t="shared" si="2829"/>
        <v>0</v>
      </c>
      <c r="AU1555" s="11">
        <f t="shared" si="2829"/>
        <v>0</v>
      </c>
      <c r="AV1555" s="11">
        <f t="shared" si="2829"/>
        <v>0</v>
      </c>
      <c r="AW1555" s="11">
        <f t="shared" si="2829"/>
        <v>530</v>
      </c>
      <c r="AX1555" s="11">
        <f t="shared" si="2829"/>
        <v>0</v>
      </c>
      <c r="AY1555" s="11">
        <f t="shared" si="2829"/>
        <v>302</v>
      </c>
      <c r="AZ1555" s="11">
        <f t="shared" si="2829"/>
        <v>0</v>
      </c>
      <c r="BA1555" s="92">
        <f t="shared" si="2676"/>
        <v>56.981132075471699</v>
      </c>
      <c r="BB1555" s="92"/>
    </row>
    <row r="1556" spans="1:54" ht="33" hidden="1">
      <c r="A1556" s="24" t="s">
        <v>242</v>
      </c>
      <c r="B1556" s="25">
        <v>923</v>
      </c>
      <c r="C1556" s="25" t="s">
        <v>21</v>
      </c>
      <c r="D1556" s="25" t="s">
        <v>59</v>
      </c>
      <c r="E1556" s="25" t="s">
        <v>435</v>
      </c>
      <c r="F1556" s="25" t="s">
        <v>30</v>
      </c>
      <c r="G1556" s="9">
        <f t="shared" si="2826"/>
        <v>530</v>
      </c>
      <c r="H1556" s="9">
        <f t="shared" si="2826"/>
        <v>0</v>
      </c>
      <c r="I1556" s="9">
        <f t="shared" si="2826"/>
        <v>0</v>
      </c>
      <c r="J1556" s="9">
        <f t="shared" si="2826"/>
        <v>0</v>
      </c>
      <c r="K1556" s="9">
        <f t="shared" si="2826"/>
        <v>0</v>
      </c>
      <c r="L1556" s="9">
        <f t="shared" si="2826"/>
        <v>0</v>
      </c>
      <c r="M1556" s="9">
        <f t="shared" si="2826"/>
        <v>530</v>
      </c>
      <c r="N1556" s="9">
        <f t="shared" si="2826"/>
        <v>0</v>
      </c>
      <c r="O1556" s="9">
        <f t="shared" si="2826"/>
        <v>0</v>
      </c>
      <c r="P1556" s="9">
        <f t="shared" si="2826"/>
        <v>0</v>
      </c>
      <c r="Q1556" s="9">
        <f t="shared" si="2826"/>
        <v>0</v>
      </c>
      <c r="R1556" s="9">
        <f t="shared" si="2826"/>
        <v>0</v>
      </c>
      <c r="S1556" s="9">
        <f t="shared" si="2826"/>
        <v>530</v>
      </c>
      <c r="T1556" s="9">
        <f t="shared" si="2826"/>
        <v>0</v>
      </c>
      <c r="U1556" s="9">
        <f t="shared" si="2827"/>
        <v>0</v>
      </c>
      <c r="V1556" s="9">
        <f t="shared" si="2827"/>
        <v>0</v>
      </c>
      <c r="W1556" s="9">
        <f t="shared" si="2827"/>
        <v>0</v>
      </c>
      <c r="X1556" s="9">
        <f t="shared" si="2827"/>
        <v>0</v>
      </c>
      <c r="Y1556" s="9">
        <f t="shared" si="2827"/>
        <v>530</v>
      </c>
      <c r="Z1556" s="9">
        <f t="shared" si="2827"/>
        <v>0</v>
      </c>
      <c r="AA1556" s="9">
        <f t="shared" si="2827"/>
        <v>0</v>
      </c>
      <c r="AB1556" s="9">
        <f t="shared" si="2827"/>
        <v>0</v>
      </c>
      <c r="AC1556" s="9">
        <f t="shared" si="2827"/>
        <v>0</v>
      </c>
      <c r="AD1556" s="9">
        <f t="shared" si="2827"/>
        <v>0</v>
      </c>
      <c r="AE1556" s="9">
        <f t="shared" si="2827"/>
        <v>530</v>
      </c>
      <c r="AF1556" s="9">
        <f t="shared" si="2827"/>
        <v>0</v>
      </c>
      <c r="AG1556" s="9">
        <f t="shared" si="2828"/>
        <v>0</v>
      </c>
      <c r="AH1556" s="9">
        <f t="shared" si="2828"/>
        <v>0</v>
      </c>
      <c r="AI1556" s="9">
        <f t="shared" si="2828"/>
        <v>0</v>
      </c>
      <c r="AJ1556" s="9">
        <f t="shared" si="2828"/>
        <v>0</v>
      </c>
      <c r="AK1556" s="9">
        <f t="shared" si="2828"/>
        <v>530</v>
      </c>
      <c r="AL1556" s="9">
        <f t="shared" si="2828"/>
        <v>0</v>
      </c>
      <c r="AM1556" s="9">
        <f t="shared" si="2828"/>
        <v>0</v>
      </c>
      <c r="AN1556" s="9">
        <f t="shared" si="2828"/>
        <v>0</v>
      </c>
      <c r="AO1556" s="9">
        <f t="shared" si="2828"/>
        <v>0</v>
      </c>
      <c r="AP1556" s="9">
        <f t="shared" si="2828"/>
        <v>0</v>
      </c>
      <c r="AQ1556" s="9">
        <f t="shared" si="2828"/>
        <v>530</v>
      </c>
      <c r="AR1556" s="9">
        <f t="shared" si="2828"/>
        <v>0</v>
      </c>
      <c r="AS1556" s="9">
        <f t="shared" si="2829"/>
        <v>0</v>
      </c>
      <c r="AT1556" s="9">
        <f t="shared" si="2829"/>
        <v>0</v>
      </c>
      <c r="AU1556" s="9">
        <f t="shared" si="2829"/>
        <v>0</v>
      </c>
      <c r="AV1556" s="9">
        <f t="shared" si="2829"/>
        <v>0</v>
      </c>
      <c r="AW1556" s="9">
        <f t="shared" si="2829"/>
        <v>530</v>
      </c>
      <c r="AX1556" s="9">
        <f t="shared" si="2829"/>
        <v>0</v>
      </c>
      <c r="AY1556" s="9">
        <f t="shared" si="2829"/>
        <v>302</v>
      </c>
      <c r="AZ1556" s="9">
        <f t="shared" si="2829"/>
        <v>0</v>
      </c>
      <c r="BA1556" s="92">
        <f t="shared" ref="BA1556:BA1623" si="2830">AY1556/AW1556*100</f>
        <v>56.981132075471699</v>
      </c>
      <c r="BB1556" s="92"/>
    </row>
    <row r="1557" spans="1:54" ht="33" hidden="1">
      <c r="A1557" s="24" t="s">
        <v>36</v>
      </c>
      <c r="B1557" s="25">
        <v>923</v>
      </c>
      <c r="C1557" s="25" t="s">
        <v>21</v>
      </c>
      <c r="D1557" s="25" t="s">
        <v>59</v>
      </c>
      <c r="E1557" s="25" t="s">
        <v>435</v>
      </c>
      <c r="F1557" s="25" t="s">
        <v>37</v>
      </c>
      <c r="G1557" s="9">
        <v>530</v>
      </c>
      <c r="H1557" s="9"/>
      <c r="I1557" s="79"/>
      <c r="J1557" s="79"/>
      <c r="K1557" s="79"/>
      <c r="L1557" s="79"/>
      <c r="M1557" s="9">
        <f>G1557+I1557+J1557+K1557+L1557</f>
        <v>530</v>
      </c>
      <c r="N1557" s="9">
        <f>H1557+L1557</f>
        <v>0</v>
      </c>
      <c r="O1557" s="80"/>
      <c r="P1557" s="80"/>
      <c r="Q1557" s="80"/>
      <c r="R1557" s="80"/>
      <c r="S1557" s="9">
        <f>M1557+O1557+P1557+Q1557+R1557</f>
        <v>530</v>
      </c>
      <c r="T1557" s="9">
        <f>N1557+R1557</f>
        <v>0</v>
      </c>
      <c r="U1557" s="80"/>
      <c r="V1557" s="80"/>
      <c r="W1557" s="80"/>
      <c r="X1557" s="80"/>
      <c r="Y1557" s="9">
        <f>S1557+U1557+V1557+W1557+X1557</f>
        <v>530</v>
      </c>
      <c r="Z1557" s="9">
        <f>T1557+X1557</f>
        <v>0</v>
      </c>
      <c r="AA1557" s="80"/>
      <c r="AB1557" s="80"/>
      <c r="AC1557" s="80"/>
      <c r="AD1557" s="80"/>
      <c r="AE1557" s="9">
        <f>Y1557+AA1557+AB1557+AC1557+AD1557</f>
        <v>530</v>
      </c>
      <c r="AF1557" s="9">
        <f>Z1557+AD1557</f>
        <v>0</v>
      </c>
      <c r="AG1557" s="80"/>
      <c r="AH1557" s="80"/>
      <c r="AI1557" s="80"/>
      <c r="AJ1557" s="80"/>
      <c r="AK1557" s="9">
        <f>AE1557+AG1557+AH1557+AI1557+AJ1557</f>
        <v>530</v>
      </c>
      <c r="AL1557" s="9">
        <f>AF1557+AJ1557</f>
        <v>0</v>
      </c>
      <c r="AM1557" s="80"/>
      <c r="AN1557" s="80"/>
      <c r="AO1557" s="80"/>
      <c r="AP1557" s="80"/>
      <c r="AQ1557" s="9">
        <f>AK1557+AM1557+AN1557+AO1557+AP1557</f>
        <v>530</v>
      </c>
      <c r="AR1557" s="9">
        <f>AL1557+AP1557</f>
        <v>0</v>
      </c>
      <c r="AS1557" s="80"/>
      <c r="AT1557" s="80"/>
      <c r="AU1557" s="80"/>
      <c r="AV1557" s="80"/>
      <c r="AW1557" s="9">
        <f>AQ1557+AS1557+AT1557+AU1557+AV1557</f>
        <v>530</v>
      </c>
      <c r="AX1557" s="9">
        <f>AR1557+AV1557</f>
        <v>0</v>
      </c>
      <c r="AY1557" s="9">
        <v>302</v>
      </c>
      <c r="AZ1557" s="79"/>
      <c r="BA1557" s="92">
        <f t="shared" si="2830"/>
        <v>56.981132075471699</v>
      </c>
      <c r="BB1557" s="92"/>
    </row>
    <row r="1558" spans="1:54" ht="20.100000000000001" hidden="1" customHeight="1">
      <c r="A1558" s="24" t="s">
        <v>569</v>
      </c>
      <c r="B1558" s="25" t="s">
        <v>586</v>
      </c>
      <c r="C1558" s="25" t="s">
        <v>21</v>
      </c>
      <c r="D1558" s="25" t="s">
        <v>59</v>
      </c>
      <c r="E1558" s="25" t="s">
        <v>697</v>
      </c>
      <c r="F1558" s="25"/>
      <c r="G1558" s="9">
        <f t="shared" ref="G1558:H1560" si="2831">G1559</f>
        <v>0</v>
      </c>
      <c r="H1558" s="9">
        <f t="shared" si="2831"/>
        <v>0</v>
      </c>
      <c r="I1558" s="79"/>
      <c r="J1558" s="79"/>
      <c r="K1558" s="79"/>
      <c r="L1558" s="79"/>
      <c r="M1558" s="79"/>
      <c r="N1558" s="79"/>
      <c r="O1558" s="80"/>
      <c r="P1558" s="80"/>
      <c r="Q1558" s="80"/>
      <c r="R1558" s="80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0"/>
      <c r="AD1558" s="80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80"/>
      <c r="AP1558" s="80"/>
      <c r="AQ1558" s="80"/>
      <c r="AR1558" s="80"/>
      <c r="AS1558" s="80"/>
      <c r="AT1558" s="80"/>
      <c r="AU1558" s="80"/>
      <c r="AV1558" s="80"/>
      <c r="AW1558" s="80"/>
      <c r="AX1558" s="80"/>
      <c r="AY1558" s="79"/>
      <c r="AZ1558" s="79"/>
      <c r="BA1558" s="92" t="e">
        <f t="shared" si="2830"/>
        <v>#DIV/0!</v>
      </c>
      <c r="BB1558" s="92" t="e">
        <f t="shared" ref="BB1558:BB1601" si="2832">AZ1558/AX1558*100</f>
        <v>#DIV/0!</v>
      </c>
    </row>
    <row r="1559" spans="1:54" ht="20.100000000000001" hidden="1" customHeight="1">
      <c r="A1559" s="24" t="s">
        <v>581</v>
      </c>
      <c r="B1559" s="25" t="s">
        <v>586</v>
      </c>
      <c r="C1559" s="25" t="s">
        <v>21</v>
      </c>
      <c r="D1559" s="25" t="s">
        <v>59</v>
      </c>
      <c r="E1559" s="25" t="s">
        <v>696</v>
      </c>
      <c r="F1559" s="25"/>
      <c r="G1559" s="9">
        <f t="shared" ref="G1559" si="2833">G1560</f>
        <v>0</v>
      </c>
      <c r="H1559" s="9">
        <f t="shared" si="2831"/>
        <v>0</v>
      </c>
      <c r="I1559" s="79"/>
      <c r="J1559" s="79"/>
      <c r="K1559" s="79"/>
      <c r="L1559" s="79"/>
      <c r="M1559" s="79"/>
      <c r="N1559" s="79"/>
      <c r="O1559" s="80"/>
      <c r="P1559" s="80"/>
      <c r="Q1559" s="80"/>
      <c r="R1559" s="80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0"/>
      <c r="AD1559" s="80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80"/>
      <c r="AP1559" s="80"/>
      <c r="AQ1559" s="80"/>
      <c r="AR1559" s="80"/>
      <c r="AS1559" s="80"/>
      <c r="AT1559" s="80"/>
      <c r="AU1559" s="80"/>
      <c r="AV1559" s="80"/>
      <c r="AW1559" s="80"/>
      <c r="AX1559" s="80"/>
      <c r="AY1559" s="79"/>
      <c r="AZ1559" s="79"/>
      <c r="BA1559" s="92" t="e">
        <f t="shared" si="2830"/>
        <v>#DIV/0!</v>
      </c>
      <c r="BB1559" s="92" t="e">
        <f t="shared" si="2832"/>
        <v>#DIV/0!</v>
      </c>
    </row>
    <row r="1560" spans="1:54" ht="33" hidden="1">
      <c r="A1560" s="24" t="s">
        <v>242</v>
      </c>
      <c r="B1560" s="25" t="s">
        <v>586</v>
      </c>
      <c r="C1560" s="25" t="s">
        <v>21</v>
      </c>
      <c r="D1560" s="25" t="s">
        <v>59</v>
      </c>
      <c r="E1560" s="25" t="s">
        <v>696</v>
      </c>
      <c r="F1560" s="25" t="s">
        <v>30</v>
      </c>
      <c r="G1560" s="9">
        <f t="shared" si="2831"/>
        <v>0</v>
      </c>
      <c r="H1560" s="9">
        <f t="shared" si="2831"/>
        <v>0</v>
      </c>
      <c r="I1560" s="79"/>
      <c r="J1560" s="79"/>
      <c r="K1560" s="79"/>
      <c r="L1560" s="79"/>
      <c r="M1560" s="79"/>
      <c r="N1560" s="79"/>
      <c r="O1560" s="80"/>
      <c r="P1560" s="80"/>
      <c r="Q1560" s="80"/>
      <c r="R1560" s="80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0"/>
      <c r="AD1560" s="80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80"/>
      <c r="AP1560" s="80"/>
      <c r="AQ1560" s="80"/>
      <c r="AR1560" s="80"/>
      <c r="AS1560" s="80"/>
      <c r="AT1560" s="80"/>
      <c r="AU1560" s="80"/>
      <c r="AV1560" s="80"/>
      <c r="AW1560" s="80"/>
      <c r="AX1560" s="80"/>
      <c r="AY1560" s="79"/>
      <c r="AZ1560" s="79"/>
      <c r="BA1560" s="92" t="e">
        <f t="shared" si="2830"/>
        <v>#DIV/0!</v>
      </c>
      <c r="BB1560" s="92" t="e">
        <f t="shared" si="2832"/>
        <v>#DIV/0!</v>
      </c>
    </row>
    <row r="1561" spans="1:54" ht="33" hidden="1">
      <c r="A1561" s="24" t="s">
        <v>36</v>
      </c>
      <c r="B1561" s="25" t="s">
        <v>586</v>
      </c>
      <c r="C1561" s="25" t="s">
        <v>21</v>
      </c>
      <c r="D1561" s="25" t="s">
        <v>59</v>
      </c>
      <c r="E1561" s="25" t="s">
        <v>696</v>
      </c>
      <c r="F1561" s="25" t="s">
        <v>37</v>
      </c>
      <c r="G1561" s="9"/>
      <c r="H1561" s="9"/>
      <c r="I1561" s="79"/>
      <c r="J1561" s="79"/>
      <c r="K1561" s="79"/>
      <c r="L1561" s="79"/>
      <c r="M1561" s="79"/>
      <c r="N1561" s="79"/>
      <c r="O1561" s="80"/>
      <c r="P1561" s="80"/>
      <c r="Q1561" s="80"/>
      <c r="R1561" s="80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0"/>
      <c r="AD1561" s="80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80"/>
      <c r="AP1561" s="80"/>
      <c r="AQ1561" s="80"/>
      <c r="AR1561" s="80"/>
      <c r="AS1561" s="80"/>
      <c r="AT1561" s="80"/>
      <c r="AU1561" s="80"/>
      <c r="AV1561" s="80"/>
      <c r="AW1561" s="80"/>
      <c r="AX1561" s="80"/>
      <c r="AY1561" s="79"/>
      <c r="AZ1561" s="79"/>
      <c r="BA1561" s="92" t="e">
        <f t="shared" si="2830"/>
        <v>#DIV/0!</v>
      </c>
      <c r="BB1561" s="92" t="e">
        <f t="shared" si="2832"/>
        <v>#DIV/0!</v>
      </c>
    </row>
    <row r="1562" spans="1:54" ht="20.100000000000001" hidden="1" customHeight="1">
      <c r="A1562" s="24" t="s">
        <v>61</v>
      </c>
      <c r="B1562" s="25">
        <v>923</v>
      </c>
      <c r="C1562" s="25" t="s">
        <v>21</v>
      </c>
      <c r="D1562" s="25" t="s">
        <v>59</v>
      </c>
      <c r="E1562" s="25" t="s">
        <v>62</v>
      </c>
      <c r="F1562" s="25"/>
      <c r="G1562" s="9">
        <f>G1567</f>
        <v>0</v>
      </c>
      <c r="H1562" s="9">
        <f>H1567</f>
        <v>0</v>
      </c>
      <c r="I1562" s="79"/>
      <c r="J1562" s="79"/>
      <c r="K1562" s="79"/>
      <c r="L1562" s="79"/>
      <c r="M1562" s="79"/>
      <c r="N1562" s="79"/>
      <c r="O1562" s="80">
        <f t="shared" ref="O1562:AV1562" si="2834">O1567</f>
        <v>0</v>
      </c>
      <c r="P1562" s="80">
        <f t="shared" si="2834"/>
        <v>0</v>
      </c>
      <c r="Q1562" s="80">
        <f t="shared" si="2834"/>
        <v>0</v>
      </c>
      <c r="R1562" s="9">
        <f t="shared" si="2834"/>
        <v>411</v>
      </c>
      <c r="S1562" s="9">
        <f t="shared" si="2834"/>
        <v>411</v>
      </c>
      <c r="T1562" s="9">
        <f t="shared" si="2834"/>
        <v>411</v>
      </c>
      <c r="U1562" s="80">
        <f t="shared" si="2834"/>
        <v>0</v>
      </c>
      <c r="V1562" s="80">
        <f t="shared" si="2834"/>
        <v>0</v>
      </c>
      <c r="W1562" s="80">
        <f t="shared" si="2834"/>
        <v>0</v>
      </c>
      <c r="X1562" s="9">
        <f t="shared" si="2834"/>
        <v>0</v>
      </c>
      <c r="Y1562" s="9">
        <f t="shared" si="2834"/>
        <v>411</v>
      </c>
      <c r="Z1562" s="9">
        <f t="shared" si="2834"/>
        <v>411</v>
      </c>
      <c r="AA1562" s="80">
        <f t="shared" si="2834"/>
        <v>0</v>
      </c>
      <c r="AB1562" s="80">
        <f t="shared" si="2834"/>
        <v>0</v>
      </c>
      <c r="AC1562" s="80">
        <f t="shared" si="2834"/>
        <v>0</v>
      </c>
      <c r="AD1562" s="9">
        <f t="shared" si="2834"/>
        <v>0</v>
      </c>
      <c r="AE1562" s="9">
        <f t="shared" si="2834"/>
        <v>411</v>
      </c>
      <c r="AF1562" s="9">
        <f t="shared" si="2834"/>
        <v>411</v>
      </c>
      <c r="AG1562" s="80">
        <f t="shared" si="2834"/>
        <v>0</v>
      </c>
      <c r="AH1562" s="80">
        <f t="shared" si="2834"/>
        <v>0</v>
      </c>
      <c r="AI1562" s="80">
        <f t="shared" si="2834"/>
        <v>0</v>
      </c>
      <c r="AJ1562" s="9">
        <f t="shared" si="2834"/>
        <v>0</v>
      </c>
      <c r="AK1562" s="9">
        <f t="shared" si="2834"/>
        <v>411</v>
      </c>
      <c r="AL1562" s="9">
        <f t="shared" si="2834"/>
        <v>411</v>
      </c>
      <c r="AM1562" s="80">
        <f t="shared" si="2834"/>
        <v>0</v>
      </c>
      <c r="AN1562" s="80">
        <f t="shared" si="2834"/>
        <v>0</v>
      </c>
      <c r="AO1562" s="80">
        <f t="shared" si="2834"/>
        <v>0</v>
      </c>
      <c r="AP1562" s="9">
        <f t="shared" si="2834"/>
        <v>0</v>
      </c>
      <c r="AQ1562" s="9">
        <f t="shared" si="2834"/>
        <v>411</v>
      </c>
      <c r="AR1562" s="9">
        <f t="shared" si="2834"/>
        <v>411</v>
      </c>
      <c r="AS1562" s="80">
        <f t="shared" si="2834"/>
        <v>0</v>
      </c>
      <c r="AT1562" s="80">
        <f t="shared" si="2834"/>
        <v>0</v>
      </c>
      <c r="AU1562" s="80">
        <f t="shared" si="2834"/>
        <v>0</v>
      </c>
      <c r="AV1562" s="9">
        <f t="shared" si="2834"/>
        <v>0</v>
      </c>
      <c r="AW1562" s="9">
        <f>AW1563+AW1567</f>
        <v>411</v>
      </c>
      <c r="AX1562" s="9">
        <f t="shared" ref="AX1562:AZ1562" si="2835">AX1563+AX1567</f>
        <v>411</v>
      </c>
      <c r="AY1562" s="9">
        <f t="shared" si="2835"/>
        <v>10</v>
      </c>
      <c r="AZ1562" s="9">
        <f t="shared" si="2835"/>
        <v>0</v>
      </c>
      <c r="BA1562" s="92">
        <f t="shared" si="2830"/>
        <v>2.4330900243309004</v>
      </c>
      <c r="BB1562" s="92">
        <f t="shared" si="2832"/>
        <v>0</v>
      </c>
    </row>
    <row r="1563" spans="1:54" s="115" customFormat="1" ht="20.100000000000001" hidden="1" customHeight="1">
      <c r="A1563" s="116" t="s">
        <v>14</v>
      </c>
      <c r="B1563" s="111">
        <v>923</v>
      </c>
      <c r="C1563" s="111" t="s">
        <v>21</v>
      </c>
      <c r="D1563" s="111" t="s">
        <v>59</v>
      </c>
      <c r="E1563" s="111" t="s">
        <v>63</v>
      </c>
      <c r="F1563" s="111"/>
      <c r="G1563" s="89"/>
      <c r="H1563" s="89"/>
      <c r="I1563" s="112"/>
      <c r="J1563" s="112"/>
      <c r="K1563" s="112"/>
      <c r="L1563" s="112"/>
      <c r="M1563" s="112"/>
      <c r="N1563" s="112"/>
      <c r="O1563" s="113"/>
      <c r="P1563" s="113"/>
      <c r="Q1563" s="113"/>
      <c r="R1563" s="89"/>
      <c r="S1563" s="89"/>
      <c r="T1563" s="89"/>
      <c r="U1563" s="113"/>
      <c r="V1563" s="113"/>
      <c r="W1563" s="113"/>
      <c r="X1563" s="89"/>
      <c r="Y1563" s="89"/>
      <c r="Z1563" s="89"/>
      <c r="AA1563" s="113"/>
      <c r="AB1563" s="113"/>
      <c r="AC1563" s="113"/>
      <c r="AD1563" s="89"/>
      <c r="AE1563" s="89"/>
      <c r="AF1563" s="89"/>
      <c r="AG1563" s="113"/>
      <c r="AH1563" s="113"/>
      <c r="AI1563" s="113"/>
      <c r="AJ1563" s="89"/>
      <c r="AK1563" s="89"/>
      <c r="AL1563" s="89"/>
      <c r="AM1563" s="113"/>
      <c r="AN1563" s="113"/>
      <c r="AO1563" s="113"/>
      <c r="AP1563" s="89"/>
      <c r="AQ1563" s="89"/>
      <c r="AR1563" s="89"/>
      <c r="AS1563" s="113"/>
      <c r="AT1563" s="113"/>
      <c r="AU1563" s="113"/>
      <c r="AV1563" s="89"/>
      <c r="AW1563" s="89">
        <f>AW1564</f>
        <v>0</v>
      </c>
      <c r="AX1563" s="89">
        <f t="shared" ref="AX1563:AZ1565" si="2836">AX1564</f>
        <v>0</v>
      </c>
      <c r="AY1563" s="89">
        <f t="shared" si="2836"/>
        <v>10</v>
      </c>
      <c r="AZ1563" s="89">
        <f t="shared" si="2836"/>
        <v>0</v>
      </c>
      <c r="BA1563" s="114"/>
      <c r="BB1563" s="114"/>
    </row>
    <row r="1564" spans="1:54" s="115" customFormat="1" ht="20.100000000000001" hidden="1" customHeight="1">
      <c r="A1564" s="116" t="s">
        <v>60</v>
      </c>
      <c r="B1564" s="111">
        <v>923</v>
      </c>
      <c r="C1564" s="111" t="s">
        <v>21</v>
      </c>
      <c r="D1564" s="111" t="s">
        <v>59</v>
      </c>
      <c r="E1564" s="111" t="s">
        <v>64</v>
      </c>
      <c r="F1564" s="111"/>
      <c r="G1564" s="89"/>
      <c r="H1564" s="89"/>
      <c r="I1564" s="112"/>
      <c r="J1564" s="112"/>
      <c r="K1564" s="112"/>
      <c r="L1564" s="112"/>
      <c r="M1564" s="112"/>
      <c r="N1564" s="112"/>
      <c r="O1564" s="113"/>
      <c r="P1564" s="113"/>
      <c r="Q1564" s="113"/>
      <c r="R1564" s="89"/>
      <c r="S1564" s="89"/>
      <c r="T1564" s="89"/>
      <c r="U1564" s="113"/>
      <c r="V1564" s="113"/>
      <c r="W1564" s="113"/>
      <c r="X1564" s="89"/>
      <c r="Y1564" s="89"/>
      <c r="Z1564" s="89"/>
      <c r="AA1564" s="113"/>
      <c r="AB1564" s="113"/>
      <c r="AC1564" s="113"/>
      <c r="AD1564" s="89"/>
      <c r="AE1564" s="89"/>
      <c r="AF1564" s="89"/>
      <c r="AG1564" s="113"/>
      <c r="AH1564" s="113"/>
      <c r="AI1564" s="113"/>
      <c r="AJ1564" s="89"/>
      <c r="AK1564" s="89"/>
      <c r="AL1564" s="89"/>
      <c r="AM1564" s="113"/>
      <c r="AN1564" s="113"/>
      <c r="AO1564" s="113"/>
      <c r="AP1564" s="89"/>
      <c r="AQ1564" s="89"/>
      <c r="AR1564" s="89"/>
      <c r="AS1564" s="113"/>
      <c r="AT1564" s="113"/>
      <c r="AU1564" s="113"/>
      <c r="AV1564" s="89"/>
      <c r="AW1564" s="89">
        <f>AW1565</f>
        <v>0</v>
      </c>
      <c r="AX1564" s="89">
        <f t="shared" si="2836"/>
        <v>0</v>
      </c>
      <c r="AY1564" s="89">
        <f t="shared" si="2836"/>
        <v>10</v>
      </c>
      <c r="AZ1564" s="89">
        <f t="shared" si="2836"/>
        <v>0</v>
      </c>
      <c r="BA1564" s="114"/>
      <c r="BB1564" s="114"/>
    </row>
    <row r="1565" spans="1:54" s="115" customFormat="1" ht="20.100000000000001" hidden="1" customHeight="1">
      <c r="A1565" s="116" t="s">
        <v>65</v>
      </c>
      <c r="B1565" s="111">
        <v>923</v>
      </c>
      <c r="C1565" s="111" t="s">
        <v>21</v>
      </c>
      <c r="D1565" s="111" t="s">
        <v>59</v>
      </c>
      <c r="E1565" s="111" t="s">
        <v>64</v>
      </c>
      <c r="F1565" s="111" t="s">
        <v>66</v>
      </c>
      <c r="G1565" s="89"/>
      <c r="H1565" s="89"/>
      <c r="I1565" s="112"/>
      <c r="J1565" s="112"/>
      <c r="K1565" s="112"/>
      <c r="L1565" s="112"/>
      <c r="M1565" s="112"/>
      <c r="N1565" s="112"/>
      <c r="O1565" s="113"/>
      <c r="P1565" s="113"/>
      <c r="Q1565" s="113"/>
      <c r="R1565" s="89"/>
      <c r="S1565" s="89"/>
      <c r="T1565" s="89"/>
      <c r="U1565" s="113"/>
      <c r="V1565" s="113"/>
      <c r="W1565" s="113"/>
      <c r="X1565" s="89"/>
      <c r="Y1565" s="89"/>
      <c r="Z1565" s="89"/>
      <c r="AA1565" s="113"/>
      <c r="AB1565" s="113"/>
      <c r="AC1565" s="113"/>
      <c r="AD1565" s="89"/>
      <c r="AE1565" s="89"/>
      <c r="AF1565" s="89"/>
      <c r="AG1565" s="113"/>
      <c r="AH1565" s="113"/>
      <c r="AI1565" s="113"/>
      <c r="AJ1565" s="89"/>
      <c r="AK1565" s="89"/>
      <c r="AL1565" s="89"/>
      <c r="AM1565" s="113"/>
      <c r="AN1565" s="113"/>
      <c r="AO1565" s="113"/>
      <c r="AP1565" s="89"/>
      <c r="AQ1565" s="89"/>
      <c r="AR1565" s="89"/>
      <c r="AS1565" s="113"/>
      <c r="AT1565" s="113"/>
      <c r="AU1565" s="113"/>
      <c r="AV1565" s="89"/>
      <c r="AW1565" s="89">
        <f>AW1566</f>
        <v>0</v>
      </c>
      <c r="AX1565" s="89">
        <f t="shared" si="2836"/>
        <v>0</v>
      </c>
      <c r="AY1565" s="89">
        <f t="shared" si="2836"/>
        <v>10</v>
      </c>
      <c r="AZ1565" s="89">
        <f t="shared" si="2836"/>
        <v>0</v>
      </c>
      <c r="BA1565" s="114"/>
      <c r="BB1565" s="114"/>
    </row>
    <row r="1566" spans="1:54" s="115" customFormat="1" ht="20.100000000000001" hidden="1" customHeight="1">
      <c r="A1566" s="116" t="s">
        <v>154</v>
      </c>
      <c r="B1566" s="111">
        <v>923</v>
      </c>
      <c r="C1566" s="111" t="s">
        <v>21</v>
      </c>
      <c r="D1566" s="111" t="s">
        <v>59</v>
      </c>
      <c r="E1566" s="111" t="s">
        <v>64</v>
      </c>
      <c r="F1566" s="111" t="s">
        <v>613</v>
      </c>
      <c r="G1566" s="89"/>
      <c r="H1566" s="89"/>
      <c r="I1566" s="112"/>
      <c r="J1566" s="112"/>
      <c r="K1566" s="112"/>
      <c r="L1566" s="112"/>
      <c r="M1566" s="112"/>
      <c r="N1566" s="112"/>
      <c r="O1566" s="113"/>
      <c r="P1566" s="113"/>
      <c r="Q1566" s="113"/>
      <c r="R1566" s="89"/>
      <c r="S1566" s="89"/>
      <c r="T1566" s="89"/>
      <c r="U1566" s="113"/>
      <c r="V1566" s="113"/>
      <c r="W1566" s="113"/>
      <c r="X1566" s="89"/>
      <c r="Y1566" s="89"/>
      <c r="Z1566" s="89"/>
      <c r="AA1566" s="113"/>
      <c r="AB1566" s="113"/>
      <c r="AC1566" s="113"/>
      <c r="AD1566" s="89"/>
      <c r="AE1566" s="89"/>
      <c r="AF1566" s="89"/>
      <c r="AG1566" s="113"/>
      <c r="AH1566" s="113"/>
      <c r="AI1566" s="113"/>
      <c r="AJ1566" s="89"/>
      <c r="AK1566" s="89"/>
      <c r="AL1566" s="89"/>
      <c r="AM1566" s="113"/>
      <c r="AN1566" s="113"/>
      <c r="AO1566" s="113"/>
      <c r="AP1566" s="89"/>
      <c r="AQ1566" s="89"/>
      <c r="AR1566" s="89"/>
      <c r="AS1566" s="113"/>
      <c r="AT1566" s="113"/>
      <c r="AU1566" s="113"/>
      <c r="AV1566" s="89"/>
      <c r="AW1566" s="89"/>
      <c r="AX1566" s="89"/>
      <c r="AY1566" s="89">
        <v>10</v>
      </c>
      <c r="AZ1566" s="89"/>
      <c r="BA1566" s="114"/>
      <c r="BB1566" s="114"/>
    </row>
    <row r="1567" spans="1:54" ht="52.5" hidden="1" customHeight="1">
      <c r="A1567" s="24" t="s">
        <v>740</v>
      </c>
      <c r="B1567" s="25">
        <v>923</v>
      </c>
      <c r="C1567" s="25" t="s">
        <v>21</v>
      </c>
      <c r="D1567" s="25" t="s">
        <v>59</v>
      </c>
      <c r="E1567" s="25" t="s">
        <v>650</v>
      </c>
      <c r="F1567" s="25"/>
      <c r="G1567" s="9">
        <f t="shared" ref="G1567:H1568" si="2837">G1568</f>
        <v>0</v>
      </c>
      <c r="H1567" s="9">
        <f t="shared" si="2837"/>
        <v>0</v>
      </c>
      <c r="I1567" s="79"/>
      <c r="J1567" s="79"/>
      <c r="K1567" s="79"/>
      <c r="L1567" s="79"/>
      <c r="M1567" s="79"/>
      <c r="N1567" s="79"/>
      <c r="O1567" s="80">
        <f>O1568</f>
        <v>0</v>
      </c>
      <c r="P1567" s="80">
        <f t="shared" ref="P1567:Z1568" si="2838">P1568</f>
        <v>0</v>
      </c>
      <c r="Q1567" s="80">
        <f t="shared" si="2838"/>
        <v>0</v>
      </c>
      <c r="R1567" s="9">
        <f t="shared" si="2838"/>
        <v>411</v>
      </c>
      <c r="S1567" s="9">
        <f t="shared" si="2838"/>
        <v>411</v>
      </c>
      <c r="T1567" s="9">
        <f t="shared" si="2838"/>
        <v>411</v>
      </c>
      <c r="U1567" s="80">
        <f>U1568</f>
        <v>0</v>
      </c>
      <c r="V1567" s="80">
        <f t="shared" si="2838"/>
        <v>0</v>
      </c>
      <c r="W1567" s="80">
        <f t="shared" si="2838"/>
        <v>0</v>
      </c>
      <c r="X1567" s="9">
        <f t="shared" si="2838"/>
        <v>0</v>
      </c>
      <c r="Y1567" s="9">
        <f t="shared" si="2838"/>
        <v>411</v>
      </c>
      <c r="Z1567" s="9">
        <f t="shared" si="2838"/>
        <v>411</v>
      </c>
      <c r="AA1567" s="80">
        <f>AA1568</f>
        <v>0</v>
      </c>
      <c r="AB1567" s="80">
        <f t="shared" ref="AB1567:AF1568" si="2839">AB1568</f>
        <v>0</v>
      </c>
      <c r="AC1567" s="80">
        <f t="shared" si="2839"/>
        <v>0</v>
      </c>
      <c r="AD1567" s="9">
        <f t="shared" si="2839"/>
        <v>0</v>
      </c>
      <c r="AE1567" s="9">
        <f t="shared" si="2839"/>
        <v>411</v>
      </c>
      <c r="AF1567" s="9">
        <f t="shared" si="2839"/>
        <v>411</v>
      </c>
      <c r="AG1567" s="80">
        <f>AG1568</f>
        <v>0</v>
      </c>
      <c r="AH1567" s="80">
        <f t="shared" ref="AH1567:AR1568" si="2840">AH1568</f>
        <v>0</v>
      </c>
      <c r="AI1567" s="80">
        <f t="shared" si="2840"/>
        <v>0</v>
      </c>
      <c r="AJ1567" s="9">
        <f t="shared" si="2840"/>
        <v>0</v>
      </c>
      <c r="AK1567" s="9">
        <f t="shared" si="2840"/>
        <v>411</v>
      </c>
      <c r="AL1567" s="9">
        <f t="shared" si="2840"/>
        <v>411</v>
      </c>
      <c r="AM1567" s="80">
        <f>AM1568</f>
        <v>0</v>
      </c>
      <c r="AN1567" s="80">
        <f t="shared" si="2840"/>
        <v>0</v>
      </c>
      <c r="AO1567" s="80">
        <f t="shared" si="2840"/>
        <v>0</v>
      </c>
      <c r="AP1567" s="9">
        <f t="shared" si="2840"/>
        <v>0</v>
      </c>
      <c r="AQ1567" s="9">
        <f t="shared" si="2840"/>
        <v>411</v>
      </c>
      <c r="AR1567" s="9">
        <f t="shared" si="2840"/>
        <v>411</v>
      </c>
      <c r="AS1567" s="80">
        <f>AS1568</f>
        <v>0</v>
      </c>
      <c r="AT1567" s="80">
        <f t="shared" ref="AT1567:AZ1568" si="2841">AT1568</f>
        <v>0</v>
      </c>
      <c r="AU1567" s="80">
        <f t="shared" si="2841"/>
        <v>0</v>
      </c>
      <c r="AV1567" s="9">
        <f t="shared" si="2841"/>
        <v>0</v>
      </c>
      <c r="AW1567" s="9">
        <f t="shared" si="2841"/>
        <v>411</v>
      </c>
      <c r="AX1567" s="9">
        <f t="shared" si="2841"/>
        <v>411</v>
      </c>
      <c r="AY1567" s="9">
        <f t="shared" si="2841"/>
        <v>0</v>
      </c>
      <c r="AZ1567" s="9">
        <f t="shared" si="2841"/>
        <v>0</v>
      </c>
      <c r="BA1567" s="92">
        <f t="shared" si="2830"/>
        <v>0</v>
      </c>
      <c r="BB1567" s="92">
        <f t="shared" si="2832"/>
        <v>0</v>
      </c>
    </row>
    <row r="1568" spans="1:54" ht="33" hidden="1">
      <c r="A1568" s="24" t="s">
        <v>242</v>
      </c>
      <c r="B1568" s="25">
        <v>923</v>
      </c>
      <c r="C1568" s="25" t="s">
        <v>21</v>
      </c>
      <c r="D1568" s="25" t="s">
        <v>59</v>
      </c>
      <c r="E1568" s="25" t="s">
        <v>650</v>
      </c>
      <c r="F1568" s="25" t="s">
        <v>30</v>
      </c>
      <c r="G1568" s="9">
        <f t="shared" si="2837"/>
        <v>0</v>
      </c>
      <c r="H1568" s="9">
        <f t="shared" si="2837"/>
        <v>0</v>
      </c>
      <c r="I1568" s="79"/>
      <c r="J1568" s="79"/>
      <c r="K1568" s="79"/>
      <c r="L1568" s="79"/>
      <c r="M1568" s="79"/>
      <c r="N1568" s="79"/>
      <c r="O1568" s="80">
        <f>O1569</f>
        <v>0</v>
      </c>
      <c r="P1568" s="80">
        <f t="shared" si="2838"/>
        <v>0</v>
      </c>
      <c r="Q1568" s="80">
        <f t="shared" si="2838"/>
        <v>0</v>
      </c>
      <c r="R1568" s="9">
        <f t="shared" si="2838"/>
        <v>411</v>
      </c>
      <c r="S1568" s="9">
        <f t="shared" si="2838"/>
        <v>411</v>
      </c>
      <c r="T1568" s="9">
        <f t="shared" si="2838"/>
        <v>411</v>
      </c>
      <c r="U1568" s="80">
        <f>U1569</f>
        <v>0</v>
      </c>
      <c r="V1568" s="80">
        <f t="shared" si="2838"/>
        <v>0</v>
      </c>
      <c r="W1568" s="80">
        <f t="shared" si="2838"/>
        <v>0</v>
      </c>
      <c r="X1568" s="9">
        <f t="shared" si="2838"/>
        <v>0</v>
      </c>
      <c r="Y1568" s="9">
        <f t="shared" si="2838"/>
        <v>411</v>
      </c>
      <c r="Z1568" s="9">
        <f t="shared" si="2838"/>
        <v>411</v>
      </c>
      <c r="AA1568" s="80">
        <f>AA1569</f>
        <v>0</v>
      </c>
      <c r="AB1568" s="80">
        <f t="shared" si="2839"/>
        <v>0</v>
      </c>
      <c r="AC1568" s="80">
        <f t="shared" si="2839"/>
        <v>0</v>
      </c>
      <c r="AD1568" s="9">
        <f t="shared" si="2839"/>
        <v>0</v>
      </c>
      <c r="AE1568" s="9">
        <f t="shared" si="2839"/>
        <v>411</v>
      </c>
      <c r="AF1568" s="9">
        <f t="shared" si="2839"/>
        <v>411</v>
      </c>
      <c r="AG1568" s="80">
        <f>AG1569</f>
        <v>0</v>
      </c>
      <c r="AH1568" s="80">
        <f t="shared" si="2840"/>
        <v>0</v>
      </c>
      <c r="AI1568" s="80">
        <f t="shared" si="2840"/>
        <v>0</v>
      </c>
      <c r="AJ1568" s="9">
        <f t="shared" si="2840"/>
        <v>0</v>
      </c>
      <c r="AK1568" s="9">
        <f t="shared" si="2840"/>
        <v>411</v>
      </c>
      <c r="AL1568" s="9">
        <f t="shared" si="2840"/>
        <v>411</v>
      </c>
      <c r="AM1568" s="80">
        <f>AM1569</f>
        <v>0</v>
      </c>
      <c r="AN1568" s="80">
        <f t="shared" si="2840"/>
        <v>0</v>
      </c>
      <c r="AO1568" s="80">
        <f t="shared" si="2840"/>
        <v>0</v>
      </c>
      <c r="AP1568" s="9">
        <f t="shared" si="2840"/>
        <v>0</v>
      </c>
      <c r="AQ1568" s="9">
        <f t="shared" si="2840"/>
        <v>411</v>
      </c>
      <c r="AR1568" s="9">
        <f t="shared" si="2840"/>
        <v>411</v>
      </c>
      <c r="AS1568" s="80">
        <f>AS1569</f>
        <v>0</v>
      </c>
      <c r="AT1568" s="80">
        <f t="shared" si="2841"/>
        <v>0</v>
      </c>
      <c r="AU1568" s="80">
        <f t="shared" si="2841"/>
        <v>0</v>
      </c>
      <c r="AV1568" s="9">
        <f t="shared" si="2841"/>
        <v>0</v>
      </c>
      <c r="AW1568" s="9">
        <f t="shared" si="2841"/>
        <v>411</v>
      </c>
      <c r="AX1568" s="9">
        <f t="shared" si="2841"/>
        <v>411</v>
      </c>
      <c r="AY1568" s="9">
        <f t="shared" si="2841"/>
        <v>0</v>
      </c>
      <c r="AZ1568" s="9">
        <f t="shared" si="2841"/>
        <v>0</v>
      </c>
      <c r="BA1568" s="92">
        <f t="shared" si="2830"/>
        <v>0</v>
      </c>
      <c r="BB1568" s="92">
        <f t="shared" si="2832"/>
        <v>0</v>
      </c>
    </row>
    <row r="1569" spans="1:54" ht="33" hidden="1">
      <c r="A1569" s="24" t="s">
        <v>36</v>
      </c>
      <c r="B1569" s="25">
        <v>923</v>
      </c>
      <c r="C1569" s="25" t="s">
        <v>21</v>
      </c>
      <c r="D1569" s="25" t="s">
        <v>59</v>
      </c>
      <c r="E1569" s="25" t="s">
        <v>650</v>
      </c>
      <c r="F1569" s="25" t="s">
        <v>37</v>
      </c>
      <c r="G1569" s="9"/>
      <c r="H1569" s="9"/>
      <c r="I1569" s="79"/>
      <c r="J1569" s="79"/>
      <c r="K1569" s="79"/>
      <c r="L1569" s="79"/>
      <c r="M1569" s="79"/>
      <c r="N1569" s="79"/>
      <c r="O1569" s="80"/>
      <c r="P1569" s="80"/>
      <c r="Q1569" s="80"/>
      <c r="R1569" s="9">
        <v>411</v>
      </c>
      <c r="S1569" s="9">
        <f>M1569+O1569+P1569+Q1569+R1569</f>
        <v>411</v>
      </c>
      <c r="T1569" s="9">
        <f>N1569+R1569</f>
        <v>411</v>
      </c>
      <c r="U1569" s="80"/>
      <c r="V1569" s="80"/>
      <c r="W1569" s="80"/>
      <c r="X1569" s="9"/>
      <c r="Y1569" s="9">
        <f>S1569+U1569+V1569+W1569+X1569</f>
        <v>411</v>
      </c>
      <c r="Z1569" s="9">
        <f>T1569+X1569</f>
        <v>411</v>
      </c>
      <c r="AA1569" s="80"/>
      <c r="AB1569" s="80"/>
      <c r="AC1569" s="80"/>
      <c r="AD1569" s="9"/>
      <c r="AE1569" s="9">
        <f>Y1569+AA1569+AB1569+AC1569+AD1569</f>
        <v>411</v>
      </c>
      <c r="AF1569" s="9">
        <f>Z1569+AD1569</f>
        <v>411</v>
      </c>
      <c r="AG1569" s="80"/>
      <c r="AH1569" s="80"/>
      <c r="AI1569" s="80"/>
      <c r="AJ1569" s="9"/>
      <c r="AK1569" s="9">
        <f>AE1569+AG1569+AH1569+AI1569+AJ1569</f>
        <v>411</v>
      </c>
      <c r="AL1569" s="9">
        <f>AF1569+AJ1569</f>
        <v>411</v>
      </c>
      <c r="AM1569" s="80"/>
      <c r="AN1569" s="80"/>
      <c r="AO1569" s="80"/>
      <c r="AP1569" s="9"/>
      <c r="AQ1569" s="9">
        <f>AK1569+AM1569+AN1569+AO1569+AP1569</f>
        <v>411</v>
      </c>
      <c r="AR1569" s="9">
        <f>AL1569+AP1569</f>
        <v>411</v>
      </c>
      <c r="AS1569" s="80"/>
      <c r="AT1569" s="80"/>
      <c r="AU1569" s="80"/>
      <c r="AV1569" s="9"/>
      <c r="AW1569" s="9">
        <f>AQ1569+AS1569+AT1569+AU1569+AV1569</f>
        <v>411</v>
      </c>
      <c r="AX1569" s="9">
        <f>AR1569+AV1569</f>
        <v>411</v>
      </c>
      <c r="AY1569" s="79"/>
      <c r="AZ1569" s="79"/>
      <c r="BA1569" s="92">
        <f t="shared" si="2830"/>
        <v>0</v>
      </c>
      <c r="BB1569" s="92">
        <f t="shared" si="2832"/>
        <v>0</v>
      </c>
    </row>
    <row r="1570" spans="1:54" hidden="1">
      <c r="A1570" s="24"/>
      <c r="B1570" s="25"/>
      <c r="C1570" s="25"/>
      <c r="D1570" s="25"/>
      <c r="E1570" s="25"/>
      <c r="F1570" s="25"/>
      <c r="G1570" s="9"/>
      <c r="H1570" s="9"/>
      <c r="I1570" s="79"/>
      <c r="J1570" s="79"/>
      <c r="K1570" s="79"/>
      <c r="L1570" s="79"/>
      <c r="M1570" s="79"/>
      <c r="N1570" s="79"/>
      <c r="O1570" s="80"/>
      <c r="P1570" s="80"/>
      <c r="Q1570" s="80"/>
      <c r="R1570" s="80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0"/>
      <c r="AD1570" s="80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80"/>
      <c r="AP1570" s="80"/>
      <c r="AQ1570" s="80"/>
      <c r="AR1570" s="80"/>
      <c r="AS1570" s="80"/>
      <c r="AT1570" s="80"/>
      <c r="AU1570" s="80"/>
      <c r="AV1570" s="80"/>
      <c r="AW1570" s="80"/>
      <c r="AX1570" s="80"/>
      <c r="AY1570" s="79"/>
      <c r="AZ1570" s="79"/>
      <c r="BA1570" s="92"/>
      <c r="BB1570" s="92"/>
    </row>
    <row r="1571" spans="1:54" ht="23.25" hidden="1" customHeight="1">
      <c r="A1571" s="22" t="s">
        <v>74</v>
      </c>
      <c r="B1571" s="23">
        <v>923</v>
      </c>
      <c r="C1571" s="23" t="s">
        <v>28</v>
      </c>
      <c r="D1571" s="23" t="s">
        <v>75</v>
      </c>
      <c r="E1571" s="23"/>
      <c r="F1571" s="23"/>
      <c r="G1571" s="13">
        <f t="shared" ref="G1571:V1575" si="2842">G1572</f>
        <v>930</v>
      </c>
      <c r="H1571" s="13">
        <f t="shared" si="2842"/>
        <v>0</v>
      </c>
      <c r="I1571" s="13">
        <f t="shared" si="2842"/>
        <v>0</v>
      </c>
      <c r="J1571" s="13">
        <f t="shared" si="2842"/>
        <v>0</v>
      </c>
      <c r="K1571" s="13">
        <f t="shared" si="2842"/>
        <v>0</v>
      </c>
      <c r="L1571" s="13">
        <f t="shared" si="2842"/>
        <v>0</v>
      </c>
      <c r="M1571" s="13">
        <f t="shared" si="2842"/>
        <v>930</v>
      </c>
      <c r="N1571" s="13">
        <f t="shared" si="2842"/>
        <v>0</v>
      </c>
      <c r="O1571" s="13">
        <f t="shared" si="2842"/>
        <v>0</v>
      </c>
      <c r="P1571" s="13">
        <f t="shared" si="2842"/>
        <v>0</v>
      </c>
      <c r="Q1571" s="13">
        <f t="shared" si="2842"/>
        <v>0</v>
      </c>
      <c r="R1571" s="13">
        <f t="shared" si="2842"/>
        <v>0</v>
      </c>
      <c r="S1571" s="13">
        <f t="shared" si="2842"/>
        <v>930</v>
      </c>
      <c r="T1571" s="13">
        <f t="shared" si="2842"/>
        <v>0</v>
      </c>
      <c r="U1571" s="13">
        <f t="shared" si="2842"/>
        <v>0</v>
      </c>
      <c r="V1571" s="13">
        <f t="shared" si="2842"/>
        <v>0</v>
      </c>
      <c r="W1571" s="13">
        <f t="shared" ref="U1571:AJ1575" si="2843">W1572</f>
        <v>0</v>
      </c>
      <c r="X1571" s="13">
        <f t="shared" si="2843"/>
        <v>0</v>
      </c>
      <c r="Y1571" s="13">
        <f t="shared" si="2843"/>
        <v>930</v>
      </c>
      <c r="Z1571" s="13">
        <f t="shared" si="2843"/>
        <v>0</v>
      </c>
      <c r="AA1571" s="13">
        <f t="shared" si="2843"/>
        <v>0</v>
      </c>
      <c r="AB1571" s="13">
        <f t="shared" si="2843"/>
        <v>0</v>
      </c>
      <c r="AC1571" s="13">
        <f t="shared" si="2843"/>
        <v>0</v>
      </c>
      <c r="AD1571" s="13">
        <f t="shared" si="2843"/>
        <v>0</v>
      </c>
      <c r="AE1571" s="13">
        <f t="shared" si="2843"/>
        <v>930</v>
      </c>
      <c r="AF1571" s="13">
        <f t="shared" si="2843"/>
        <v>0</v>
      </c>
      <c r="AG1571" s="13">
        <f t="shared" si="2843"/>
        <v>0</v>
      </c>
      <c r="AH1571" s="13">
        <f t="shared" si="2843"/>
        <v>0</v>
      </c>
      <c r="AI1571" s="13">
        <f t="shared" si="2843"/>
        <v>0</v>
      </c>
      <c r="AJ1571" s="13">
        <f t="shared" si="2843"/>
        <v>0</v>
      </c>
      <c r="AK1571" s="13">
        <f t="shared" ref="AG1571:AV1575" si="2844">AK1572</f>
        <v>930</v>
      </c>
      <c r="AL1571" s="13">
        <f t="shared" si="2844"/>
        <v>0</v>
      </c>
      <c r="AM1571" s="13">
        <f t="shared" si="2844"/>
        <v>0</v>
      </c>
      <c r="AN1571" s="13">
        <f t="shared" si="2844"/>
        <v>0</v>
      </c>
      <c r="AO1571" s="13">
        <f t="shared" si="2844"/>
        <v>0</v>
      </c>
      <c r="AP1571" s="13">
        <f t="shared" si="2844"/>
        <v>0</v>
      </c>
      <c r="AQ1571" s="13">
        <f t="shared" si="2844"/>
        <v>930</v>
      </c>
      <c r="AR1571" s="13">
        <f t="shared" si="2844"/>
        <v>0</v>
      </c>
      <c r="AS1571" s="13">
        <f t="shared" si="2844"/>
        <v>0</v>
      </c>
      <c r="AT1571" s="13">
        <f t="shared" si="2844"/>
        <v>0</v>
      </c>
      <c r="AU1571" s="13">
        <f t="shared" si="2844"/>
        <v>0</v>
      </c>
      <c r="AV1571" s="13">
        <f t="shared" si="2844"/>
        <v>0</v>
      </c>
      <c r="AW1571" s="13">
        <f t="shared" ref="AS1571:AZ1575" si="2845">AW1572</f>
        <v>930</v>
      </c>
      <c r="AX1571" s="13">
        <f t="shared" si="2845"/>
        <v>0</v>
      </c>
      <c r="AY1571" s="13">
        <f t="shared" si="2845"/>
        <v>550</v>
      </c>
      <c r="AZ1571" s="13">
        <f t="shared" si="2845"/>
        <v>0</v>
      </c>
      <c r="BA1571" s="93">
        <f t="shared" si="2830"/>
        <v>59.13978494623656</v>
      </c>
      <c r="BB1571" s="93"/>
    </row>
    <row r="1572" spans="1:54" ht="49.5" hidden="1">
      <c r="A1572" s="24" t="s">
        <v>109</v>
      </c>
      <c r="B1572" s="25">
        <v>923</v>
      </c>
      <c r="C1572" s="25" t="s">
        <v>28</v>
      </c>
      <c r="D1572" s="25" t="s">
        <v>75</v>
      </c>
      <c r="E1572" s="25" t="s">
        <v>110</v>
      </c>
      <c r="F1572" s="25"/>
      <c r="G1572" s="11">
        <f t="shared" si="2842"/>
        <v>930</v>
      </c>
      <c r="H1572" s="11">
        <f t="shared" si="2842"/>
        <v>0</v>
      </c>
      <c r="I1572" s="11">
        <f t="shared" si="2842"/>
        <v>0</v>
      </c>
      <c r="J1572" s="11">
        <f t="shared" si="2842"/>
        <v>0</v>
      </c>
      <c r="K1572" s="11">
        <f t="shared" si="2842"/>
        <v>0</v>
      </c>
      <c r="L1572" s="11">
        <f t="shared" si="2842"/>
        <v>0</v>
      </c>
      <c r="M1572" s="11">
        <f t="shared" si="2842"/>
        <v>930</v>
      </c>
      <c r="N1572" s="11">
        <f t="shared" si="2842"/>
        <v>0</v>
      </c>
      <c r="O1572" s="11">
        <f t="shared" si="2842"/>
        <v>0</v>
      </c>
      <c r="P1572" s="11">
        <f t="shared" si="2842"/>
        <v>0</v>
      </c>
      <c r="Q1572" s="11">
        <f t="shared" si="2842"/>
        <v>0</v>
      </c>
      <c r="R1572" s="11">
        <f t="shared" si="2842"/>
        <v>0</v>
      </c>
      <c r="S1572" s="11">
        <f t="shared" si="2842"/>
        <v>930</v>
      </c>
      <c r="T1572" s="11">
        <f t="shared" si="2842"/>
        <v>0</v>
      </c>
      <c r="U1572" s="11">
        <f t="shared" si="2843"/>
        <v>0</v>
      </c>
      <c r="V1572" s="11">
        <f t="shared" si="2843"/>
        <v>0</v>
      </c>
      <c r="W1572" s="11">
        <f t="shared" si="2843"/>
        <v>0</v>
      </c>
      <c r="X1572" s="11">
        <f t="shared" si="2843"/>
        <v>0</v>
      </c>
      <c r="Y1572" s="11">
        <f t="shared" si="2843"/>
        <v>930</v>
      </c>
      <c r="Z1572" s="11">
        <f t="shared" si="2843"/>
        <v>0</v>
      </c>
      <c r="AA1572" s="11">
        <f t="shared" si="2843"/>
        <v>0</v>
      </c>
      <c r="AB1572" s="11">
        <f t="shared" si="2843"/>
        <v>0</v>
      </c>
      <c r="AC1572" s="11">
        <f t="shared" si="2843"/>
        <v>0</v>
      </c>
      <c r="AD1572" s="11">
        <f t="shared" si="2843"/>
        <v>0</v>
      </c>
      <c r="AE1572" s="11">
        <f t="shared" si="2843"/>
        <v>930</v>
      </c>
      <c r="AF1572" s="11">
        <f t="shared" si="2843"/>
        <v>0</v>
      </c>
      <c r="AG1572" s="11">
        <f t="shared" si="2844"/>
        <v>0</v>
      </c>
      <c r="AH1572" s="11">
        <f t="shared" si="2844"/>
        <v>0</v>
      </c>
      <c r="AI1572" s="11">
        <f t="shared" si="2844"/>
        <v>0</v>
      </c>
      <c r="AJ1572" s="11">
        <f t="shared" si="2844"/>
        <v>0</v>
      </c>
      <c r="AK1572" s="11">
        <f t="shared" si="2844"/>
        <v>930</v>
      </c>
      <c r="AL1572" s="11">
        <f t="shared" si="2844"/>
        <v>0</v>
      </c>
      <c r="AM1572" s="11">
        <f t="shared" si="2844"/>
        <v>0</v>
      </c>
      <c r="AN1572" s="11">
        <f t="shared" si="2844"/>
        <v>0</v>
      </c>
      <c r="AO1572" s="11">
        <f t="shared" si="2844"/>
        <v>0</v>
      </c>
      <c r="AP1572" s="11">
        <f t="shared" si="2844"/>
        <v>0</v>
      </c>
      <c r="AQ1572" s="11">
        <f t="shared" si="2844"/>
        <v>930</v>
      </c>
      <c r="AR1572" s="11">
        <f t="shared" si="2844"/>
        <v>0</v>
      </c>
      <c r="AS1572" s="11">
        <f t="shared" si="2845"/>
        <v>0</v>
      </c>
      <c r="AT1572" s="11">
        <f t="shared" si="2845"/>
        <v>0</v>
      </c>
      <c r="AU1572" s="11">
        <f t="shared" si="2845"/>
        <v>0</v>
      </c>
      <c r="AV1572" s="11">
        <f t="shared" si="2845"/>
        <v>0</v>
      </c>
      <c r="AW1572" s="11">
        <f t="shared" si="2845"/>
        <v>930</v>
      </c>
      <c r="AX1572" s="11">
        <f t="shared" si="2845"/>
        <v>0</v>
      </c>
      <c r="AY1572" s="11">
        <f t="shared" si="2845"/>
        <v>550</v>
      </c>
      <c r="AZ1572" s="11">
        <f t="shared" si="2845"/>
        <v>0</v>
      </c>
      <c r="BA1572" s="92">
        <f t="shared" si="2830"/>
        <v>59.13978494623656</v>
      </c>
      <c r="BB1572" s="92"/>
    </row>
    <row r="1573" spans="1:54" ht="17.100000000000001" hidden="1" customHeight="1">
      <c r="A1573" s="24" t="s">
        <v>14</v>
      </c>
      <c r="B1573" s="25">
        <v>923</v>
      </c>
      <c r="C1573" s="25" t="s">
        <v>28</v>
      </c>
      <c r="D1573" s="25" t="s">
        <v>75</v>
      </c>
      <c r="E1573" s="25" t="s">
        <v>111</v>
      </c>
      <c r="F1573" s="25"/>
      <c r="G1573" s="11">
        <f t="shared" si="2842"/>
        <v>930</v>
      </c>
      <c r="H1573" s="11">
        <f t="shared" si="2842"/>
        <v>0</v>
      </c>
      <c r="I1573" s="11">
        <f t="shared" si="2842"/>
        <v>0</v>
      </c>
      <c r="J1573" s="11">
        <f t="shared" si="2842"/>
        <v>0</v>
      </c>
      <c r="K1573" s="11">
        <f t="shared" si="2842"/>
        <v>0</v>
      </c>
      <c r="L1573" s="11">
        <f t="shared" si="2842"/>
        <v>0</v>
      </c>
      <c r="M1573" s="11">
        <f t="shared" si="2842"/>
        <v>930</v>
      </c>
      <c r="N1573" s="11">
        <f t="shared" si="2842"/>
        <v>0</v>
      </c>
      <c r="O1573" s="11">
        <f t="shared" si="2842"/>
        <v>0</v>
      </c>
      <c r="P1573" s="11">
        <f t="shared" si="2842"/>
        <v>0</v>
      </c>
      <c r="Q1573" s="11">
        <f t="shared" si="2842"/>
        <v>0</v>
      </c>
      <c r="R1573" s="11">
        <f t="shared" si="2842"/>
        <v>0</v>
      </c>
      <c r="S1573" s="11">
        <f t="shared" si="2842"/>
        <v>930</v>
      </c>
      <c r="T1573" s="11">
        <f t="shared" si="2842"/>
        <v>0</v>
      </c>
      <c r="U1573" s="11">
        <f t="shared" si="2843"/>
        <v>0</v>
      </c>
      <c r="V1573" s="11">
        <f t="shared" si="2843"/>
        <v>0</v>
      </c>
      <c r="W1573" s="11">
        <f t="shared" si="2843"/>
        <v>0</v>
      </c>
      <c r="X1573" s="11">
        <f t="shared" si="2843"/>
        <v>0</v>
      </c>
      <c r="Y1573" s="11">
        <f t="shared" si="2843"/>
        <v>930</v>
      </c>
      <c r="Z1573" s="11">
        <f t="shared" si="2843"/>
        <v>0</v>
      </c>
      <c r="AA1573" s="11">
        <f t="shared" si="2843"/>
        <v>0</v>
      </c>
      <c r="AB1573" s="11">
        <f t="shared" si="2843"/>
        <v>0</v>
      </c>
      <c r="AC1573" s="11">
        <f t="shared" si="2843"/>
        <v>0</v>
      </c>
      <c r="AD1573" s="11">
        <f t="shared" si="2843"/>
        <v>0</v>
      </c>
      <c r="AE1573" s="11">
        <f t="shared" si="2843"/>
        <v>930</v>
      </c>
      <c r="AF1573" s="11">
        <f t="shared" si="2843"/>
        <v>0</v>
      </c>
      <c r="AG1573" s="11">
        <f t="shared" si="2844"/>
        <v>0</v>
      </c>
      <c r="AH1573" s="11">
        <f t="shared" si="2844"/>
        <v>0</v>
      </c>
      <c r="AI1573" s="11">
        <f t="shared" si="2844"/>
        <v>0</v>
      </c>
      <c r="AJ1573" s="11">
        <f t="shared" si="2844"/>
        <v>0</v>
      </c>
      <c r="AK1573" s="11">
        <f t="shared" si="2844"/>
        <v>930</v>
      </c>
      <c r="AL1573" s="11">
        <f t="shared" si="2844"/>
        <v>0</v>
      </c>
      <c r="AM1573" s="11">
        <f t="shared" si="2844"/>
        <v>0</v>
      </c>
      <c r="AN1573" s="11">
        <f t="shared" si="2844"/>
        <v>0</v>
      </c>
      <c r="AO1573" s="11">
        <f t="shared" si="2844"/>
        <v>0</v>
      </c>
      <c r="AP1573" s="11">
        <f t="shared" si="2844"/>
        <v>0</v>
      </c>
      <c r="AQ1573" s="11">
        <f t="shared" si="2844"/>
        <v>930</v>
      </c>
      <c r="AR1573" s="11">
        <f t="shared" si="2844"/>
        <v>0</v>
      </c>
      <c r="AS1573" s="11">
        <f t="shared" si="2845"/>
        <v>0</v>
      </c>
      <c r="AT1573" s="11">
        <f t="shared" si="2845"/>
        <v>0</v>
      </c>
      <c r="AU1573" s="11">
        <f t="shared" si="2845"/>
        <v>0</v>
      </c>
      <c r="AV1573" s="11">
        <f t="shared" si="2845"/>
        <v>0</v>
      </c>
      <c r="AW1573" s="11">
        <f t="shared" si="2845"/>
        <v>930</v>
      </c>
      <c r="AX1573" s="11">
        <f t="shared" si="2845"/>
        <v>0</v>
      </c>
      <c r="AY1573" s="11">
        <f t="shared" si="2845"/>
        <v>550</v>
      </c>
      <c r="AZ1573" s="11">
        <f t="shared" si="2845"/>
        <v>0</v>
      </c>
      <c r="BA1573" s="92">
        <f t="shared" si="2830"/>
        <v>59.13978494623656</v>
      </c>
      <c r="BB1573" s="92"/>
    </row>
    <row r="1574" spans="1:54" ht="17.100000000000001" hidden="1" customHeight="1">
      <c r="A1574" s="24" t="s">
        <v>112</v>
      </c>
      <c r="B1574" s="25">
        <v>923</v>
      </c>
      <c r="C1574" s="25" t="s">
        <v>28</v>
      </c>
      <c r="D1574" s="25" t="s">
        <v>75</v>
      </c>
      <c r="E1574" s="25" t="s">
        <v>113</v>
      </c>
      <c r="F1574" s="25"/>
      <c r="G1574" s="11">
        <f t="shared" si="2842"/>
        <v>930</v>
      </c>
      <c r="H1574" s="11">
        <f t="shared" si="2842"/>
        <v>0</v>
      </c>
      <c r="I1574" s="11">
        <f t="shared" si="2842"/>
        <v>0</v>
      </c>
      <c r="J1574" s="11">
        <f t="shared" si="2842"/>
        <v>0</v>
      </c>
      <c r="K1574" s="11">
        <f t="shared" si="2842"/>
        <v>0</v>
      </c>
      <c r="L1574" s="11">
        <f t="shared" si="2842"/>
        <v>0</v>
      </c>
      <c r="M1574" s="11">
        <f t="shared" si="2842"/>
        <v>930</v>
      </c>
      <c r="N1574" s="11">
        <f t="shared" si="2842"/>
        <v>0</v>
      </c>
      <c r="O1574" s="11">
        <f t="shared" si="2842"/>
        <v>0</v>
      </c>
      <c r="P1574" s="11">
        <f t="shared" si="2842"/>
        <v>0</v>
      </c>
      <c r="Q1574" s="11">
        <f t="shared" si="2842"/>
        <v>0</v>
      </c>
      <c r="R1574" s="11">
        <f t="shared" si="2842"/>
        <v>0</v>
      </c>
      <c r="S1574" s="11">
        <f t="shared" si="2842"/>
        <v>930</v>
      </c>
      <c r="T1574" s="11">
        <f t="shared" si="2842"/>
        <v>0</v>
      </c>
      <c r="U1574" s="11">
        <f t="shared" si="2843"/>
        <v>0</v>
      </c>
      <c r="V1574" s="11">
        <f t="shared" si="2843"/>
        <v>0</v>
      </c>
      <c r="W1574" s="11">
        <f t="shared" si="2843"/>
        <v>0</v>
      </c>
      <c r="X1574" s="11">
        <f t="shared" si="2843"/>
        <v>0</v>
      </c>
      <c r="Y1574" s="11">
        <f t="shared" si="2843"/>
        <v>930</v>
      </c>
      <c r="Z1574" s="11">
        <f t="shared" si="2843"/>
        <v>0</v>
      </c>
      <c r="AA1574" s="11">
        <f t="shared" si="2843"/>
        <v>0</v>
      </c>
      <c r="AB1574" s="11">
        <f t="shared" si="2843"/>
        <v>0</v>
      </c>
      <c r="AC1574" s="11">
        <f t="shared" si="2843"/>
        <v>0</v>
      </c>
      <c r="AD1574" s="11">
        <f t="shared" si="2843"/>
        <v>0</v>
      </c>
      <c r="AE1574" s="11">
        <f t="shared" si="2843"/>
        <v>930</v>
      </c>
      <c r="AF1574" s="11">
        <f t="shared" si="2843"/>
        <v>0</v>
      </c>
      <c r="AG1574" s="11">
        <f t="shared" si="2844"/>
        <v>0</v>
      </c>
      <c r="AH1574" s="11">
        <f t="shared" si="2844"/>
        <v>0</v>
      </c>
      <c r="AI1574" s="11">
        <f t="shared" si="2844"/>
        <v>0</v>
      </c>
      <c r="AJ1574" s="11">
        <f t="shared" si="2844"/>
        <v>0</v>
      </c>
      <c r="AK1574" s="11">
        <f t="shared" si="2844"/>
        <v>930</v>
      </c>
      <c r="AL1574" s="11">
        <f t="shared" si="2844"/>
        <v>0</v>
      </c>
      <c r="AM1574" s="11">
        <f t="shared" si="2844"/>
        <v>0</v>
      </c>
      <c r="AN1574" s="11">
        <f t="shared" si="2844"/>
        <v>0</v>
      </c>
      <c r="AO1574" s="11">
        <f t="shared" si="2844"/>
        <v>0</v>
      </c>
      <c r="AP1574" s="11">
        <f t="shared" si="2844"/>
        <v>0</v>
      </c>
      <c r="AQ1574" s="11">
        <f t="shared" si="2844"/>
        <v>930</v>
      </c>
      <c r="AR1574" s="11">
        <f t="shared" si="2844"/>
        <v>0</v>
      </c>
      <c r="AS1574" s="11">
        <f t="shared" si="2845"/>
        <v>0</v>
      </c>
      <c r="AT1574" s="11">
        <f t="shared" si="2845"/>
        <v>0</v>
      </c>
      <c r="AU1574" s="11">
        <f t="shared" si="2845"/>
        <v>0</v>
      </c>
      <c r="AV1574" s="11">
        <f t="shared" si="2845"/>
        <v>0</v>
      </c>
      <c r="AW1574" s="11">
        <f t="shared" si="2845"/>
        <v>930</v>
      </c>
      <c r="AX1574" s="11">
        <f t="shared" si="2845"/>
        <v>0</v>
      </c>
      <c r="AY1574" s="11">
        <f t="shared" si="2845"/>
        <v>550</v>
      </c>
      <c r="AZ1574" s="11">
        <f t="shared" si="2845"/>
        <v>0</v>
      </c>
      <c r="BA1574" s="92">
        <f t="shared" si="2830"/>
        <v>59.13978494623656</v>
      </c>
      <c r="BB1574" s="92"/>
    </row>
    <row r="1575" spans="1:54" ht="33" hidden="1">
      <c r="A1575" s="24" t="s">
        <v>242</v>
      </c>
      <c r="B1575" s="25">
        <v>923</v>
      </c>
      <c r="C1575" s="25" t="s">
        <v>28</v>
      </c>
      <c r="D1575" s="25" t="s">
        <v>75</v>
      </c>
      <c r="E1575" s="25" t="s">
        <v>113</v>
      </c>
      <c r="F1575" s="25" t="s">
        <v>30</v>
      </c>
      <c r="G1575" s="9">
        <f t="shared" si="2842"/>
        <v>930</v>
      </c>
      <c r="H1575" s="9">
        <f t="shared" si="2842"/>
        <v>0</v>
      </c>
      <c r="I1575" s="9">
        <f t="shared" si="2842"/>
        <v>0</v>
      </c>
      <c r="J1575" s="9">
        <f t="shared" si="2842"/>
        <v>0</v>
      </c>
      <c r="K1575" s="9">
        <f t="shared" si="2842"/>
        <v>0</v>
      </c>
      <c r="L1575" s="9">
        <f t="shared" si="2842"/>
        <v>0</v>
      </c>
      <c r="M1575" s="9">
        <f t="shared" si="2842"/>
        <v>930</v>
      </c>
      <c r="N1575" s="9">
        <f t="shared" si="2842"/>
        <v>0</v>
      </c>
      <c r="O1575" s="9">
        <f t="shared" si="2842"/>
        <v>0</v>
      </c>
      <c r="P1575" s="9">
        <f t="shared" si="2842"/>
        <v>0</v>
      </c>
      <c r="Q1575" s="9">
        <f t="shared" si="2842"/>
        <v>0</v>
      </c>
      <c r="R1575" s="9">
        <f t="shared" si="2842"/>
        <v>0</v>
      </c>
      <c r="S1575" s="9">
        <f t="shared" si="2842"/>
        <v>930</v>
      </c>
      <c r="T1575" s="9">
        <f t="shared" si="2842"/>
        <v>0</v>
      </c>
      <c r="U1575" s="9">
        <f t="shared" si="2843"/>
        <v>0</v>
      </c>
      <c r="V1575" s="9">
        <f t="shared" si="2843"/>
        <v>0</v>
      </c>
      <c r="W1575" s="9">
        <f t="shared" si="2843"/>
        <v>0</v>
      </c>
      <c r="X1575" s="9">
        <f t="shared" si="2843"/>
        <v>0</v>
      </c>
      <c r="Y1575" s="9">
        <f t="shared" si="2843"/>
        <v>930</v>
      </c>
      <c r="Z1575" s="9">
        <f t="shared" si="2843"/>
        <v>0</v>
      </c>
      <c r="AA1575" s="9">
        <f t="shared" si="2843"/>
        <v>0</v>
      </c>
      <c r="AB1575" s="9">
        <f t="shared" si="2843"/>
        <v>0</v>
      </c>
      <c r="AC1575" s="9">
        <f t="shared" si="2843"/>
        <v>0</v>
      </c>
      <c r="AD1575" s="9">
        <f t="shared" si="2843"/>
        <v>0</v>
      </c>
      <c r="AE1575" s="9">
        <f t="shared" si="2843"/>
        <v>930</v>
      </c>
      <c r="AF1575" s="9">
        <f t="shared" si="2843"/>
        <v>0</v>
      </c>
      <c r="AG1575" s="9">
        <f t="shared" si="2844"/>
        <v>0</v>
      </c>
      <c r="AH1575" s="9">
        <f t="shared" si="2844"/>
        <v>0</v>
      </c>
      <c r="AI1575" s="9">
        <f t="shared" si="2844"/>
        <v>0</v>
      </c>
      <c r="AJ1575" s="9">
        <f t="shared" si="2844"/>
        <v>0</v>
      </c>
      <c r="AK1575" s="9">
        <f t="shared" si="2844"/>
        <v>930</v>
      </c>
      <c r="AL1575" s="9">
        <f t="shared" si="2844"/>
        <v>0</v>
      </c>
      <c r="AM1575" s="9">
        <f t="shared" si="2844"/>
        <v>0</v>
      </c>
      <c r="AN1575" s="9">
        <f t="shared" si="2844"/>
        <v>0</v>
      </c>
      <c r="AO1575" s="9">
        <f t="shared" si="2844"/>
        <v>0</v>
      </c>
      <c r="AP1575" s="9">
        <f t="shared" si="2844"/>
        <v>0</v>
      </c>
      <c r="AQ1575" s="9">
        <f t="shared" si="2844"/>
        <v>930</v>
      </c>
      <c r="AR1575" s="9">
        <f t="shared" si="2844"/>
        <v>0</v>
      </c>
      <c r="AS1575" s="9">
        <f t="shared" si="2845"/>
        <v>0</v>
      </c>
      <c r="AT1575" s="9">
        <f t="shared" si="2845"/>
        <v>0</v>
      </c>
      <c r="AU1575" s="9">
        <f t="shared" si="2845"/>
        <v>0</v>
      </c>
      <c r="AV1575" s="9">
        <f t="shared" si="2845"/>
        <v>0</v>
      </c>
      <c r="AW1575" s="9">
        <f t="shared" si="2845"/>
        <v>930</v>
      </c>
      <c r="AX1575" s="9">
        <f t="shared" si="2845"/>
        <v>0</v>
      </c>
      <c r="AY1575" s="9">
        <f t="shared" si="2845"/>
        <v>550</v>
      </c>
      <c r="AZ1575" s="9">
        <f t="shared" si="2845"/>
        <v>0</v>
      </c>
      <c r="BA1575" s="92">
        <f t="shared" si="2830"/>
        <v>59.13978494623656</v>
      </c>
      <c r="BB1575" s="92"/>
    </row>
    <row r="1576" spans="1:54" ht="33" hidden="1">
      <c r="A1576" s="24" t="s">
        <v>36</v>
      </c>
      <c r="B1576" s="25">
        <v>923</v>
      </c>
      <c r="C1576" s="25" t="s">
        <v>28</v>
      </c>
      <c r="D1576" s="25" t="s">
        <v>75</v>
      </c>
      <c r="E1576" s="25" t="s">
        <v>113</v>
      </c>
      <c r="F1576" s="25" t="s">
        <v>37</v>
      </c>
      <c r="G1576" s="9">
        <v>930</v>
      </c>
      <c r="H1576" s="9"/>
      <c r="I1576" s="79"/>
      <c r="J1576" s="79"/>
      <c r="K1576" s="79"/>
      <c r="L1576" s="79"/>
      <c r="M1576" s="9">
        <f>G1576+I1576+J1576+K1576+L1576</f>
        <v>930</v>
      </c>
      <c r="N1576" s="9">
        <f>H1576+L1576</f>
        <v>0</v>
      </c>
      <c r="O1576" s="80"/>
      <c r="P1576" s="80"/>
      <c r="Q1576" s="80"/>
      <c r="R1576" s="80"/>
      <c r="S1576" s="9">
        <f>M1576+O1576+P1576+Q1576+R1576</f>
        <v>930</v>
      </c>
      <c r="T1576" s="9">
        <f>N1576+R1576</f>
        <v>0</v>
      </c>
      <c r="U1576" s="80"/>
      <c r="V1576" s="80"/>
      <c r="W1576" s="80"/>
      <c r="X1576" s="80"/>
      <c r="Y1576" s="9">
        <f>S1576+U1576+V1576+W1576+X1576</f>
        <v>930</v>
      </c>
      <c r="Z1576" s="9">
        <f>T1576+X1576</f>
        <v>0</v>
      </c>
      <c r="AA1576" s="80"/>
      <c r="AB1576" s="80"/>
      <c r="AC1576" s="80"/>
      <c r="AD1576" s="80"/>
      <c r="AE1576" s="9">
        <f>Y1576+AA1576+AB1576+AC1576+AD1576</f>
        <v>930</v>
      </c>
      <c r="AF1576" s="9">
        <f>Z1576+AD1576</f>
        <v>0</v>
      </c>
      <c r="AG1576" s="80"/>
      <c r="AH1576" s="80"/>
      <c r="AI1576" s="80"/>
      <c r="AJ1576" s="80"/>
      <c r="AK1576" s="9">
        <f>AE1576+AG1576+AH1576+AI1576+AJ1576</f>
        <v>930</v>
      </c>
      <c r="AL1576" s="9">
        <f>AF1576+AJ1576</f>
        <v>0</v>
      </c>
      <c r="AM1576" s="80"/>
      <c r="AN1576" s="80"/>
      <c r="AO1576" s="80"/>
      <c r="AP1576" s="80"/>
      <c r="AQ1576" s="9">
        <f>AK1576+AM1576+AN1576+AO1576+AP1576</f>
        <v>930</v>
      </c>
      <c r="AR1576" s="9">
        <f>AL1576+AP1576</f>
        <v>0</v>
      </c>
      <c r="AS1576" s="80"/>
      <c r="AT1576" s="80"/>
      <c r="AU1576" s="80"/>
      <c r="AV1576" s="80"/>
      <c r="AW1576" s="9">
        <f>AQ1576+AS1576+AT1576+AU1576+AV1576</f>
        <v>930</v>
      </c>
      <c r="AX1576" s="9">
        <f>AR1576+AV1576</f>
        <v>0</v>
      </c>
      <c r="AY1576" s="9">
        <v>550</v>
      </c>
      <c r="AZ1576" s="79"/>
      <c r="BA1576" s="92">
        <f t="shared" si="2830"/>
        <v>59.13978494623656</v>
      </c>
      <c r="BB1576" s="92"/>
    </row>
    <row r="1577" spans="1:54" hidden="1">
      <c r="A1577" s="24"/>
      <c r="B1577" s="25"/>
      <c r="C1577" s="25"/>
      <c r="D1577" s="25"/>
      <c r="E1577" s="25"/>
      <c r="F1577" s="25"/>
      <c r="G1577" s="9"/>
      <c r="H1577" s="9"/>
      <c r="I1577" s="79"/>
      <c r="J1577" s="79"/>
      <c r="K1577" s="79"/>
      <c r="L1577" s="79"/>
      <c r="M1577" s="79"/>
      <c r="N1577" s="79"/>
      <c r="O1577" s="80"/>
      <c r="P1577" s="80"/>
      <c r="Q1577" s="80"/>
      <c r="R1577" s="80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0"/>
      <c r="AD1577" s="80"/>
      <c r="AE1577" s="80"/>
      <c r="AF1577" s="80"/>
      <c r="AG1577" s="80"/>
      <c r="AH1577" s="80"/>
      <c r="AI1577" s="80"/>
      <c r="AJ1577" s="80"/>
      <c r="AK1577" s="80"/>
      <c r="AL1577" s="80"/>
      <c r="AM1577" s="80"/>
      <c r="AN1577" s="80"/>
      <c r="AO1577" s="80"/>
      <c r="AP1577" s="80"/>
      <c r="AQ1577" s="80"/>
      <c r="AR1577" s="80"/>
      <c r="AS1577" s="80"/>
      <c r="AT1577" s="80"/>
      <c r="AU1577" s="80"/>
      <c r="AV1577" s="80"/>
      <c r="AW1577" s="80"/>
      <c r="AX1577" s="80"/>
      <c r="AY1577" s="79"/>
      <c r="AZ1577" s="79"/>
      <c r="BA1577" s="92"/>
      <c r="BB1577" s="92"/>
    </row>
    <row r="1578" spans="1:54" ht="37.5" hidden="1">
      <c r="A1578" s="22" t="s">
        <v>114</v>
      </c>
      <c r="B1578" s="23">
        <v>923</v>
      </c>
      <c r="C1578" s="23" t="s">
        <v>75</v>
      </c>
      <c r="D1578" s="23" t="s">
        <v>28</v>
      </c>
      <c r="E1578" s="23"/>
      <c r="F1578" s="23"/>
      <c r="G1578" s="13">
        <f t="shared" ref="G1578:V1582" si="2846">G1579</f>
        <v>8548</v>
      </c>
      <c r="H1578" s="13">
        <f t="shared" si="2846"/>
        <v>0</v>
      </c>
      <c r="I1578" s="13">
        <f t="shared" si="2846"/>
        <v>0</v>
      </c>
      <c r="J1578" s="13">
        <f t="shared" si="2846"/>
        <v>0</v>
      </c>
      <c r="K1578" s="13">
        <f t="shared" si="2846"/>
        <v>0</v>
      </c>
      <c r="L1578" s="13">
        <f t="shared" si="2846"/>
        <v>0</v>
      </c>
      <c r="M1578" s="13">
        <f t="shared" si="2846"/>
        <v>8548</v>
      </c>
      <c r="N1578" s="13">
        <f t="shared" si="2846"/>
        <v>0</v>
      </c>
      <c r="O1578" s="13">
        <f t="shared" si="2846"/>
        <v>0</v>
      </c>
      <c r="P1578" s="13">
        <f t="shared" si="2846"/>
        <v>0</v>
      </c>
      <c r="Q1578" s="13">
        <f t="shared" si="2846"/>
        <v>0</v>
      </c>
      <c r="R1578" s="13">
        <f t="shared" si="2846"/>
        <v>0</v>
      </c>
      <c r="S1578" s="13">
        <f t="shared" si="2846"/>
        <v>8548</v>
      </c>
      <c r="T1578" s="13">
        <f t="shared" si="2846"/>
        <v>0</v>
      </c>
      <c r="U1578" s="13">
        <f t="shared" si="2846"/>
        <v>0</v>
      </c>
      <c r="V1578" s="13">
        <f t="shared" si="2846"/>
        <v>0</v>
      </c>
      <c r="W1578" s="13">
        <f t="shared" ref="U1578:AJ1582" si="2847">W1579</f>
        <v>0</v>
      </c>
      <c r="X1578" s="13">
        <f t="shared" si="2847"/>
        <v>0</v>
      </c>
      <c r="Y1578" s="13">
        <f t="shared" si="2847"/>
        <v>8548</v>
      </c>
      <c r="Z1578" s="13">
        <f t="shared" si="2847"/>
        <v>0</v>
      </c>
      <c r="AA1578" s="13">
        <f t="shared" si="2847"/>
        <v>0</v>
      </c>
      <c r="AB1578" s="13">
        <f t="shared" si="2847"/>
        <v>0</v>
      </c>
      <c r="AC1578" s="13">
        <f t="shared" si="2847"/>
        <v>0</v>
      </c>
      <c r="AD1578" s="13">
        <f t="shared" si="2847"/>
        <v>0</v>
      </c>
      <c r="AE1578" s="13">
        <f t="shared" si="2847"/>
        <v>8548</v>
      </c>
      <c r="AF1578" s="13">
        <f t="shared" si="2847"/>
        <v>0</v>
      </c>
      <c r="AG1578" s="13">
        <f t="shared" si="2847"/>
        <v>0</v>
      </c>
      <c r="AH1578" s="13">
        <f t="shared" si="2847"/>
        <v>0</v>
      </c>
      <c r="AI1578" s="13">
        <f t="shared" si="2847"/>
        <v>0</v>
      </c>
      <c r="AJ1578" s="13">
        <f t="shared" si="2847"/>
        <v>0</v>
      </c>
      <c r="AK1578" s="13">
        <f t="shared" ref="AG1578:AV1582" si="2848">AK1579</f>
        <v>8548</v>
      </c>
      <c r="AL1578" s="13">
        <f t="shared" si="2848"/>
        <v>0</v>
      </c>
      <c r="AM1578" s="13">
        <f t="shared" si="2848"/>
        <v>0</v>
      </c>
      <c r="AN1578" s="13">
        <f t="shared" si="2848"/>
        <v>0</v>
      </c>
      <c r="AO1578" s="13">
        <f t="shared" si="2848"/>
        <v>0</v>
      </c>
      <c r="AP1578" s="13">
        <f t="shared" si="2848"/>
        <v>0</v>
      </c>
      <c r="AQ1578" s="13">
        <f t="shared" si="2848"/>
        <v>8548</v>
      </c>
      <c r="AR1578" s="13">
        <f t="shared" si="2848"/>
        <v>0</v>
      </c>
      <c r="AS1578" s="13">
        <f t="shared" si="2848"/>
        <v>0</v>
      </c>
      <c r="AT1578" s="13">
        <f t="shared" si="2848"/>
        <v>0</v>
      </c>
      <c r="AU1578" s="13">
        <f t="shared" si="2848"/>
        <v>0</v>
      </c>
      <c r="AV1578" s="13">
        <f t="shared" si="2848"/>
        <v>0</v>
      </c>
      <c r="AW1578" s="13">
        <f t="shared" ref="AS1578:AZ1582" si="2849">AW1579</f>
        <v>8548</v>
      </c>
      <c r="AX1578" s="13">
        <f t="shared" si="2849"/>
        <v>0</v>
      </c>
      <c r="AY1578" s="13">
        <f t="shared" si="2849"/>
        <v>3924</v>
      </c>
      <c r="AZ1578" s="13">
        <f t="shared" si="2849"/>
        <v>0</v>
      </c>
      <c r="BA1578" s="93">
        <f t="shared" si="2830"/>
        <v>45.905474964904073</v>
      </c>
      <c r="BB1578" s="93"/>
    </row>
    <row r="1579" spans="1:54" ht="49.5" hidden="1">
      <c r="A1579" s="27" t="s">
        <v>425</v>
      </c>
      <c r="B1579" s="25">
        <v>923</v>
      </c>
      <c r="C1579" s="25" t="s">
        <v>75</v>
      </c>
      <c r="D1579" s="25" t="s">
        <v>28</v>
      </c>
      <c r="E1579" s="25" t="s">
        <v>73</v>
      </c>
      <c r="F1579" s="25"/>
      <c r="G1579" s="11">
        <f t="shared" si="2846"/>
        <v>8548</v>
      </c>
      <c r="H1579" s="11">
        <f t="shared" si="2846"/>
        <v>0</v>
      </c>
      <c r="I1579" s="11">
        <f t="shared" si="2846"/>
        <v>0</v>
      </c>
      <c r="J1579" s="11">
        <f t="shared" si="2846"/>
        <v>0</v>
      </c>
      <c r="K1579" s="11">
        <f t="shared" si="2846"/>
        <v>0</v>
      </c>
      <c r="L1579" s="11">
        <f t="shared" si="2846"/>
        <v>0</v>
      </c>
      <c r="M1579" s="11">
        <f t="shared" si="2846"/>
        <v>8548</v>
      </c>
      <c r="N1579" s="11">
        <f t="shared" si="2846"/>
        <v>0</v>
      </c>
      <c r="O1579" s="11">
        <f t="shared" si="2846"/>
        <v>0</v>
      </c>
      <c r="P1579" s="11">
        <f t="shared" si="2846"/>
        <v>0</v>
      </c>
      <c r="Q1579" s="11">
        <f t="shared" si="2846"/>
        <v>0</v>
      </c>
      <c r="R1579" s="11">
        <f t="shared" si="2846"/>
        <v>0</v>
      </c>
      <c r="S1579" s="11">
        <f t="shared" si="2846"/>
        <v>8548</v>
      </c>
      <c r="T1579" s="11">
        <f t="shared" si="2846"/>
        <v>0</v>
      </c>
      <c r="U1579" s="11">
        <f t="shared" si="2847"/>
        <v>0</v>
      </c>
      <c r="V1579" s="11">
        <f t="shared" si="2847"/>
        <v>0</v>
      </c>
      <c r="W1579" s="11">
        <f t="shared" si="2847"/>
        <v>0</v>
      </c>
      <c r="X1579" s="11">
        <f t="shared" si="2847"/>
        <v>0</v>
      </c>
      <c r="Y1579" s="11">
        <f t="shared" si="2847"/>
        <v>8548</v>
      </c>
      <c r="Z1579" s="11">
        <f t="shared" si="2847"/>
        <v>0</v>
      </c>
      <c r="AA1579" s="11">
        <f t="shared" si="2847"/>
        <v>0</v>
      </c>
      <c r="AB1579" s="11">
        <f t="shared" si="2847"/>
        <v>0</v>
      </c>
      <c r="AC1579" s="11">
        <f t="shared" si="2847"/>
        <v>0</v>
      </c>
      <c r="AD1579" s="11">
        <f t="shared" si="2847"/>
        <v>0</v>
      </c>
      <c r="AE1579" s="11">
        <f t="shared" si="2847"/>
        <v>8548</v>
      </c>
      <c r="AF1579" s="11">
        <f t="shared" si="2847"/>
        <v>0</v>
      </c>
      <c r="AG1579" s="11">
        <f t="shared" si="2848"/>
        <v>0</v>
      </c>
      <c r="AH1579" s="11">
        <f t="shared" si="2848"/>
        <v>0</v>
      </c>
      <c r="AI1579" s="11">
        <f t="shared" si="2848"/>
        <v>0</v>
      </c>
      <c r="AJ1579" s="11">
        <f t="shared" si="2848"/>
        <v>0</v>
      </c>
      <c r="AK1579" s="11">
        <f t="shared" si="2848"/>
        <v>8548</v>
      </c>
      <c r="AL1579" s="11">
        <f t="shared" si="2848"/>
        <v>0</v>
      </c>
      <c r="AM1579" s="11">
        <f t="shared" si="2848"/>
        <v>0</v>
      </c>
      <c r="AN1579" s="11">
        <f t="shared" si="2848"/>
        <v>0</v>
      </c>
      <c r="AO1579" s="11">
        <f t="shared" si="2848"/>
        <v>0</v>
      </c>
      <c r="AP1579" s="11">
        <f t="shared" si="2848"/>
        <v>0</v>
      </c>
      <c r="AQ1579" s="11">
        <f t="shared" si="2848"/>
        <v>8548</v>
      </c>
      <c r="AR1579" s="11">
        <f t="shared" si="2848"/>
        <v>0</v>
      </c>
      <c r="AS1579" s="11">
        <f t="shared" si="2849"/>
        <v>0</v>
      </c>
      <c r="AT1579" s="11">
        <f t="shared" si="2849"/>
        <v>0</v>
      </c>
      <c r="AU1579" s="11">
        <f t="shared" si="2849"/>
        <v>0</v>
      </c>
      <c r="AV1579" s="11">
        <f t="shared" si="2849"/>
        <v>0</v>
      </c>
      <c r="AW1579" s="11">
        <f t="shared" si="2849"/>
        <v>8548</v>
      </c>
      <c r="AX1579" s="11">
        <f t="shared" si="2849"/>
        <v>0</v>
      </c>
      <c r="AY1579" s="11">
        <f t="shared" si="2849"/>
        <v>3924</v>
      </c>
      <c r="AZ1579" s="11">
        <f t="shared" si="2849"/>
        <v>0</v>
      </c>
      <c r="BA1579" s="92">
        <f t="shared" si="2830"/>
        <v>45.905474964904073</v>
      </c>
      <c r="BB1579" s="92"/>
    </row>
    <row r="1580" spans="1:54" ht="33" hidden="1">
      <c r="A1580" s="24" t="s">
        <v>76</v>
      </c>
      <c r="B1580" s="25">
        <v>923</v>
      </c>
      <c r="C1580" s="25" t="s">
        <v>75</v>
      </c>
      <c r="D1580" s="25" t="s">
        <v>28</v>
      </c>
      <c r="E1580" s="25" t="s">
        <v>549</v>
      </c>
      <c r="F1580" s="25"/>
      <c r="G1580" s="11">
        <f t="shared" si="2846"/>
        <v>8548</v>
      </c>
      <c r="H1580" s="11">
        <f t="shared" si="2846"/>
        <v>0</v>
      </c>
      <c r="I1580" s="11">
        <f t="shared" si="2846"/>
        <v>0</v>
      </c>
      <c r="J1580" s="11">
        <f t="shared" si="2846"/>
        <v>0</v>
      </c>
      <c r="K1580" s="11">
        <f t="shared" si="2846"/>
        <v>0</v>
      </c>
      <c r="L1580" s="11">
        <f t="shared" si="2846"/>
        <v>0</v>
      </c>
      <c r="M1580" s="11">
        <f t="shared" si="2846"/>
        <v>8548</v>
      </c>
      <c r="N1580" s="11">
        <f t="shared" si="2846"/>
        <v>0</v>
      </c>
      <c r="O1580" s="11">
        <f t="shared" si="2846"/>
        <v>0</v>
      </c>
      <c r="P1580" s="11">
        <f t="shared" si="2846"/>
        <v>0</v>
      </c>
      <c r="Q1580" s="11">
        <f t="shared" si="2846"/>
        <v>0</v>
      </c>
      <c r="R1580" s="11">
        <f t="shared" si="2846"/>
        <v>0</v>
      </c>
      <c r="S1580" s="11">
        <f t="shared" si="2846"/>
        <v>8548</v>
      </c>
      <c r="T1580" s="11">
        <f t="shared" si="2846"/>
        <v>0</v>
      </c>
      <c r="U1580" s="11">
        <f t="shared" si="2847"/>
        <v>0</v>
      </c>
      <c r="V1580" s="11">
        <f t="shared" si="2847"/>
        <v>0</v>
      </c>
      <c r="W1580" s="11">
        <f t="shared" si="2847"/>
        <v>0</v>
      </c>
      <c r="X1580" s="11">
        <f t="shared" si="2847"/>
        <v>0</v>
      </c>
      <c r="Y1580" s="11">
        <f t="shared" si="2847"/>
        <v>8548</v>
      </c>
      <c r="Z1580" s="11">
        <f t="shared" si="2847"/>
        <v>0</v>
      </c>
      <c r="AA1580" s="11">
        <f t="shared" si="2847"/>
        <v>0</v>
      </c>
      <c r="AB1580" s="11">
        <f t="shared" si="2847"/>
        <v>0</v>
      </c>
      <c r="AC1580" s="11">
        <f t="shared" si="2847"/>
        <v>0</v>
      </c>
      <c r="AD1580" s="11">
        <f t="shared" si="2847"/>
        <v>0</v>
      </c>
      <c r="AE1580" s="11">
        <f t="shared" si="2847"/>
        <v>8548</v>
      </c>
      <c r="AF1580" s="11">
        <f t="shared" si="2847"/>
        <v>0</v>
      </c>
      <c r="AG1580" s="11">
        <f t="shared" si="2848"/>
        <v>0</v>
      </c>
      <c r="AH1580" s="11">
        <f t="shared" si="2848"/>
        <v>0</v>
      </c>
      <c r="AI1580" s="11">
        <f t="shared" si="2848"/>
        <v>0</v>
      </c>
      <c r="AJ1580" s="11">
        <f t="shared" si="2848"/>
        <v>0</v>
      </c>
      <c r="AK1580" s="11">
        <f t="shared" si="2848"/>
        <v>8548</v>
      </c>
      <c r="AL1580" s="11">
        <f t="shared" si="2848"/>
        <v>0</v>
      </c>
      <c r="AM1580" s="11">
        <f t="shared" si="2848"/>
        <v>0</v>
      </c>
      <c r="AN1580" s="11">
        <f t="shared" si="2848"/>
        <v>0</v>
      </c>
      <c r="AO1580" s="11">
        <f t="shared" si="2848"/>
        <v>0</v>
      </c>
      <c r="AP1580" s="11">
        <f t="shared" si="2848"/>
        <v>0</v>
      </c>
      <c r="AQ1580" s="11">
        <f t="shared" si="2848"/>
        <v>8548</v>
      </c>
      <c r="AR1580" s="11">
        <f t="shared" si="2848"/>
        <v>0</v>
      </c>
      <c r="AS1580" s="11">
        <f t="shared" si="2849"/>
        <v>0</v>
      </c>
      <c r="AT1580" s="11">
        <f t="shared" si="2849"/>
        <v>0</v>
      </c>
      <c r="AU1580" s="11">
        <f t="shared" si="2849"/>
        <v>0</v>
      </c>
      <c r="AV1580" s="11">
        <f t="shared" si="2849"/>
        <v>0</v>
      </c>
      <c r="AW1580" s="11">
        <f t="shared" si="2849"/>
        <v>8548</v>
      </c>
      <c r="AX1580" s="11">
        <f t="shared" si="2849"/>
        <v>0</v>
      </c>
      <c r="AY1580" s="11">
        <f t="shared" si="2849"/>
        <v>3924</v>
      </c>
      <c r="AZ1580" s="11">
        <f t="shared" si="2849"/>
        <v>0</v>
      </c>
      <c r="BA1580" s="92">
        <f t="shared" si="2830"/>
        <v>45.905474964904073</v>
      </c>
      <c r="BB1580" s="92"/>
    </row>
    <row r="1581" spans="1:54" ht="33" hidden="1">
      <c r="A1581" s="24" t="s">
        <v>115</v>
      </c>
      <c r="B1581" s="25">
        <v>923</v>
      </c>
      <c r="C1581" s="25" t="s">
        <v>75</v>
      </c>
      <c r="D1581" s="25" t="s">
        <v>28</v>
      </c>
      <c r="E1581" s="25" t="s">
        <v>550</v>
      </c>
      <c r="F1581" s="25"/>
      <c r="G1581" s="11">
        <f t="shared" si="2846"/>
        <v>8548</v>
      </c>
      <c r="H1581" s="11">
        <f t="shared" si="2846"/>
        <v>0</v>
      </c>
      <c r="I1581" s="11">
        <f t="shared" si="2846"/>
        <v>0</v>
      </c>
      <c r="J1581" s="11">
        <f t="shared" si="2846"/>
        <v>0</v>
      </c>
      <c r="K1581" s="11">
        <f t="shared" si="2846"/>
        <v>0</v>
      </c>
      <c r="L1581" s="11">
        <f t="shared" si="2846"/>
        <v>0</v>
      </c>
      <c r="M1581" s="11">
        <f t="shared" si="2846"/>
        <v>8548</v>
      </c>
      <c r="N1581" s="11">
        <f t="shared" si="2846"/>
        <v>0</v>
      </c>
      <c r="O1581" s="11">
        <f t="shared" si="2846"/>
        <v>0</v>
      </c>
      <c r="P1581" s="11">
        <f t="shared" si="2846"/>
        <v>0</v>
      </c>
      <c r="Q1581" s="11">
        <f t="shared" si="2846"/>
        <v>0</v>
      </c>
      <c r="R1581" s="11">
        <f t="shared" si="2846"/>
        <v>0</v>
      </c>
      <c r="S1581" s="11">
        <f t="shared" si="2846"/>
        <v>8548</v>
      </c>
      <c r="T1581" s="11">
        <f t="shared" si="2846"/>
        <v>0</v>
      </c>
      <c r="U1581" s="11">
        <f t="shared" si="2847"/>
        <v>0</v>
      </c>
      <c r="V1581" s="11">
        <f t="shared" si="2847"/>
        <v>0</v>
      </c>
      <c r="W1581" s="11">
        <f t="shared" si="2847"/>
        <v>0</v>
      </c>
      <c r="X1581" s="11">
        <f t="shared" si="2847"/>
        <v>0</v>
      </c>
      <c r="Y1581" s="11">
        <f t="shared" si="2847"/>
        <v>8548</v>
      </c>
      <c r="Z1581" s="11">
        <f t="shared" si="2847"/>
        <v>0</v>
      </c>
      <c r="AA1581" s="11">
        <f t="shared" si="2847"/>
        <v>0</v>
      </c>
      <c r="AB1581" s="11">
        <f t="shared" si="2847"/>
        <v>0</v>
      </c>
      <c r="AC1581" s="11">
        <f t="shared" si="2847"/>
        <v>0</v>
      </c>
      <c r="AD1581" s="11">
        <f t="shared" si="2847"/>
        <v>0</v>
      </c>
      <c r="AE1581" s="11">
        <f t="shared" si="2847"/>
        <v>8548</v>
      </c>
      <c r="AF1581" s="11">
        <f t="shared" si="2847"/>
        <v>0</v>
      </c>
      <c r="AG1581" s="11">
        <f t="shared" si="2848"/>
        <v>0</v>
      </c>
      <c r="AH1581" s="11">
        <f t="shared" si="2848"/>
        <v>0</v>
      </c>
      <c r="AI1581" s="11">
        <f t="shared" si="2848"/>
        <v>0</v>
      </c>
      <c r="AJ1581" s="11">
        <f t="shared" si="2848"/>
        <v>0</v>
      </c>
      <c r="AK1581" s="11">
        <f t="shared" si="2848"/>
        <v>8548</v>
      </c>
      <c r="AL1581" s="11">
        <f t="shared" si="2848"/>
        <v>0</v>
      </c>
      <c r="AM1581" s="11">
        <f t="shared" si="2848"/>
        <v>0</v>
      </c>
      <c r="AN1581" s="11">
        <f t="shared" si="2848"/>
        <v>0</v>
      </c>
      <c r="AO1581" s="11">
        <f t="shared" si="2848"/>
        <v>0</v>
      </c>
      <c r="AP1581" s="11">
        <f t="shared" si="2848"/>
        <v>0</v>
      </c>
      <c r="AQ1581" s="11">
        <f t="shared" si="2848"/>
        <v>8548</v>
      </c>
      <c r="AR1581" s="11">
        <f t="shared" si="2848"/>
        <v>0</v>
      </c>
      <c r="AS1581" s="11">
        <f t="shared" si="2849"/>
        <v>0</v>
      </c>
      <c r="AT1581" s="11">
        <f t="shared" si="2849"/>
        <v>0</v>
      </c>
      <c r="AU1581" s="11">
        <f t="shared" si="2849"/>
        <v>0</v>
      </c>
      <c r="AV1581" s="11">
        <f t="shared" si="2849"/>
        <v>0</v>
      </c>
      <c r="AW1581" s="11">
        <f t="shared" si="2849"/>
        <v>8548</v>
      </c>
      <c r="AX1581" s="11">
        <f t="shared" si="2849"/>
        <v>0</v>
      </c>
      <c r="AY1581" s="11">
        <f t="shared" si="2849"/>
        <v>3924</v>
      </c>
      <c r="AZ1581" s="11">
        <f t="shared" si="2849"/>
        <v>0</v>
      </c>
      <c r="BA1581" s="92">
        <f t="shared" si="2830"/>
        <v>45.905474964904073</v>
      </c>
      <c r="BB1581" s="92"/>
    </row>
    <row r="1582" spans="1:54" ht="33" hidden="1">
      <c r="A1582" s="24" t="s">
        <v>11</v>
      </c>
      <c r="B1582" s="25">
        <v>923</v>
      </c>
      <c r="C1582" s="25" t="s">
        <v>75</v>
      </c>
      <c r="D1582" s="25" t="s">
        <v>28</v>
      </c>
      <c r="E1582" s="25" t="s">
        <v>550</v>
      </c>
      <c r="F1582" s="25" t="s">
        <v>12</v>
      </c>
      <c r="G1582" s="9">
        <f t="shared" si="2846"/>
        <v>8548</v>
      </c>
      <c r="H1582" s="9">
        <f t="shared" si="2846"/>
        <v>0</v>
      </c>
      <c r="I1582" s="9">
        <f t="shared" si="2846"/>
        <v>0</v>
      </c>
      <c r="J1582" s="9">
        <f t="shared" si="2846"/>
        <v>0</v>
      </c>
      <c r="K1582" s="9">
        <f t="shared" si="2846"/>
        <v>0</v>
      </c>
      <c r="L1582" s="9">
        <f t="shared" si="2846"/>
        <v>0</v>
      </c>
      <c r="M1582" s="9">
        <f t="shared" si="2846"/>
        <v>8548</v>
      </c>
      <c r="N1582" s="9">
        <f t="shared" si="2846"/>
        <v>0</v>
      </c>
      <c r="O1582" s="9">
        <f t="shared" si="2846"/>
        <v>0</v>
      </c>
      <c r="P1582" s="9">
        <f t="shared" si="2846"/>
        <v>0</v>
      </c>
      <c r="Q1582" s="9">
        <f t="shared" si="2846"/>
        <v>0</v>
      </c>
      <c r="R1582" s="9">
        <f t="shared" si="2846"/>
        <v>0</v>
      </c>
      <c r="S1582" s="9">
        <f t="shared" si="2846"/>
        <v>8548</v>
      </c>
      <c r="T1582" s="9">
        <f t="shared" si="2846"/>
        <v>0</v>
      </c>
      <c r="U1582" s="9">
        <f t="shared" si="2847"/>
        <v>0</v>
      </c>
      <c r="V1582" s="9">
        <f t="shared" si="2847"/>
        <v>0</v>
      </c>
      <c r="W1582" s="9">
        <f t="shared" si="2847"/>
        <v>0</v>
      </c>
      <c r="X1582" s="9">
        <f t="shared" si="2847"/>
        <v>0</v>
      </c>
      <c r="Y1582" s="9">
        <f t="shared" si="2847"/>
        <v>8548</v>
      </c>
      <c r="Z1582" s="9">
        <f t="shared" si="2847"/>
        <v>0</v>
      </c>
      <c r="AA1582" s="9">
        <f t="shared" si="2847"/>
        <v>0</v>
      </c>
      <c r="AB1582" s="9">
        <f t="shared" si="2847"/>
        <v>0</v>
      </c>
      <c r="AC1582" s="9">
        <f t="shared" si="2847"/>
        <v>0</v>
      </c>
      <c r="AD1582" s="9">
        <f t="shared" si="2847"/>
        <v>0</v>
      </c>
      <c r="AE1582" s="9">
        <f t="shared" si="2847"/>
        <v>8548</v>
      </c>
      <c r="AF1582" s="9">
        <f t="shared" si="2847"/>
        <v>0</v>
      </c>
      <c r="AG1582" s="9">
        <f t="shared" si="2848"/>
        <v>0</v>
      </c>
      <c r="AH1582" s="9">
        <f t="shared" si="2848"/>
        <v>0</v>
      </c>
      <c r="AI1582" s="9">
        <f t="shared" si="2848"/>
        <v>0</v>
      </c>
      <c r="AJ1582" s="9">
        <f t="shared" si="2848"/>
        <v>0</v>
      </c>
      <c r="AK1582" s="9">
        <f t="shared" si="2848"/>
        <v>8548</v>
      </c>
      <c r="AL1582" s="9">
        <f t="shared" si="2848"/>
        <v>0</v>
      </c>
      <c r="AM1582" s="9">
        <f t="shared" si="2848"/>
        <v>0</v>
      </c>
      <c r="AN1582" s="9">
        <f t="shared" si="2848"/>
        <v>0</v>
      </c>
      <c r="AO1582" s="9">
        <f t="shared" si="2848"/>
        <v>0</v>
      </c>
      <c r="AP1582" s="9">
        <f t="shared" si="2848"/>
        <v>0</v>
      </c>
      <c r="AQ1582" s="9">
        <f t="shared" si="2848"/>
        <v>8548</v>
      </c>
      <c r="AR1582" s="9">
        <f t="shared" si="2848"/>
        <v>0</v>
      </c>
      <c r="AS1582" s="9">
        <f t="shared" si="2849"/>
        <v>0</v>
      </c>
      <c r="AT1582" s="9">
        <f t="shared" si="2849"/>
        <v>0</v>
      </c>
      <c r="AU1582" s="9">
        <f t="shared" si="2849"/>
        <v>0</v>
      </c>
      <c r="AV1582" s="9">
        <f t="shared" si="2849"/>
        <v>0</v>
      </c>
      <c r="AW1582" s="9">
        <f t="shared" si="2849"/>
        <v>8548</v>
      </c>
      <c r="AX1582" s="9">
        <f t="shared" si="2849"/>
        <v>0</v>
      </c>
      <c r="AY1582" s="9">
        <f t="shared" si="2849"/>
        <v>3924</v>
      </c>
      <c r="AZ1582" s="9">
        <f t="shared" si="2849"/>
        <v>0</v>
      </c>
      <c r="BA1582" s="92">
        <f t="shared" si="2830"/>
        <v>45.905474964904073</v>
      </c>
      <c r="BB1582" s="92"/>
    </row>
    <row r="1583" spans="1:54" ht="20.100000000000001" hidden="1" customHeight="1">
      <c r="A1583" s="24" t="s">
        <v>13</v>
      </c>
      <c r="B1583" s="25">
        <v>923</v>
      </c>
      <c r="C1583" s="25" t="s">
        <v>75</v>
      </c>
      <c r="D1583" s="25" t="s">
        <v>28</v>
      </c>
      <c r="E1583" s="25" t="s">
        <v>550</v>
      </c>
      <c r="F1583" s="25" t="s">
        <v>34</v>
      </c>
      <c r="G1583" s="9">
        <f>8291+257</f>
        <v>8548</v>
      </c>
      <c r="H1583" s="9"/>
      <c r="I1583" s="79"/>
      <c r="J1583" s="79"/>
      <c r="K1583" s="79"/>
      <c r="L1583" s="79"/>
      <c r="M1583" s="9">
        <f>G1583+I1583+J1583+K1583+L1583</f>
        <v>8548</v>
      </c>
      <c r="N1583" s="9">
        <f>H1583+L1583</f>
        <v>0</v>
      </c>
      <c r="O1583" s="80"/>
      <c r="P1583" s="80"/>
      <c r="Q1583" s="80"/>
      <c r="R1583" s="80"/>
      <c r="S1583" s="9">
        <f>M1583+O1583+P1583+Q1583+R1583</f>
        <v>8548</v>
      </c>
      <c r="T1583" s="9">
        <f>N1583+R1583</f>
        <v>0</v>
      </c>
      <c r="U1583" s="80"/>
      <c r="V1583" s="80"/>
      <c r="W1583" s="80"/>
      <c r="X1583" s="80"/>
      <c r="Y1583" s="9">
        <f>S1583+U1583+V1583+W1583+X1583</f>
        <v>8548</v>
      </c>
      <c r="Z1583" s="9">
        <f>T1583+X1583</f>
        <v>0</v>
      </c>
      <c r="AA1583" s="80"/>
      <c r="AB1583" s="80"/>
      <c r="AC1583" s="80"/>
      <c r="AD1583" s="80"/>
      <c r="AE1583" s="9">
        <f>Y1583+AA1583+AB1583+AC1583+AD1583</f>
        <v>8548</v>
      </c>
      <c r="AF1583" s="9">
        <f>Z1583+AD1583</f>
        <v>0</v>
      </c>
      <c r="AG1583" s="80"/>
      <c r="AH1583" s="80"/>
      <c r="AI1583" s="80"/>
      <c r="AJ1583" s="80"/>
      <c r="AK1583" s="9">
        <f>AE1583+AG1583+AH1583+AI1583+AJ1583</f>
        <v>8548</v>
      </c>
      <c r="AL1583" s="9">
        <f>AF1583+AJ1583</f>
        <v>0</v>
      </c>
      <c r="AM1583" s="80"/>
      <c r="AN1583" s="80"/>
      <c r="AO1583" s="80"/>
      <c r="AP1583" s="80"/>
      <c r="AQ1583" s="9">
        <f>AK1583+AM1583+AN1583+AO1583+AP1583</f>
        <v>8548</v>
      </c>
      <c r="AR1583" s="9">
        <f>AL1583+AP1583</f>
        <v>0</v>
      </c>
      <c r="AS1583" s="80"/>
      <c r="AT1583" s="80"/>
      <c r="AU1583" s="80"/>
      <c r="AV1583" s="80"/>
      <c r="AW1583" s="9">
        <f>AQ1583+AS1583+AT1583+AU1583+AV1583</f>
        <v>8548</v>
      </c>
      <c r="AX1583" s="9">
        <f>AR1583+AV1583</f>
        <v>0</v>
      </c>
      <c r="AY1583" s="11">
        <v>3924</v>
      </c>
      <c r="AZ1583" s="79"/>
      <c r="BA1583" s="92">
        <f t="shared" si="2830"/>
        <v>45.905474964904073</v>
      </c>
      <c r="BB1583" s="92"/>
    </row>
    <row r="1584" spans="1:54" hidden="1">
      <c r="A1584" s="24"/>
      <c r="B1584" s="25"/>
      <c r="C1584" s="25"/>
      <c r="D1584" s="25"/>
      <c r="E1584" s="25"/>
      <c r="F1584" s="25"/>
      <c r="G1584" s="9"/>
      <c r="H1584" s="9"/>
      <c r="I1584" s="79"/>
      <c r="J1584" s="79"/>
      <c r="K1584" s="79"/>
      <c r="L1584" s="79"/>
      <c r="M1584" s="79"/>
      <c r="N1584" s="79"/>
      <c r="O1584" s="80"/>
      <c r="P1584" s="80"/>
      <c r="Q1584" s="80"/>
      <c r="R1584" s="80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0"/>
      <c r="AD1584" s="80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80"/>
      <c r="AP1584" s="80"/>
      <c r="AQ1584" s="80"/>
      <c r="AR1584" s="80"/>
      <c r="AS1584" s="80"/>
      <c r="AT1584" s="80"/>
      <c r="AU1584" s="80"/>
      <c r="AV1584" s="80"/>
      <c r="AW1584" s="80"/>
      <c r="AX1584" s="80"/>
      <c r="AY1584" s="79"/>
      <c r="AZ1584" s="79"/>
      <c r="BA1584" s="92"/>
      <c r="BB1584" s="92"/>
    </row>
    <row r="1585" spans="1:54" s="100" customFormat="1" ht="60.75" hidden="1">
      <c r="A1585" s="104" t="s">
        <v>492</v>
      </c>
      <c r="B1585" s="96" t="s">
        <v>491</v>
      </c>
      <c r="C1585" s="122"/>
      <c r="D1585" s="122"/>
      <c r="E1585" s="122"/>
      <c r="F1585" s="122"/>
      <c r="G1585" s="98">
        <f t="shared" ref="G1585:Z1585" si="2850">G1587+G1608</f>
        <v>39561</v>
      </c>
      <c r="H1585" s="98">
        <f t="shared" si="2850"/>
        <v>0</v>
      </c>
      <c r="I1585" s="98">
        <f t="shared" si="2850"/>
        <v>-21047</v>
      </c>
      <c r="J1585" s="98">
        <f t="shared" si="2850"/>
        <v>0</v>
      </c>
      <c r="K1585" s="98">
        <f t="shared" si="2850"/>
        <v>0</v>
      </c>
      <c r="L1585" s="98">
        <f t="shared" si="2850"/>
        <v>0</v>
      </c>
      <c r="M1585" s="98">
        <f t="shared" si="2850"/>
        <v>18514</v>
      </c>
      <c r="N1585" s="98">
        <f t="shared" si="2850"/>
        <v>0</v>
      </c>
      <c r="O1585" s="98">
        <f t="shared" si="2850"/>
        <v>0</v>
      </c>
      <c r="P1585" s="98">
        <f t="shared" si="2850"/>
        <v>0</v>
      </c>
      <c r="Q1585" s="98">
        <f t="shared" si="2850"/>
        <v>0</v>
      </c>
      <c r="R1585" s="98">
        <f t="shared" si="2850"/>
        <v>0</v>
      </c>
      <c r="S1585" s="98">
        <f t="shared" si="2850"/>
        <v>18514</v>
      </c>
      <c r="T1585" s="98">
        <f t="shared" si="2850"/>
        <v>0</v>
      </c>
      <c r="U1585" s="98">
        <f t="shared" si="2850"/>
        <v>0</v>
      </c>
      <c r="V1585" s="98">
        <f t="shared" si="2850"/>
        <v>0</v>
      </c>
      <c r="W1585" s="98">
        <f t="shared" si="2850"/>
        <v>0</v>
      </c>
      <c r="X1585" s="98">
        <f t="shared" si="2850"/>
        <v>0</v>
      </c>
      <c r="Y1585" s="98">
        <f t="shared" si="2850"/>
        <v>18514</v>
      </c>
      <c r="Z1585" s="98">
        <f t="shared" si="2850"/>
        <v>0</v>
      </c>
      <c r="AA1585" s="98">
        <f>AA1587+AA1608</f>
        <v>0</v>
      </c>
      <c r="AB1585" s="98">
        <f t="shared" ref="AB1585:AF1585" si="2851">AB1587+AB1608</f>
        <v>179</v>
      </c>
      <c r="AC1585" s="98">
        <f t="shared" si="2851"/>
        <v>0</v>
      </c>
      <c r="AD1585" s="98">
        <f t="shared" si="2851"/>
        <v>29362</v>
      </c>
      <c r="AE1585" s="98">
        <f t="shared" si="2851"/>
        <v>48055</v>
      </c>
      <c r="AF1585" s="98">
        <f t="shared" si="2851"/>
        <v>29362</v>
      </c>
      <c r="AG1585" s="98">
        <f>AG1587+AG1608</f>
        <v>0</v>
      </c>
      <c r="AH1585" s="98">
        <f t="shared" ref="AH1585:AL1585" si="2852">AH1587+AH1608</f>
        <v>0</v>
      </c>
      <c r="AI1585" s="98">
        <f t="shared" si="2852"/>
        <v>0</v>
      </c>
      <c r="AJ1585" s="98">
        <f t="shared" si="2852"/>
        <v>0</v>
      </c>
      <c r="AK1585" s="98">
        <f t="shared" si="2852"/>
        <v>48055</v>
      </c>
      <c r="AL1585" s="98">
        <f t="shared" si="2852"/>
        <v>29362</v>
      </c>
      <c r="AM1585" s="98">
        <f>AM1587+AM1608</f>
        <v>0</v>
      </c>
      <c r="AN1585" s="98">
        <f t="shared" ref="AN1585:AR1585" si="2853">AN1587+AN1608</f>
        <v>0</v>
      </c>
      <c r="AO1585" s="98">
        <f t="shared" si="2853"/>
        <v>0</v>
      </c>
      <c r="AP1585" s="98">
        <f t="shared" si="2853"/>
        <v>0</v>
      </c>
      <c r="AQ1585" s="98">
        <f t="shared" si="2853"/>
        <v>48055</v>
      </c>
      <c r="AR1585" s="98">
        <f t="shared" si="2853"/>
        <v>29362</v>
      </c>
      <c r="AS1585" s="98">
        <f>AS1587+AS1608</f>
        <v>0</v>
      </c>
      <c r="AT1585" s="98">
        <f t="shared" ref="AT1585:AX1585" si="2854">AT1587+AT1608</f>
        <v>0</v>
      </c>
      <c r="AU1585" s="98">
        <f t="shared" si="2854"/>
        <v>0</v>
      </c>
      <c r="AV1585" s="98">
        <f t="shared" si="2854"/>
        <v>0</v>
      </c>
      <c r="AW1585" s="98">
        <f t="shared" si="2854"/>
        <v>48055</v>
      </c>
      <c r="AX1585" s="98">
        <f t="shared" si="2854"/>
        <v>29362</v>
      </c>
      <c r="AY1585" s="98">
        <f t="shared" ref="AY1585:AZ1585" si="2855">AY1587+AY1608</f>
        <v>25918</v>
      </c>
      <c r="AZ1585" s="98">
        <f t="shared" si="2855"/>
        <v>12347</v>
      </c>
      <c r="BA1585" s="99">
        <f t="shared" si="2830"/>
        <v>53.934033919467275</v>
      </c>
      <c r="BB1585" s="99">
        <f t="shared" si="2832"/>
        <v>42.050950207751512</v>
      </c>
    </row>
    <row r="1586" spans="1:54" s="67" customFormat="1" hidden="1">
      <c r="A1586" s="70"/>
      <c r="B1586" s="26"/>
      <c r="C1586" s="25"/>
      <c r="D1586" s="25"/>
      <c r="E1586" s="25"/>
      <c r="F1586" s="25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92"/>
      <c r="BB1586" s="92"/>
    </row>
    <row r="1587" spans="1:54" ht="18.75" hidden="1">
      <c r="A1587" s="22" t="s">
        <v>58</v>
      </c>
      <c r="B1587" s="33" t="s">
        <v>491</v>
      </c>
      <c r="C1587" s="34" t="s">
        <v>21</v>
      </c>
      <c r="D1587" s="34" t="s">
        <v>59</v>
      </c>
      <c r="E1587" s="25"/>
      <c r="F1587" s="25"/>
      <c r="G1587" s="13">
        <f t="shared" ref="G1587:V1589" si="2856">G1588</f>
        <v>29480</v>
      </c>
      <c r="H1587" s="13">
        <f t="shared" si="2856"/>
        <v>0</v>
      </c>
      <c r="I1587" s="13">
        <f t="shared" si="2856"/>
        <v>-21047</v>
      </c>
      <c r="J1587" s="13">
        <f t="shared" si="2856"/>
        <v>0</v>
      </c>
      <c r="K1587" s="13">
        <f t="shared" si="2856"/>
        <v>0</v>
      </c>
      <c r="L1587" s="13">
        <f t="shared" si="2856"/>
        <v>0</v>
      </c>
      <c r="M1587" s="13">
        <f t="shared" si="2856"/>
        <v>8433</v>
      </c>
      <c r="N1587" s="13">
        <f t="shared" si="2856"/>
        <v>0</v>
      </c>
      <c r="O1587" s="13">
        <f t="shared" si="2856"/>
        <v>0</v>
      </c>
      <c r="P1587" s="13">
        <f t="shared" si="2856"/>
        <v>0</v>
      </c>
      <c r="Q1587" s="13">
        <f t="shared" si="2856"/>
        <v>0</v>
      </c>
      <c r="R1587" s="13">
        <f t="shared" si="2856"/>
        <v>0</v>
      </c>
      <c r="S1587" s="13">
        <f t="shared" si="2856"/>
        <v>8433</v>
      </c>
      <c r="T1587" s="13">
        <f t="shared" si="2856"/>
        <v>0</v>
      </c>
      <c r="U1587" s="13">
        <f t="shared" si="2856"/>
        <v>0</v>
      </c>
      <c r="V1587" s="13">
        <f t="shared" si="2856"/>
        <v>0</v>
      </c>
      <c r="W1587" s="13">
        <f t="shared" ref="U1587:AJ1589" si="2857">W1588</f>
        <v>0</v>
      </c>
      <c r="X1587" s="13">
        <f t="shared" si="2857"/>
        <v>0</v>
      </c>
      <c r="Y1587" s="13">
        <f t="shared" si="2857"/>
        <v>8433</v>
      </c>
      <c r="Z1587" s="13">
        <f t="shared" si="2857"/>
        <v>0</v>
      </c>
      <c r="AA1587" s="13">
        <f>AA1588+AA1602</f>
        <v>0</v>
      </c>
      <c r="AB1587" s="13">
        <f t="shared" ref="AB1587:AF1587" si="2858">AB1588+AB1602</f>
        <v>179</v>
      </c>
      <c r="AC1587" s="13">
        <f t="shared" si="2858"/>
        <v>0</v>
      </c>
      <c r="AD1587" s="13">
        <f t="shared" si="2858"/>
        <v>29362</v>
      </c>
      <c r="AE1587" s="13">
        <f t="shared" si="2858"/>
        <v>37974</v>
      </c>
      <c r="AF1587" s="13">
        <f t="shared" si="2858"/>
        <v>29362</v>
      </c>
      <c r="AG1587" s="13">
        <f>AG1588+AG1602</f>
        <v>0</v>
      </c>
      <c r="AH1587" s="13">
        <f t="shared" ref="AH1587:AL1587" si="2859">AH1588+AH1602</f>
        <v>0</v>
      </c>
      <c r="AI1587" s="13">
        <f t="shared" si="2859"/>
        <v>0</v>
      </c>
      <c r="AJ1587" s="13">
        <f t="shared" si="2859"/>
        <v>0</v>
      </c>
      <c r="AK1587" s="13">
        <f t="shared" si="2859"/>
        <v>37974</v>
      </c>
      <c r="AL1587" s="13">
        <f t="shared" si="2859"/>
        <v>29362</v>
      </c>
      <c r="AM1587" s="13">
        <f>AM1588+AM1602</f>
        <v>0</v>
      </c>
      <c r="AN1587" s="13">
        <f t="shared" ref="AN1587:AR1587" si="2860">AN1588+AN1602</f>
        <v>0</v>
      </c>
      <c r="AO1587" s="13">
        <f t="shared" si="2860"/>
        <v>0</v>
      </c>
      <c r="AP1587" s="13">
        <f t="shared" si="2860"/>
        <v>0</v>
      </c>
      <c r="AQ1587" s="13">
        <f t="shared" si="2860"/>
        <v>37974</v>
      </c>
      <c r="AR1587" s="13">
        <f t="shared" si="2860"/>
        <v>29362</v>
      </c>
      <c r="AS1587" s="13">
        <f>AS1588+AS1602</f>
        <v>0</v>
      </c>
      <c r="AT1587" s="13">
        <f t="shared" ref="AT1587:AX1587" si="2861">AT1588+AT1602</f>
        <v>0</v>
      </c>
      <c r="AU1587" s="13">
        <f t="shared" si="2861"/>
        <v>0</v>
      </c>
      <c r="AV1587" s="13">
        <f t="shared" si="2861"/>
        <v>0</v>
      </c>
      <c r="AW1587" s="13">
        <f t="shared" si="2861"/>
        <v>37974</v>
      </c>
      <c r="AX1587" s="13">
        <f t="shared" si="2861"/>
        <v>29362</v>
      </c>
      <c r="AY1587" s="13">
        <f t="shared" ref="AY1587:AZ1587" si="2862">AY1588+AY1602</f>
        <v>15868</v>
      </c>
      <c r="AZ1587" s="13">
        <f t="shared" si="2862"/>
        <v>12347</v>
      </c>
      <c r="BA1587" s="93">
        <f t="shared" si="2830"/>
        <v>41.786485490072153</v>
      </c>
      <c r="BB1587" s="93">
        <f t="shared" si="2832"/>
        <v>42.050950207751512</v>
      </c>
    </row>
    <row r="1588" spans="1:54" ht="66" hidden="1">
      <c r="A1588" s="41" t="s">
        <v>534</v>
      </c>
      <c r="B1588" s="29" t="s">
        <v>491</v>
      </c>
      <c r="C1588" s="30" t="s">
        <v>21</v>
      </c>
      <c r="D1588" s="30" t="s">
        <v>59</v>
      </c>
      <c r="E1588" s="29" t="s">
        <v>125</v>
      </c>
      <c r="F1588" s="30"/>
      <c r="G1588" s="9">
        <f>G1589</f>
        <v>29480</v>
      </c>
      <c r="H1588" s="9">
        <f t="shared" si="2856"/>
        <v>0</v>
      </c>
      <c r="I1588" s="9">
        <f t="shared" si="2856"/>
        <v>-21047</v>
      </c>
      <c r="J1588" s="9">
        <f t="shared" si="2856"/>
        <v>0</v>
      </c>
      <c r="K1588" s="9">
        <f t="shared" si="2856"/>
        <v>0</v>
      </c>
      <c r="L1588" s="9">
        <f t="shared" si="2856"/>
        <v>0</v>
      </c>
      <c r="M1588" s="9">
        <f t="shared" si="2856"/>
        <v>8433</v>
      </c>
      <c r="N1588" s="9">
        <f t="shared" si="2856"/>
        <v>0</v>
      </c>
      <c r="O1588" s="9">
        <f t="shared" si="2856"/>
        <v>0</v>
      </c>
      <c r="P1588" s="9">
        <f t="shared" si="2856"/>
        <v>0</v>
      </c>
      <c r="Q1588" s="9">
        <f t="shared" si="2856"/>
        <v>0</v>
      </c>
      <c r="R1588" s="9">
        <f t="shared" si="2856"/>
        <v>0</v>
      </c>
      <c r="S1588" s="9">
        <f t="shared" si="2856"/>
        <v>8433</v>
      </c>
      <c r="T1588" s="9">
        <f t="shared" si="2856"/>
        <v>0</v>
      </c>
      <c r="U1588" s="9">
        <f t="shared" si="2857"/>
        <v>0</v>
      </c>
      <c r="V1588" s="9">
        <f t="shared" si="2857"/>
        <v>0</v>
      </c>
      <c r="W1588" s="9">
        <f t="shared" si="2857"/>
        <v>0</v>
      </c>
      <c r="X1588" s="9">
        <f t="shared" si="2857"/>
        <v>0</v>
      </c>
      <c r="Y1588" s="9">
        <f t="shared" si="2857"/>
        <v>8433</v>
      </c>
      <c r="Z1588" s="9">
        <f t="shared" si="2857"/>
        <v>0</v>
      </c>
      <c r="AA1588" s="9">
        <f>AA1589+AA1597</f>
        <v>0</v>
      </c>
      <c r="AB1588" s="9">
        <f t="shared" ref="AB1588:AF1588" si="2863">AB1589+AB1597</f>
        <v>153</v>
      </c>
      <c r="AC1588" s="9">
        <f t="shared" si="2863"/>
        <v>0</v>
      </c>
      <c r="AD1588" s="9">
        <f t="shared" si="2863"/>
        <v>29362</v>
      </c>
      <c r="AE1588" s="9">
        <f t="shared" si="2863"/>
        <v>37948</v>
      </c>
      <c r="AF1588" s="9">
        <f t="shared" si="2863"/>
        <v>29362</v>
      </c>
      <c r="AG1588" s="9">
        <f>AG1589+AG1597</f>
        <v>0</v>
      </c>
      <c r="AH1588" s="9">
        <f t="shared" ref="AH1588:AL1588" si="2864">AH1589+AH1597</f>
        <v>0</v>
      </c>
      <c r="AI1588" s="9">
        <f t="shared" si="2864"/>
        <v>0</v>
      </c>
      <c r="AJ1588" s="9">
        <f t="shared" si="2864"/>
        <v>0</v>
      </c>
      <c r="AK1588" s="9">
        <f t="shared" si="2864"/>
        <v>37948</v>
      </c>
      <c r="AL1588" s="9">
        <f t="shared" si="2864"/>
        <v>29362</v>
      </c>
      <c r="AM1588" s="9">
        <f>AM1589+AM1597</f>
        <v>0</v>
      </c>
      <c r="AN1588" s="9">
        <f t="shared" ref="AN1588:AR1588" si="2865">AN1589+AN1597</f>
        <v>0</v>
      </c>
      <c r="AO1588" s="9">
        <f t="shared" si="2865"/>
        <v>0</v>
      </c>
      <c r="AP1588" s="9">
        <f t="shared" si="2865"/>
        <v>0</v>
      </c>
      <c r="AQ1588" s="9">
        <f t="shared" si="2865"/>
        <v>37948</v>
      </c>
      <c r="AR1588" s="9">
        <f t="shared" si="2865"/>
        <v>29362</v>
      </c>
      <c r="AS1588" s="9">
        <f>AS1589+AS1597</f>
        <v>0</v>
      </c>
      <c r="AT1588" s="9">
        <f t="shared" ref="AT1588:AX1588" si="2866">AT1589+AT1597</f>
        <v>0</v>
      </c>
      <c r="AU1588" s="9">
        <f t="shared" si="2866"/>
        <v>0</v>
      </c>
      <c r="AV1588" s="9">
        <f t="shared" si="2866"/>
        <v>0</v>
      </c>
      <c r="AW1588" s="9">
        <f t="shared" si="2866"/>
        <v>37948</v>
      </c>
      <c r="AX1588" s="9">
        <f t="shared" si="2866"/>
        <v>29362</v>
      </c>
      <c r="AY1588" s="9">
        <f t="shared" ref="AY1588:AZ1588" si="2867">AY1589+AY1597</f>
        <v>15835</v>
      </c>
      <c r="AZ1588" s="9">
        <f t="shared" si="2867"/>
        <v>12347</v>
      </c>
      <c r="BA1588" s="92">
        <f t="shared" si="2830"/>
        <v>41.728154316433013</v>
      </c>
      <c r="BB1588" s="92">
        <f t="shared" si="2832"/>
        <v>42.050950207751512</v>
      </c>
    </row>
    <row r="1589" spans="1:54" hidden="1">
      <c r="A1589" s="24" t="s">
        <v>120</v>
      </c>
      <c r="B1589" s="29" t="s">
        <v>491</v>
      </c>
      <c r="C1589" s="30" t="s">
        <v>21</v>
      </c>
      <c r="D1589" s="30" t="s">
        <v>59</v>
      </c>
      <c r="E1589" s="29" t="s">
        <v>247</v>
      </c>
      <c r="F1589" s="30"/>
      <c r="G1589" s="9">
        <f t="shared" si="2856"/>
        <v>29480</v>
      </c>
      <c r="H1589" s="9">
        <f t="shared" si="2856"/>
        <v>0</v>
      </c>
      <c r="I1589" s="9">
        <f t="shared" si="2856"/>
        <v>-21047</v>
      </c>
      <c r="J1589" s="9">
        <f t="shared" si="2856"/>
        <v>0</v>
      </c>
      <c r="K1589" s="9">
        <f t="shared" si="2856"/>
        <v>0</v>
      </c>
      <c r="L1589" s="9">
        <f t="shared" si="2856"/>
        <v>0</v>
      </c>
      <c r="M1589" s="9">
        <f t="shared" si="2856"/>
        <v>8433</v>
      </c>
      <c r="N1589" s="9">
        <f t="shared" si="2856"/>
        <v>0</v>
      </c>
      <c r="O1589" s="9">
        <f t="shared" si="2856"/>
        <v>0</v>
      </c>
      <c r="P1589" s="9">
        <f t="shared" si="2856"/>
        <v>0</v>
      </c>
      <c r="Q1589" s="9">
        <f t="shared" si="2856"/>
        <v>0</v>
      </c>
      <c r="R1589" s="9">
        <f t="shared" si="2856"/>
        <v>0</v>
      </c>
      <c r="S1589" s="9">
        <f t="shared" si="2856"/>
        <v>8433</v>
      </c>
      <c r="T1589" s="9">
        <f t="shared" si="2856"/>
        <v>0</v>
      </c>
      <c r="U1589" s="9">
        <f t="shared" si="2857"/>
        <v>0</v>
      </c>
      <c r="V1589" s="9">
        <f t="shared" si="2857"/>
        <v>0</v>
      </c>
      <c r="W1589" s="9">
        <f t="shared" si="2857"/>
        <v>0</v>
      </c>
      <c r="X1589" s="9">
        <f t="shared" si="2857"/>
        <v>0</v>
      </c>
      <c r="Y1589" s="9">
        <f t="shared" si="2857"/>
        <v>8433</v>
      </c>
      <c r="Z1589" s="9">
        <f t="shared" si="2857"/>
        <v>0</v>
      </c>
      <c r="AA1589" s="9">
        <f t="shared" si="2857"/>
        <v>0</v>
      </c>
      <c r="AB1589" s="9">
        <f t="shared" si="2857"/>
        <v>153</v>
      </c>
      <c r="AC1589" s="9">
        <f t="shared" si="2857"/>
        <v>0</v>
      </c>
      <c r="AD1589" s="9">
        <f t="shared" si="2857"/>
        <v>0</v>
      </c>
      <c r="AE1589" s="9">
        <f t="shared" si="2857"/>
        <v>8586</v>
      </c>
      <c r="AF1589" s="9">
        <f t="shared" si="2857"/>
        <v>0</v>
      </c>
      <c r="AG1589" s="9">
        <f t="shared" si="2857"/>
        <v>0</v>
      </c>
      <c r="AH1589" s="9">
        <f t="shared" si="2857"/>
        <v>0</v>
      </c>
      <c r="AI1589" s="9">
        <f t="shared" si="2857"/>
        <v>0</v>
      </c>
      <c r="AJ1589" s="9">
        <f t="shared" si="2857"/>
        <v>0</v>
      </c>
      <c r="AK1589" s="9">
        <f t="shared" ref="AK1589:AZ1589" si="2868">AK1590</f>
        <v>8586</v>
      </c>
      <c r="AL1589" s="9">
        <f t="shared" si="2868"/>
        <v>0</v>
      </c>
      <c r="AM1589" s="9">
        <f t="shared" si="2868"/>
        <v>0</v>
      </c>
      <c r="AN1589" s="9">
        <f t="shared" si="2868"/>
        <v>0</v>
      </c>
      <c r="AO1589" s="9">
        <f t="shared" si="2868"/>
        <v>0</v>
      </c>
      <c r="AP1589" s="9">
        <f t="shared" si="2868"/>
        <v>0</v>
      </c>
      <c r="AQ1589" s="9">
        <f t="shared" si="2868"/>
        <v>8586</v>
      </c>
      <c r="AR1589" s="9">
        <f t="shared" si="2868"/>
        <v>0</v>
      </c>
      <c r="AS1589" s="9">
        <f t="shared" si="2868"/>
        <v>0</v>
      </c>
      <c r="AT1589" s="9">
        <f t="shared" si="2868"/>
        <v>0</v>
      </c>
      <c r="AU1589" s="9">
        <f t="shared" si="2868"/>
        <v>0</v>
      </c>
      <c r="AV1589" s="9">
        <f t="shared" si="2868"/>
        <v>0</v>
      </c>
      <c r="AW1589" s="9">
        <f t="shared" si="2868"/>
        <v>8586</v>
      </c>
      <c r="AX1589" s="9">
        <f t="shared" si="2868"/>
        <v>0</v>
      </c>
      <c r="AY1589" s="9">
        <f t="shared" si="2868"/>
        <v>3488</v>
      </c>
      <c r="AZ1589" s="9">
        <f t="shared" si="2868"/>
        <v>0</v>
      </c>
      <c r="BA1589" s="92">
        <f t="shared" si="2830"/>
        <v>40.62427207081295</v>
      </c>
      <c r="BB1589" s="92"/>
    </row>
    <row r="1590" spans="1:54" ht="33" hidden="1">
      <c r="A1590" s="24" t="s">
        <v>248</v>
      </c>
      <c r="B1590" s="29" t="s">
        <v>491</v>
      </c>
      <c r="C1590" s="30" t="s">
        <v>21</v>
      </c>
      <c r="D1590" s="30" t="s">
        <v>59</v>
      </c>
      <c r="E1590" s="29" t="s">
        <v>249</v>
      </c>
      <c r="F1590" s="30"/>
      <c r="G1590" s="9">
        <f t="shared" ref="G1590" si="2869">G1591+G1593+G1595</f>
        <v>29480</v>
      </c>
      <c r="H1590" s="9">
        <f t="shared" ref="H1590:N1590" si="2870">H1591+H1593+H1595</f>
        <v>0</v>
      </c>
      <c r="I1590" s="9">
        <f t="shared" si="2870"/>
        <v>-21047</v>
      </c>
      <c r="J1590" s="9">
        <f t="shared" si="2870"/>
        <v>0</v>
      </c>
      <c r="K1590" s="9">
        <f t="shared" si="2870"/>
        <v>0</v>
      </c>
      <c r="L1590" s="9">
        <f t="shared" si="2870"/>
        <v>0</v>
      </c>
      <c r="M1590" s="9">
        <f t="shared" si="2870"/>
        <v>8433</v>
      </c>
      <c r="N1590" s="9">
        <f t="shared" si="2870"/>
        <v>0</v>
      </c>
      <c r="O1590" s="9">
        <f t="shared" ref="O1590:T1590" si="2871">O1591+O1593+O1595</f>
        <v>0</v>
      </c>
      <c r="P1590" s="9">
        <f t="shared" si="2871"/>
        <v>0</v>
      </c>
      <c r="Q1590" s="9">
        <f t="shared" si="2871"/>
        <v>0</v>
      </c>
      <c r="R1590" s="9">
        <f t="shared" si="2871"/>
        <v>0</v>
      </c>
      <c r="S1590" s="9">
        <f t="shared" si="2871"/>
        <v>8433</v>
      </c>
      <c r="T1590" s="9">
        <f t="shared" si="2871"/>
        <v>0</v>
      </c>
      <c r="U1590" s="9">
        <f t="shared" ref="U1590:Z1590" si="2872">U1591+U1593+U1595</f>
        <v>0</v>
      </c>
      <c r="V1590" s="9">
        <f t="shared" si="2872"/>
        <v>0</v>
      </c>
      <c r="W1590" s="9">
        <f t="shared" si="2872"/>
        <v>0</v>
      </c>
      <c r="X1590" s="9">
        <f t="shared" si="2872"/>
        <v>0</v>
      </c>
      <c r="Y1590" s="9">
        <f t="shared" si="2872"/>
        <v>8433</v>
      </c>
      <c r="Z1590" s="9">
        <f t="shared" si="2872"/>
        <v>0</v>
      </c>
      <c r="AA1590" s="9">
        <f t="shared" ref="AA1590:AF1590" si="2873">AA1591+AA1593+AA1595</f>
        <v>0</v>
      </c>
      <c r="AB1590" s="9">
        <f t="shared" si="2873"/>
        <v>153</v>
      </c>
      <c r="AC1590" s="9">
        <f t="shared" si="2873"/>
        <v>0</v>
      </c>
      <c r="AD1590" s="9">
        <f t="shared" si="2873"/>
        <v>0</v>
      </c>
      <c r="AE1590" s="9">
        <f t="shared" si="2873"/>
        <v>8586</v>
      </c>
      <c r="AF1590" s="9">
        <f t="shared" si="2873"/>
        <v>0</v>
      </c>
      <c r="AG1590" s="9">
        <f t="shared" ref="AG1590:AL1590" si="2874">AG1591+AG1593+AG1595</f>
        <v>0</v>
      </c>
      <c r="AH1590" s="9">
        <f t="shared" si="2874"/>
        <v>0</v>
      </c>
      <c r="AI1590" s="9">
        <f t="shared" si="2874"/>
        <v>0</v>
      </c>
      <c r="AJ1590" s="9">
        <f t="shared" si="2874"/>
        <v>0</v>
      </c>
      <c r="AK1590" s="9">
        <f t="shared" si="2874"/>
        <v>8586</v>
      </c>
      <c r="AL1590" s="9">
        <f t="shared" si="2874"/>
        <v>0</v>
      </c>
      <c r="AM1590" s="9">
        <f t="shared" ref="AM1590:AR1590" si="2875">AM1591+AM1593+AM1595</f>
        <v>0</v>
      </c>
      <c r="AN1590" s="9">
        <f t="shared" si="2875"/>
        <v>0</v>
      </c>
      <c r="AO1590" s="9">
        <f t="shared" si="2875"/>
        <v>0</v>
      </c>
      <c r="AP1590" s="9">
        <f t="shared" si="2875"/>
        <v>0</v>
      </c>
      <c r="AQ1590" s="9">
        <f t="shared" si="2875"/>
        <v>8586</v>
      </c>
      <c r="AR1590" s="9">
        <f t="shared" si="2875"/>
        <v>0</v>
      </c>
      <c r="AS1590" s="9">
        <f t="shared" ref="AS1590:AX1590" si="2876">AS1591+AS1593+AS1595</f>
        <v>0</v>
      </c>
      <c r="AT1590" s="9">
        <f t="shared" si="2876"/>
        <v>0</v>
      </c>
      <c r="AU1590" s="9">
        <f t="shared" si="2876"/>
        <v>0</v>
      </c>
      <c r="AV1590" s="9">
        <f t="shared" si="2876"/>
        <v>0</v>
      </c>
      <c r="AW1590" s="9">
        <f t="shared" si="2876"/>
        <v>8586</v>
      </c>
      <c r="AX1590" s="9">
        <f t="shared" si="2876"/>
        <v>0</v>
      </c>
      <c r="AY1590" s="9">
        <f t="shared" ref="AY1590:AZ1590" si="2877">AY1591+AY1593+AY1595</f>
        <v>3488</v>
      </c>
      <c r="AZ1590" s="9">
        <f t="shared" si="2877"/>
        <v>0</v>
      </c>
      <c r="BA1590" s="92">
        <f t="shared" si="2830"/>
        <v>40.62427207081295</v>
      </c>
      <c r="BB1590" s="92"/>
    </row>
    <row r="1591" spans="1:54" ht="66" hidden="1">
      <c r="A1591" s="24" t="s">
        <v>430</v>
      </c>
      <c r="B1591" s="29" t="s">
        <v>491</v>
      </c>
      <c r="C1591" s="30" t="s">
        <v>21</v>
      </c>
      <c r="D1591" s="30" t="s">
        <v>59</v>
      </c>
      <c r="E1591" s="29" t="s">
        <v>249</v>
      </c>
      <c r="F1591" s="30" t="s">
        <v>84</v>
      </c>
      <c r="G1591" s="9">
        <f t="shared" ref="G1591:AZ1591" si="2878">G1592</f>
        <v>26129</v>
      </c>
      <c r="H1591" s="9">
        <f t="shared" si="2878"/>
        <v>0</v>
      </c>
      <c r="I1591" s="9">
        <f t="shared" si="2878"/>
        <v>-20835</v>
      </c>
      <c r="J1591" s="9">
        <f t="shared" si="2878"/>
        <v>0</v>
      </c>
      <c r="K1591" s="9">
        <f t="shared" si="2878"/>
        <v>0</v>
      </c>
      <c r="L1591" s="9">
        <f t="shared" si="2878"/>
        <v>0</v>
      </c>
      <c r="M1591" s="9">
        <f t="shared" si="2878"/>
        <v>5294</v>
      </c>
      <c r="N1591" s="9">
        <f t="shared" si="2878"/>
        <v>0</v>
      </c>
      <c r="O1591" s="9">
        <f t="shared" si="2878"/>
        <v>0</v>
      </c>
      <c r="P1591" s="9">
        <f t="shared" si="2878"/>
        <v>0</v>
      </c>
      <c r="Q1591" s="9">
        <f t="shared" si="2878"/>
        <v>0</v>
      </c>
      <c r="R1591" s="9">
        <f t="shared" si="2878"/>
        <v>0</v>
      </c>
      <c r="S1591" s="9">
        <f t="shared" si="2878"/>
        <v>5294</v>
      </c>
      <c r="T1591" s="9">
        <f t="shared" si="2878"/>
        <v>0</v>
      </c>
      <c r="U1591" s="9">
        <f t="shared" si="2878"/>
        <v>0</v>
      </c>
      <c r="V1591" s="9">
        <f t="shared" si="2878"/>
        <v>0</v>
      </c>
      <c r="W1591" s="9">
        <f t="shared" si="2878"/>
        <v>0</v>
      </c>
      <c r="X1591" s="9">
        <f t="shared" si="2878"/>
        <v>0</v>
      </c>
      <c r="Y1591" s="9">
        <f t="shared" si="2878"/>
        <v>5294</v>
      </c>
      <c r="Z1591" s="9">
        <f t="shared" si="2878"/>
        <v>0</v>
      </c>
      <c r="AA1591" s="9">
        <f t="shared" si="2878"/>
        <v>0</v>
      </c>
      <c r="AB1591" s="9">
        <f t="shared" si="2878"/>
        <v>0</v>
      </c>
      <c r="AC1591" s="9">
        <f t="shared" si="2878"/>
        <v>0</v>
      </c>
      <c r="AD1591" s="9">
        <f t="shared" si="2878"/>
        <v>0</v>
      </c>
      <c r="AE1591" s="9">
        <f t="shared" si="2878"/>
        <v>5294</v>
      </c>
      <c r="AF1591" s="9">
        <f t="shared" si="2878"/>
        <v>0</v>
      </c>
      <c r="AG1591" s="9">
        <f t="shared" si="2878"/>
        <v>0</v>
      </c>
      <c r="AH1591" s="9">
        <f t="shared" si="2878"/>
        <v>0</v>
      </c>
      <c r="AI1591" s="9">
        <f t="shared" si="2878"/>
        <v>0</v>
      </c>
      <c r="AJ1591" s="9">
        <f t="shared" si="2878"/>
        <v>0</v>
      </c>
      <c r="AK1591" s="9">
        <f t="shared" si="2878"/>
        <v>5294</v>
      </c>
      <c r="AL1591" s="9">
        <f t="shared" si="2878"/>
        <v>0</v>
      </c>
      <c r="AM1591" s="9">
        <f t="shared" si="2878"/>
        <v>0</v>
      </c>
      <c r="AN1591" s="9">
        <f t="shared" si="2878"/>
        <v>0</v>
      </c>
      <c r="AO1591" s="9">
        <f t="shared" si="2878"/>
        <v>0</v>
      </c>
      <c r="AP1591" s="9">
        <f t="shared" si="2878"/>
        <v>0</v>
      </c>
      <c r="AQ1591" s="9">
        <f t="shared" si="2878"/>
        <v>5294</v>
      </c>
      <c r="AR1591" s="9">
        <f t="shared" si="2878"/>
        <v>0</v>
      </c>
      <c r="AS1591" s="9">
        <f t="shared" si="2878"/>
        <v>0</v>
      </c>
      <c r="AT1591" s="9">
        <f t="shared" si="2878"/>
        <v>0</v>
      </c>
      <c r="AU1591" s="9">
        <f t="shared" si="2878"/>
        <v>0</v>
      </c>
      <c r="AV1591" s="9">
        <f t="shared" si="2878"/>
        <v>0</v>
      </c>
      <c r="AW1591" s="9">
        <f t="shared" si="2878"/>
        <v>5294</v>
      </c>
      <c r="AX1591" s="9">
        <f t="shared" si="2878"/>
        <v>0</v>
      </c>
      <c r="AY1591" s="9">
        <f t="shared" si="2878"/>
        <v>2154</v>
      </c>
      <c r="AZ1591" s="9">
        <f t="shared" si="2878"/>
        <v>0</v>
      </c>
      <c r="BA1591" s="92">
        <f t="shared" si="2830"/>
        <v>40.687570834907447</v>
      </c>
      <c r="BB1591" s="92"/>
    </row>
    <row r="1592" spans="1:54" hidden="1">
      <c r="A1592" s="24" t="s">
        <v>106</v>
      </c>
      <c r="B1592" s="29" t="s">
        <v>491</v>
      </c>
      <c r="C1592" s="30" t="s">
        <v>21</v>
      </c>
      <c r="D1592" s="30" t="s">
        <v>59</v>
      </c>
      <c r="E1592" s="29" t="s">
        <v>249</v>
      </c>
      <c r="F1592" s="30" t="s">
        <v>107</v>
      </c>
      <c r="G1592" s="9">
        <f>34427-8298</f>
        <v>26129</v>
      </c>
      <c r="H1592" s="9"/>
      <c r="I1592" s="9">
        <v>-20835</v>
      </c>
      <c r="J1592" s="79"/>
      <c r="K1592" s="79"/>
      <c r="L1592" s="79"/>
      <c r="M1592" s="9">
        <f>G1592+I1592+J1592+K1592+L1592</f>
        <v>5294</v>
      </c>
      <c r="N1592" s="9">
        <f>H1592+L1592</f>
        <v>0</v>
      </c>
      <c r="O1592" s="9"/>
      <c r="P1592" s="80"/>
      <c r="Q1592" s="80"/>
      <c r="R1592" s="80"/>
      <c r="S1592" s="9">
        <f>M1592+O1592+P1592+Q1592+R1592</f>
        <v>5294</v>
      </c>
      <c r="T1592" s="9">
        <f>N1592+R1592</f>
        <v>0</v>
      </c>
      <c r="U1592" s="9"/>
      <c r="V1592" s="80"/>
      <c r="W1592" s="80"/>
      <c r="X1592" s="80"/>
      <c r="Y1592" s="9">
        <f>S1592+U1592+V1592+W1592+X1592</f>
        <v>5294</v>
      </c>
      <c r="Z1592" s="9">
        <f>T1592+X1592</f>
        <v>0</v>
      </c>
      <c r="AA1592" s="9"/>
      <c r="AB1592" s="80"/>
      <c r="AC1592" s="80"/>
      <c r="AD1592" s="80"/>
      <c r="AE1592" s="9">
        <f>Y1592+AA1592+AB1592+AC1592+AD1592</f>
        <v>5294</v>
      </c>
      <c r="AF1592" s="9">
        <f>Z1592+AD1592</f>
        <v>0</v>
      </c>
      <c r="AG1592" s="9"/>
      <c r="AH1592" s="80"/>
      <c r="AI1592" s="80"/>
      <c r="AJ1592" s="80"/>
      <c r="AK1592" s="9">
        <f>AE1592+AG1592+AH1592+AI1592+AJ1592</f>
        <v>5294</v>
      </c>
      <c r="AL1592" s="9">
        <f>AF1592+AJ1592</f>
        <v>0</v>
      </c>
      <c r="AM1592" s="9"/>
      <c r="AN1592" s="80"/>
      <c r="AO1592" s="80"/>
      <c r="AP1592" s="80"/>
      <c r="AQ1592" s="9">
        <f>AK1592+AM1592+AN1592+AO1592+AP1592</f>
        <v>5294</v>
      </c>
      <c r="AR1592" s="9">
        <f>AL1592+AP1592</f>
        <v>0</v>
      </c>
      <c r="AS1592" s="9"/>
      <c r="AT1592" s="80"/>
      <c r="AU1592" s="80"/>
      <c r="AV1592" s="80"/>
      <c r="AW1592" s="9">
        <f>AQ1592+AS1592+AT1592+AU1592+AV1592</f>
        <v>5294</v>
      </c>
      <c r="AX1592" s="9">
        <f>AR1592+AV1592</f>
        <v>0</v>
      </c>
      <c r="AY1592" s="9">
        <v>2154</v>
      </c>
      <c r="AZ1592" s="79"/>
      <c r="BA1592" s="92">
        <f t="shared" si="2830"/>
        <v>40.687570834907447</v>
      </c>
      <c r="BB1592" s="92"/>
    </row>
    <row r="1593" spans="1:54" ht="33" hidden="1">
      <c r="A1593" s="24" t="s">
        <v>242</v>
      </c>
      <c r="B1593" s="29" t="s">
        <v>491</v>
      </c>
      <c r="C1593" s="30" t="s">
        <v>21</v>
      </c>
      <c r="D1593" s="30" t="s">
        <v>59</v>
      </c>
      <c r="E1593" s="29" t="s">
        <v>249</v>
      </c>
      <c r="F1593" s="30" t="s">
        <v>30</v>
      </c>
      <c r="G1593" s="9">
        <f t="shared" ref="G1593:AZ1593" si="2879">G1594</f>
        <v>3129</v>
      </c>
      <c r="H1593" s="9">
        <f t="shared" si="2879"/>
        <v>0</v>
      </c>
      <c r="I1593" s="9">
        <f t="shared" si="2879"/>
        <v>-212</v>
      </c>
      <c r="J1593" s="9">
        <f t="shared" si="2879"/>
        <v>0</v>
      </c>
      <c r="K1593" s="9">
        <f t="shared" si="2879"/>
        <v>0</v>
      </c>
      <c r="L1593" s="9">
        <f t="shared" si="2879"/>
        <v>0</v>
      </c>
      <c r="M1593" s="9">
        <f t="shared" si="2879"/>
        <v>2917</v>
      </c>
      <c r="N1593" s="9">
        <f t="shared" si="2879"/>
        <v>0</v>
      </c>
      <c r="O1593" s="9">
        <f t="shared" si="2879"/>
        <v>0</v>
      </c>
      <c r="P1593" s="9">
        <f t="shared" si="2879"/>
        <v>0</v>
      </c>
      <c r="Q1593" s="9">
        <f t="shared" si="2879"/>
        <v>0</v>
      </c>
      <c r="R1593" s="9">
        <f t="shared" si="2879"/>
        <v>0</v>
      </c>
      <c r="S1593" s="9">
        <f t="shared" si="2879"/>
        <v>2917</v>
      </c>
      <c r="T1593" s="9">
        <f t="shared" si="2879"/>
        <v>0</v>
      </c>
      <c r="U1593" s="9">
        <f t="shared" si="2879"/>
        <v>0</v>
      </c>
      <c r="V1593" s="9">
        <f t="shared" si="2879"/>
        <v>0</v>
      </c>
      <c r="W1593" s="9">
        <f t="shared" si="2879"/>
        <v>0</v>
      </c>
      <c r="X1593" s="9">
        <f t="shared" si="2879"/>
        <v>0</v>
      </c>
      <c r="Y1593" s="9">
        <f t="shared" si="2879"/>
        <v>2917</v>
      </c>
      <c r="Z1593" s="9">
        <f t="shared" si="2879"/>
        <v>0</v>
      </c>
      <c r="AA1593" s="9">
        <f t="shared" si="2879"/>
        <v>0</v>
      </c>
      <c r="AB1593" s="9">
        <f t="shared" si="2879"/>
        <v>153</v>
      </c>
      <c r="AC1593" s="9">
        <f t="shared" si="2879"/>
        <v>0</v>
      </c>
      <c r="AD1593" s="9">
        <f t="shared" si="2879"/>
        <v>0</v>
      </c>
      <c r="AE1593" s="9">
        <f t="shared" si="2879"/>
        <v>3070</v>
      </c>
      <c r="AF1593" s="9">
        <f t="shared" si="2879"/>
        <v>0</v>
      </c>
      <c r="AG1593" s="9">
        <f t="shared" si="2879"/>
        <v>0</v>
      </c>
      <c r="AH1593" s="9">
        <f t="shared" si="2879"/>
        <v>0</v>
      </c>
      <c r="AI1593" s="9">
        <f t="shared" si="2879"/>
        <v>0</v>
      </c>
      <c r="AJ1593" s="9">
        <f t="shared" si="2879"/>
        <v>0</v>
      </c>
      <c r="AK1593" s="9">
        <f t="shared" si="2879"/>
        <v>3070</v>
      </c>
      <c r="AL1593" s="9">
        <f t="shared" si="2879"/>
        <v>0</v>
      </c>
      <c r="AM1593" s="9">
        <f t="shared" si="2879"/>
        <v>0</v>
      </c>
      <c r="AN1593" s="9">
        <f t="shared" si="2879"/>
        <v>0</v>
      </c>
      <c r="AO1593" s="9">
        <f t="shared" si="2879"/>
        <v>0</v>
      </c>
      <c r="AP1593" s="9">
        <f t="shared" si="2879"/>
        <v>0</v>
      </c>
      <c r="AQ1593" s="9">
        <f t="shared" si="2879"/>
        <v>3070</v>
      </c>
      <c r="AR1593" s="9">
        <f t="shared" si="2879"/>
        <v>0</v>
      </c>
      <c r="AS1593" s="9">
        <f t="shared" si="2879"/>
        <v>0</v>
      </c>
      <c r="AT1593" s="9">
        <f t="shared" si="2879"/>
        <v>0</v>
      </c>
      <c r="AU1593" s="9">
        <f t="shared" si="2879"/>
        <v>0</v>
      </c>
      <c r="AV1593" s="9">
        <f t="shared" si="2879"/>
        <v>0</v>
      </c>
      <c r="AW1593" s="9">
        <f t="shared" si="2879"/>
        <v>3070</v>
      </c>
      <c r="AX1593" s="9">
        <f t="shared" si="2879"/>
        <v>0</v>
      </c>
      <c r="AY1593" s="9">
        <f t="shared" si="2879"/>
        <v>1289</v>
      </c>
      <c r="AZ1593" s="9">
        <f t="shared" si="2879"/>
        <v>0</v>
      </c>
      <c r="BA1593" s="92">
        <f t="shared" si="2830"/>
        <v>41.986970684039086</v>
      </c>
      <c r="BB1593" s="92"/>
    </row>
    <row r="1594" spans="1:54" ht="33" hidden="1">
      <c r="A1594" s="24" t="s">
        <v>36</v>
      </c>
      <c r="B1594" s="29" t="s">
        <v>491</v>
      </c>
      <c r="C1594" s="30" t="s">
        <v>21</v>
      </c>
      <c r="D1594" s="30" t="s">
        <v>59</v>
      </c>
      <c r="E1594" s="29" t="s">
        <v>249</v>
      </c>
      <c r="F1594" s="30" t="s">
        <v>37</v>
      </c>
      <c r="G1594" s="9">
        <f>3223-94</f>
        <v>3129</v>
      </c>
      <c r="H1594" s="9"/>
      <c r="I1594" s="9">
        <v>-212</v>
      </c>
      <c r="J1594" s="79"/>
      <c r="K1594" s="79"/>
      <c r="L1594" s="79"/>
      <c r="M1594" s="9">
        <f>G1594+I1594+J1594+K1594+L1594</f>
        <v>2917</v>
      </c>
      <c r="N1594" s="9">
        <f>H1594+L1594</f>
        <v>0</v>
      </c>
      <c r="O1594" s="9"/>
      <c r="P1594" s="80"/>
      <c r="Q1594" s="80"/>
      <c r="R1594" s="80"/>
      <c r="S1594" s="9">
        <f>M1594+O1594+P1594+Q1594+R1594</f>
        <v>2917</v>
      </c>
      <c r="T1594" s="9">
        <f>N1594+R1594</f>
        <v>0</v>
      </c>
      <c r="U1594" s="9"/>
      <c r="V1594" s="80"/>
      <c r="W1594" s="80"/>
      <c r="X1594" s="80"/>
      <c r="Y1594" s="9">
        <f>S1594+U1594+V1594+W1594+X1594</f>
        <v>2917</v>
      </c>
      <c r="Z1594" s="9">
        <f>T1594+X1594</f>
        <v>0</v>
      </c>
      <c r="AA1594" s="9"/>
      <c r="AB1594" s="9">
        <f>84+69</f>
        <v>153</v>
      </c>
      <c r="AC1594" s="80"/>
      <c r="AD1594" s="80"/>
      <c r="AE1594" s="9">
        <f>Y1594+AA1594+AB1594+AC1594+AD1594</f>
        <v>3070</v>
      </c>
      <c r="AF1594" s="9">
        <f>Z1594+AD1594</f>
        <v>0</v>
      </c>
      <c r="AG1594" s="9"/>
      <c r="AH1594" s="9"/>
      <c r="AI1594" s="80"/>
      <c r="AJ1594" s="80"/>
      <c r="AK1594" s="9">
        <f>AE1594+AG1594+AH1594+AI1594+AJ1594</f>
        <v>3070</v>
      </c>
      <c r="AL1594" s="9">
        <f>AF1594+AJ1594</f>
        <v>0</v>
      </c>
      <c r="AM1594" s="9"/>
      <c r="AN1594" s="9"/>
      <c r="AO1594" s="80"/>
      <c r="AP1594" s="80"/>
      <c r="AQ1594" s="9">
        <f>AK1594+AM1594+AN1594+AO1594+AP1594</f>
        <v>3070</v>
      </c>
      <c r="AR1594" s="9">
        <f>AL1594+AP1594</f>
        <v>0</v>
      </c>
      <c r="AS1594" s="9"/>
      <c r="AT1594" s="9"/>
      <c r="AU1594" s="80"/>
      <c r="AV1594" s="80"/>
      <c r="AW1594" s="9">
        <f>AQ1594+AS1594+AT1594+AU1594+AV1594</f>
        <v>3070</v>
      </c>
      <c r="AX1594" s="9">
        <f>AR1594+AV1594</f>
        <v>0</v>
      </c>
      <c r="AY1594" s="9">
        <v>1289</v>
      </c>
      <c r="AZ1594" s="79"/>
      <c r="BA1594" s="92">
        <f t="shared" si="2830"/>
        <v>41.986970684039086</v>
      </c>
      <c r="BB1594" s="92"/>
    </row>
    <row r="1595" spans="1:54" hidden="1">
      <c r="A1595" s="24" t="s">
        <v>65</v>
      </c>
      <c r="B1595" s="29" t="s">
        <v>491</v>
      </c>
      <c r="C1595" s="30" t="s">
        <v>21</v>
      </c>
      <c r="D1595" s="30" t="s">
        <v>59</v>
      </c>
      <c r="E1595" s="29" t="s">
        <v>249</v>
      </c>
      <c r="F1595" s="30" t="s">
        <v>66</v>
      </c>
      <c r="G1595" s="9">
        <f t="shared" ref="G1595:AZ1595" si="2880">G1596</f>
        <v>222</v>
      </c>
      <c r="H1595" s="9">
        <f t="shared" si="2880"/>
        <v>0</v>
      </c>
      <c r="I1595" s="9">
        <f t="shared" si="2880"/>
        <v>0</v>
      </c>
      <c r="J1595" s="9">
        <f t="shared" si="2880"/>
        <v>0</v>
      </c>
      <c r="K1595" s="9">
        <f t="shared" si="2880"/>
        <v>0</v>
      </c>
      <c r="L1595" s="9">
        <f t="shared" si="2880"/>
        <v>0</v>
      </c>
      <c r="M1595" s="9">
        <f t="shared" si="2880"/>
        <v>222</v>
      </c>
      <c r="N1595" s="9">
        <f t="shared" si="2880"/>
        <v>0</v>
      </c>
      <c r="O1595" s="9">
        <f t="shared" si="2880"/>
        <v>0</v>
      </c>
      <c r="P1595" s="9">
        <f t="shared" si="2880"/>
        <v>0</v>
      </c>
      <c r="Q1595" s="9">
        <f t="shared" si="2880"/>
        <v>0</v>
      </c>
      <c r="R1595" s="9">
        <f t="shared" si="2880"/>
        <v>0</v>
      </c>
      <c r="S1595" s="9">
        <f t="shared" si="2880"/>
        <v>222</v>
      </c>
      <c r="T1595" s="9">
        <f t="shared" si="2880"/>
        <v>0</v>
      </c>
      <c r="U1595" s="9">
        <f t="shared" si="2880"/>
        <v>0</v>
      </c>
      <c r="V1595" s="9">
        <f t="shared" si="2880"/>
        <v>0</v>
      </c>
      <c r="W1595" s="9">
        <f t="shared" si="2880"/>
        <v>0</v>
      </c>
      <c r="X1595" s="9">
        <f t="shared" si="2880"/>
        <v>0</v>
      </c>
      <c r="Y1595" s="9">
        <f t="shared" si="2880"/>
        <v>222</v>
      </c>
      <c r="Z1595" s="9">
        <f t="shared" si="2880"/>
        <v>0</v>
      </c>
      <c r="AA1595" s="9">
        <f t="shared" si="2880"/>
        <v>0</v>
      </c>
      <c r="AB1595" s="9">
        <f t="shared" si="2880"/>
        <v>0</v>
      </c>
      <c r="AC1595" s="9">
        <f t="shared" si="2880"/>
        <v>0</v>
      </c>
      <c r="AD1595" s="9">
        <f t="shared" si="2880"/>
        <v>0</v>
      </c>
      <c r="AE1595" s="9">
        <f t="shared" si="2880"/>
        <v>222</v>
      </c>
      <c r="AF1595" s="9">
        <f t="shared" si="2880"/>
        <v>0</v>
      </c>
      <c r="AG1595" s="9">
        <f t="shared" si="2880"/>
        <v>0</v>
      </c>
      <c r="AH1595" s="9">
        <f t="shared" si="2880"/>
        <v>0</v>
      </c>
      <c r="AI1595" s="9">
        <f t="shared" si="2880"/>
        <v>0</v>
      </c>
      <c r="AJ1595" s="9">
        <f t="shared" si="2880"/>
        <v>0</v>
      </c>
      <c r="AK1595" s="9">
        <f t="shared" si="2880"/>
        <v>222</v>
      </c>
      <c r="AL1595" s="9">
        <f t="shared" si="2880"/>
        <v>0</v>
      </c>
      <c r="AM1595" s="9">
        <f t="shared" si="2880"/>
        <v>0</v>
      </c>
      <c r="AN1595" s="9">
        <f t="shared" si="2880"/>
        <v>0</v>
      </c>
      <c r="AO1595" s="9">
        <f t="shared" si="2880"/>
        <v>0</v>
      </c>
      <c r="AP1595" s="9">
        <f t="shared" si="2880"/>
        <v>0</v>
      </c>
      <c r="AQ1595" s="9">
        <f t="shared" si="2880"/>
        <v>222</v>
      </c>
      <c r="AR1595" s="9">
        <f t="shared" si="2880"/>
        <v>0</v>
      </c>
      <c r="AS1595" s="9">
        <f t="shared" si="2880"/>
        <v>0</v>
      </c>
      <c r="AT1595" s="9">
        <f t="shared" si="2880"/>
        <v>0</v>
      </c>
      <c r="AU1595" s="9">
        <f t="shared" si="2880"/>
        <v>0</v>
      </c>
      <c r="AV1595" s="9">
        <f t="shared" si="2880"/>
        <v>0</v>
      </c>
      <c r="AW1595" s="9">
        <f t="shared" si="2880"/>
        <v>222</v>
      </c>
      <c r="AX1595" s="9">
        <f t="shared" si="2880"/>
        <v>0</v>
      </c>
      <c r="AY1595" s="9">
        <f t="shared" si="2880"/>
        <v>45</v>
      </c>
      <c r="AZ1595" s="9">
        <f t="shared" si="2880"/>
        <v>0</v>
      </c>
      <c r="BA1595" s="92">
        <f t="shared" si="2830"/>
        <v>20.27027027027027</v>
      </c>
      <c r="BB1595" s="92"/>
    </row>
    <row r="1596" spans="1:54" hidden="1">
      <c r="A1596" s="24" t="s">
        <v>67</v>
      </c>
      <c r="B1596" s="29" t="s">
        <v>491</v>
      </c>
      <c r="C1596" s="30" t="s">
        <v>21</v>
      </c>
      <c r="D1596" s="30" t="s">
        <v>59</v>
      </c>
      <c r="E1596" s="29" t="s">
        <v>249</v>
      </c>
      <c r="F1596" s="30" t="s">
        <v>68</v>
      </c>
      <c r="G1596" s="9">
        <v>222</v>
      </c>
      <c r="H1596" s="9"/>
      <c r="I1596" s="9"/>
      <c r="J1596" s="79"/>
      <c r="K1596" s="79"/>
      <c r="L1596" s="79"/>
      <c r="M1596" s="9">
        <f>G1596+I1596+J1596+K1596+L1596</f>
        <v>222</v>
      </c>
      <c r="N1596" s="9">
        <f>H1596+L1596</f>
        <v>0</v>
      </c>
      <c r="O1596" s="9"/>
      <c r="P1596" s="80"/>
      <c r="Q1596" s="80"/>
      <c r="R1596" s="80"/>
      <c r="S1596" s="9">
        <f>M1596+O1596+P1596+Q1596+R1596</f>
        <v>222</v>
      </c>
      <c r="T1596" s="9">
        <f>N1596+R1596</f>
        <v>0</v>
      </c>
      <c r="U1596" s="9"/>
      <c r="V1596" s="80"/>
      <c r="W1596" s="80"/>
      <c r="X1596" s="80"/>
      <c r="Y1596" s="9">
        <f>S1596+U1596+V1596+W1596+X1596</f>
        <v>222</v>
      </c>
      <c r="Z1596" s="9">
        <f>T1596+X1596</f>
        <v>0</v>
      </c>
      <c r="AA1596" s="9"/>
      <c r="AB1596" s="80"/>
      <c r="AC1596" s="80"/>
      <c r="AD1596" s="80"/>
      <c r="AE1596" s="9">
        <f>Y1596+AA1596+AB1596+AC1596+AD1596</f>
        <v>222</v>
      </c>
      <c r="AF1596" s="9">
        <f>Z1596+AD1596</f>
        <v>0</v>
      </c>
      <c r="AG1596" s="9"/>
      <c r="AH1596" s="80"/>
      <c r="AI1596" s="80"/>
      <c r="AJ1596" s="80"/>
      <c r="AK1596" s="9">
        <f>AE1596+AG1596+AH1596+AI1596+AJ1596</f>
        <v>222</v>
      </c>
      <c r="AL1596" s="9">
        <f>AF1596+AJ1596</f>
        <v>0</v>
      </c>
      <c r="AM1596" s="9"/>
      <c r="AN1596" s="80"/>
      <c r="AO1596" s="80"/>
      <c r="AP1596" s="80"/>
      <c r="AQ1596" s="9">
        <f>AK1596+AM1596+AN1596+AO1596+AP1596</f>
        <v>222</v>
      </c>
      <c r="AR1596" s="9">
        <f>AL1596+AP1596</f>
        <v>0</v>
      </c>
      <c r="AS1596" s="9"/>
      <c r="AT1596" s="80"/>
      <c r="AU1596" s="80"/>
      <c r="AV1596" s="80"/>
      <c r="AW1596" s="9">
        <f>AQ1596+AS1596+AT1596+AU1596+AV1596</f>
        <v>222</v>
      </c>
      <c r="AX1596" s="9">
        <f>AR1596+AV1596</f>
        <v>0</v>
      </c>
      <c r="AY1596" s="9">
        <v>45</v>
      </c>
      <c r="AZ1596" s="79"/>
      <c r="BA1596" s="92">
        <f t="shared" si="2830"/>
        <v>20.27027027027027</v>
      </c>
      <c r="BB1596" s="92"/>
    </row>
    <row r="1597" spans="1:54" ht="33" hidden="1">
      <c r="A1597" s="24" t="s">
        <v>769</v>
      </c>
      <c r="B1597" s="29" t="s">
        <v>491</v>
      </c>
      <c r="C1597" s="30" t="s">
        <v>21</v>
      </c>
      <c r="D1597" s="30" t="s">
        <v>59</v>
      </c>
      <c r="E1597" s="29" t="s">
        <v>768</v>
      </c>
      <c r="F1597" s="30"/>
      <c r="G1597" s="9"/>
      <c r="H1597" s="9"/>
      <c r="I1597" s="9"/>
      <c r="J1597" s="79"/>
      <c r="K1597" s="79"/>
      <c r="L1597" s="79"/>
      <c r="M1597" s="9"/>
      <c r="N1597" s="9"/>
      <c r="O1597" s="9"/>
      <c r="P1597" s="80"/>
      <c r="Q1597" s="80"/>
      <c r="R1597" s="80"/>
      <c r="S1597" s="9"/>
      <c r="T1597" s="9"/>
      <c r="U1597" s="9"/>
      <c r="V1597" s="80"/>
      <c r="W1597" s="80"/>
      <c r="X1597" s="80"/>
      <c r="Y1597" s="9"/>
      <c r="Z1597" s="9"/>
      <c r="AA1597" s="9">
        <f>AA1598+AA1600</f>
        <v>0</v>
      </c>
      <c r="AB1597" s="9">
        <f t="shared" ref="AB1597:AF1597" si="2881">AB1598+AB1600</f>
        <v>0</v>
      </c>
      <c r="AC1597" s="9">
        <f t="shared" si="2881"/>
        <v>0</v>
      </c>
      <c r="AD1597" s="9">
        <f t="shared" si="2881"/>
        <v>29362</v>
      </c>
      <c r="AE1597" s="9">
        <f t="shared" si="2881"/>
        <v>29362</v>
      </c>
      <c r="AF1597" s="9">
        <f t="shared" si="2881"/>
        <v>29362</v>
      </c>
      <c r="AG1597" s="9">
        <f>AG1598+AG1600</f>
        <v>0</v>
      </c>
      <c r="AH1597" s="9">
        <f t="shared" ref="AH1597:AL1597" si="2882">AH1598+AH1600</f>
        <v>0</v>
      </c>
      <c r="AI1597" s="9">
        <f t="shared" si="2882"/>
        <v>0</v>
      </c>
      <c r="AJ1597" s="9">
        <f t="shared" si="2882"/>
        <v>0</v>
      </c>
      <c r="AK1597" s="9">
        <f t="shared" si="2882"/>
        <v>29362</v>
      </c>
      <c r="AL1597" s="9">
        <f t="shared" si="2882"/>
        <v>29362</v>
      </c>
      <c r="AM1597" s="9">
        <f>AM1598+AM1600</f>
        <v>0</v>
      </c>
      <c r="AN1597" s="9">
        <f t="shared" ref="AN1597:AR1597" si="2883">AN1598+AN1600</f>
        <v>0</v>
      </c>
      <c r="AO1597" s="9">
        <f t="shared" si="2883"/>
        <v>0</v>
      </c>
      <c r="AP1597" s="9">
        <f t="shared" si="2883"/>
        <v>0</v>
      </c>
      <c r="AQ1597" s="9">
        <f t="shared" si="2883"/>
        <v>29362</v>
      </c>
      <c r="AR1597" s="9">
        <f t="shared" si="2883"/>
        <v>29362</v>
      </c>
      <c r="AS1597" s="9">
        <f>AS1598+AS1600</f>
        <v>0</v>
      </c>
      <c r="AT1597" s="9">
        <f t="shared" ref="AT1597:AX1597" si="2884">AT1598+AT1600</f>
        <v>0</v>
      </c>
      <c r="AU1597" s="9">
        <f t="shared" si="2884"/>
        <v>0</v>
      </c>
      <c r="AV1597" s="9">
        <f t="shared" si="2884"/>
        <v>0</v>
      </c>
      <c r="AW1597" s="9">
        <f t="shared" si="2884"/>
        <v>29362</v>
      </c>
      <c r="AX1597" s="9">
        <f t="shared" si="2884"/>
        <v>29362</v>
      </c>
      <c r="AY1597" s="9">
        <f t="shared" ref="AY1597:AZ1597" si="2885">AY1598+AY1600</f>
        <v>12347</v>
      </c>
      <c r="AZ1597" s="9">
        <f t="shared" si="2885"/>
        <v>12347</v>
      </c>
      <c r="BA1597" s="92">
        <f t="shared" si="2830"/>
        <v>42.050950207751512</v>
      </c>
      <c r="BB1597" s="92">
        <f t="shared" si="2832"/>
        <v>42.050950207751512</v>
      </c>
    </row>
    <row r="1598" spans="1:54" ht="66" hidden="1">
      <c r="A1598" s="24" t="s">
        <v>430</v>
      </c>
      <c r="B1598" s="29" t="s">
        <v>491</v>
      </c>
      <c r="C1598" s="30" t="s">
        <v>21</v>
      </c>
      <c r="D1598" s="30" t="s">
        <v>59</v>
      </c>
      <c r="E1598" s="29" t="s">
        <v>768</v>
      </c>
      <c r="F1598" s="30" t="s">
        <v>84</v>
      </c>
      <c r="G1598" s="9"/>
      <c r="H1598" s="9"/>
      <c r="I1598" s="9"/>
      <c r="J1598" s="79"/>
      <c r="K1598" s="79"/>
      <c r="L1598" s="79"/>
      <c r="M1598" s="9"/>
      <c r="N1598" s="9"/>
      <c r="O1598" s="9"/>
      <c r="P1598" s="80"/>
      <c r="Q1598" s="80"/>
      <c r="R1598" s="80"/>
      <c r="S1598" s="9"/>
      <c r="T1598" s="9"/>
      <c r="U1598" s="9"/>
      <c r="V1598" s="80"/>
      <c r="W1598" s="80"/>
      <c r="X1598" s="80"/>
      <c r="Y1598" s="9"/>
      <c r="Z1598" s="9"/>
      <c r="AA1598" s="9">
        <f>AA1599</f>
        <v>0</v>
      </c>
      <c r="AB1598" s="9">
        <f t="shared" ref="AB1598:AZ1598" si="2886">AB1599</f>
        <v>0</v>
      </c>
      <c r="AC1598" s="9">
        <f t="shared" si="2886"/>
        <v>0</v>
      </c>
      <c r="AD1598" s="9">
        <f t="shared" si="2886"/>
        <v>29056</v>
      </c>
      <c r="AE1598" s="9">
        <f t="shared" si="2886"/>
        <v>29056</v>
      </c>
      <c r="AF1598" s="9">
        <f t="shared" si="2886"/>
        <v>29056</v>
      </c>
      <c r="AG1598" s="9">
        <f>AG1599</f>
        <v>0</v>
      </c>
      <c r="AH1598" s="9">
        <f t="shared" si="2886"/>
        <v>0</v>
      </c>
      <c r="AI1598" s="9">
        <f t="shared" si="2886"/>
        <v>0</v>
      </c>
      <c r="AJ1598" s="9">
        <f t="shared" si="2886"/>
        <v>0</v>
      </c>
      <c r="AK1598" s="9">
        <f t="shared" si="2886"/>
        <v>29056</v>
      </c>
      <c r="AL1598" s="9">
        <f t="shared" si="2886"/>
        <v>29056</v>
      </c>
      <c r="AM1598" s="9">
        <f>AM1599</f>
        <v>0</v>
      </c>
      <c r="AN1598" s="9">
        <f t="shared" si="2886"/>
        <v>0</v>
      </c>
      <c r="AO1598" s="9">
        <f t="shared" si="2886"/>
        <v>0</v>
      </c>
      <c r="AP1598" s="9">
        <f t="shared" si="2886"/>
        <v>0</v>
      </c>
      <c r="AQ1598" s="9">
        <f t="shared" si="2886"/>
        <v>29056</v>
      </c>
      <c r="AR1598" s="9">
        <f t="shared" si="2886"/>
        <v>29056</v>
      </c>
      <c r="AS1598" s="9">
        <f>AS1599</f>
        <v>0</v>
      </c>
      <c r="AT1598" s="9">
        <f t="shared" si="2886"/>
        <v>0</v>
      </c>
      <c r="AU1598" s="9">
        <f t="shared" si="2886"/>
        <v>0</v>
      </c>
      <c r="AV1598" s="9">
        <f t="shared" si="2886"/>
        <v>0</v>
      </c>
      <c r="AW1598" s="9">
        <f t="shared" si="2886"/>
        <v>29056</v>
      </c>
      <c r="AX1598" s="9">
        <f t="shared" si="2886"/>
        <v>29056</v>
      </c>
      <c r="AY1598" s="9">
        <f t="shared" si="2886"/>
        <v>12241</v>
      </c>
      <c r="AZ1598" s="9">
        <f t="shared" si="2886"/>
        <v>12241</v>
      </c>
      <c r="BA1598" s="92">
        <f t="shared" si="2830"/>
        <v>42.128992290748904</v>
      </c>
      <c r="BB1598" s="92">
        <f t="shared" si="2832"/>
        <v>42.128992290748904</v>
      </c>
    </row>
    <row r="1599" spans="1:54" hidden="1">
      <c r="A1599" s="24" t="s">
        <v>106</v>
      </c>
      <c r="B1599" s="29" t="s">
        <v>491</v>
      </c>
      <c r="C1599" s="30" t="s">
        <v>21</v>
      </c>
      <c r="D1599" s="30" t="s">
        <v>59</v>
      </c>
      <c r="E1599" s="29" t="s">
        <v>768</v>
      </c>
      <c r="F1599" s="30" t="s">
        <v>107</v>
      </c>
      <c r="G1599" s="9"/>
      <c r="H1599" s="9"/>
      <c r="I1599" s="9"/>
      <c r="J1599" s="79"/>
      <c r="K1599" s="79"/>
      <c r="L1599" s="79"/>
      <c r="M1599" s="9"/>
      <c r="N1599" s="9"/>
      <c r="O1599" s="9"/>
      <c r="P1599" s="80"/>
      <c r="Q1599" s="80"/>
      <c r="R1599" s="80"/>
      <c r="S1599" s="9"/>
      <c r="T1599" s="9"/>
      <c r="U1599" s="9"/>
      <c r="V1599" s="80"/>
      <c r="W1599" s="80"/>
      <c r="X1599" s="80"/>
      <c r="Y1599" s="9"/>
      <c r="Z1599" s="9"/>
      <c r="AA1599" s="9"/>
      <c r="AB1599" s="80"/>
      <c r="AC1599" s="80"/>
      <c r="AD1599" s="9">
        <v>29056</v>
      </c>
      <c r="AE1599" s="9">
        <f>Y1599+AA1599+AB1599+AC1599+AD1599</f>
        <v>29056</v>
      </c>
      <c r="AF1599" s="9">
        <f>Z1599+AD1599</f>
        <v>29056</v>
      </c>
      <c r="AG1599" s="9"/>
      <c r="AH1599" s="80"/>
      <c r="AI1599" s="80"/>
      <c r="AJ1599" s="9"/>
      <c r="AK1599" s="9">
        <f>AE1599+AG1599+AH1599+AI1599+AJ1599</f>
        <v>29056</v>
      </c>
      <c r="AL1599" s="9">
        <f>AF1599+AJ1599</f>
        <v>29056</v>
      </c>
      <c r="AM1599" s="9"/>
      <c r="AN1599" s="80"/>
      <c r="AO1599" s="80"/>
      <c r="AP1599" s="9"/>
      <c r="AQ1599" s="9">
        <f>AK1599+AM1599+AN1599+AO1599+AP1599</f>
        <v>29056</v>
      </c>
      <c r="AR1599" s="9">
        <f>AL1599+AP1599</f>
        <v>29056</v>
      </c>
      <c r="AS1599" s="9"/>
      <c r="AT1599" s="80"/>
      <c r="AU1599" s="80"/>
      <c r="AV1599" s="9"/>
      <c r="AW1599" s="9">
        <f>AQ1599+AS1599+AT1599+AU1599+AV1599</f>
        <v>29056</v>
      </c>
      <c r="AX1599" s="9">
        <f>AR1599+AV1599</f>
        <v>29056</v>
      </c>
      <c r="AY1599" s="9">
        <v>12241</v>
      </c>
      <c r="AZ1599" s="9">
        <v>12241</v>
      </c>
      <c r="BA1599" s="92">
        <f t="shared" si="2830"/>
        <v>42.128992290748904</v>
      </c>
      <c r="BB1599" s="92">
        <f t="shared" si="2832"/>
        <v>42.128992290748904</v>
      </c>
    </row>
    <row r="1600" spans="1:54" ht="33" hidden="1">
      <c r="A1600" s="24" t="s">
        <v>242</v>
      </c>
      <c r="B1600" s="29" t="s">
        <v>491</v>
      </c>
      <c r="C1600" s="30" t="s">
        <v>21</v>
      </c>
      <c r="D1600" s="30" t="s">
        <v>59</v>
      </c>
      <c r="E1600" s="29" t="s">
        <v>768</v>
      </c>
      <c r="F1600" s="30" t="s">
        <v>30</v>
      </c>
      <c r="G1600" s="9"/>
      <c r="H1600" s="9"/>
      <c r="I1600" s="9"/>
      <c r="J1600" s="79"/>
      <c r="K1600" s="79"/>
      <c r="L1600" s="79"/>
      <c r="M1600" s="9"/>
      <c r="N1600" s="9"/>
      <c r="O1600" s="9"/>
      <c r="P1600" s="80"/>
      <c r="Q1600" s="80"/>
      <c r="R1600" s="80"/>
      <c r="S1600" s="9"/>
      <c r="T1600" s="9"/>
      <c r="U1600" s="9"/>
      <c r="V1600" s="80"/>
      <c r="W1600" s="80"/>
      <c r="X1600" s="80"/>
      <c r="Y1600" s="9"/>
      <c r="Z1600" s="9"/>
      <c r="AA1600" s="9">
        <f>AA1601</f>
        <v>0</v>
      </c>
      <c r="AB1600" s="9">
        <f t="shared" ref="AB1600:AZ1600" si="2887">AB1601</f>
        <v>0</v>
      </c>
      <c r="AC1600" s="9">
        <f t="shared" si="2887"/>
        <v>0</v>
      </c>
      <c r="AD1600" s="9">
        <f t="shared" si="2887"/>
        <v>306</v>
      </c>
      <c r="AE1600" s="9">
        <f t="shared" si="2887"/>
        <v>306</v>
      </c>
      <c r="AF1600" s="9">
        <f t="shared" si="2887"/>
        <v>306</v>
      </c>
      <c r="AG1600" s="9">
        <f>AG1601</f>
        <v>0</v>
      </c>
      <c r="AH1600" s="9">
        <f t="shared" si="2887"/>
        <v>0</v>
      </c>
      <c r="AI1600" s="9">
        <f t="shared" si="2887"/>
        <v>0</v>
      </c>
      <c r="AJ1600" s="9">
        <f t="shared" si="2887"/>
        <v>0</v>
      </c>
      <c r="AK1600" s="9">
        <f t="shared" si="2887"/>
        <v>306</v>
      </c>
      <c r="AL1600" s="9">
        <f t="shared" si="2887"/>
        <v>306</v>
      </c>
      <c r="AM1600" s="9">
        <f>AM1601</f>
        <v>0</v>
      </c>
      <c r="AN1600" s="9">
        <f t="shared" si="2887"/>
        <v>0</v>
      </c>
      <c r="AO1600" s="9">
        <f t="shared" si="2887"/>
        <v>0</v>
      </c>
      <c r="AP1600" s="9">
        <f t="shared" si="2887"/>
        <v>0</v>
      </c>
      <c r="AQ1600" s="9">
        <f t="shared" si="2887"/>
        <v>306</v>
      </c>
      <c r="AR1600" s="9">
        <f t="shared" si="2887"/>
        <v>306</v>
      </c>
      <c r="AS1600" s="9">
        <f>AS1601</f>
        <v>0</v>
      </c>
      <c r="AT1600" s="9">
        <f t="shared" si="2887"/>
        <v>0</v>
      </c>
      <c r="AU1600" s="9">
        <f t="shared" si="2887"/>
        <v>0</v>
      </c>
      <c r="AV1600" s="9">
        <f t="shared" si="2887"/>
        <v>0</v>
      </c>
      <c r="AW1600" s="9">
        <f t="shared" si="2887"/>
        <v>306</v>
      </c>
      <c r="AX1600" s="9">
        <f t="shared" si="2887"/>
        <v>306</v>
      </c>
      <c r="AY1600" s="9">
        <f t="shared" si="2887"/>
        <v>106</v>
      </c>
      <c r="AZ1600" s="9">
        <f t="shared" si="2887"/>
        <v>106</v>
      </c>
      <c r="BA1600" s="92">
        <f t="shared" si="2830"/>
        <v>34.640522875816991</v>
      </c>
      <c r="BB1600" s="92">
        <f t="shared" si="2832"/>
        <v>34.640522875816991</v>
      </c>
    </row>
    <row r="1601" spans="1:54" ht="33" hidden="1">
      <c r="A1601" s="24" t="s">
        <v>36</v>
      </c>
      <c r="B1601" s="29" t="s">
        <v>491</v>
      </c>
      <c r="C1601" s="30" t="s">
        <v>21</v>
      </c>
      <c r="D1601" s="30" t="s">
        <v>59</v>
      </c>
      <c r="E1601" s="29" t="s">
        <v>768</v>
      </c>
      <c r="F1601" s="30" t="s">
        <v>37</v>
      </c>
      <c r="G1601" s="9"/>
      <c r="H1601" s="9"/>
      <c r="I1601" s="9"/>
      <c r="J1601" s="79"/>
      <c r="K1601" s="79"/>
      <c r="L1601" s="79"/>
      <c r="M1601" s="9"/>
      <c r="N1601" s="9"/>
      <c r="O1601" s="9"/>
      <c r="P1601" s="80"/>
      <c r="Q1601" s="80"/>
      <c r="R1601" s="80"/>
      <c r="S1601" s="9"/>
      <c r="T1601" s="9"/>
      <c r="U1601" s="9"/>
      <c r="V1601" s="80"/>
      <c r="W1601" s="80"/>
      <c r="X1601" s="80"/>
      <c r="Y1601" s="9"/>
      <c r="Z1601" s="9"/>
      <c r="AA1601" s="9"/>
      <c r="AB1601" s="80"/>
      <c r="AC1601" s="80"/>
      <c r="AD1601" s="9">
        <v>306</v>
      </c>
      <c r="AE1601" s="9">
        <f>Y1601+AA1601+AB1601+AC1601+AD1601</f>
        <v>306</v>
      </c>
      <c r="AF1601" s="9">
        <f>Z1601+AD1601</f>
        <v>306</v>
      </c>
      <c r="AG1601" s="9"/>
      <c r="AH1601" s="80"/>
      <c r="AI1601" s="80"/>
      <c r="AJ1601" s="9"/>
      <c r="AK1601" s="9">
        <f>AE1601+AG1601+AH1601+AI1601+AJ1601</f>
        <v>306</v>
      </c>
      <c r="AL1601" s="9">
        <f>AF1601+AJ1601</f>
        <v>306</v>
      </c>
      <c r="AM1601" s="9"/>
      <c r="AN1601" s="80"/>
      <c r="AO1601" s="80"/>
      <c r="AP1601" s="9"/>
      <c r="AQ1601" s="9">
        <f>AK1601+AM1601+AN1601+AO1601+AP1601</f>
        <v>306</v>
      </c>
      <c r="AR1601" s="9">
        <f>AL1601+AP1601</f>
        <v>306</v>
      </c>
      <c r="AS1601" s="9"/>
      <c r="AT1601" s="80"/>
      <c r="AU1601" s="80"/>
      <c r="AV1601" s="9"/>
      <c r="AW1601" s="9">
        <f>AQ1601+AS1601+AT1601+AU1601+AV1601</f>
        <v>306</v>
      </c>
      <c r="AX1601" s="9">
        <f>AR1601+AV1601</f>
        <v>306</v>
      </c>
      <c r="AY1601" s="117">
        <v>106</v>
      </c>
      <c r="AZ1601" s="117">
        <v>106</v>
      </c>
      <c r="BA1601" s="92">
        <f t="shared" si="2830"/>
        <v>34.640522875816991</v>
      </c>
      <c r="BB1601" s="92">
        <f t="shared" si="2832"/>
        <v>34.640522875816991</v>
      </c>
    </row>
    <row r="1602" spans="1:54" ht="19.5" hidden="1" customHeight="1">
      <c r="A1602" s="24" t="s">
        <v>61</v>
      </c>
      <c r="B1602" s="25" t="s">
        <v>491</v>
      </c>
      <c r="C1602" s="25" t="s">
        <v>21</v>
      </c>
      <c r="D1602" s="25" t="s">
        <v>59</v>
      </c>
      <c r="E1602" s="25" t="s">
        <v>62</v>
      </c>
      <c r="F1602" s="30"/>
      <c r="G1602" s="9"/>
      <c r="H1602" s="9"/>
      <c r="I1602" s="9"/>
      <c r="J1602" s="79"/>
      <c r="K1602" s="79"/>
      <c r="L1602" s="79"/>
      <c r="M1602" s="9"/>
      <c r="N1602" s="9"/>
      <c r="O1602" s="9"/>
      <c r="P1602" s="80"/>
      <c r="Q1602" s="80"/>
      <c r="R1602" s="80"/>
      <c r="S1602" s="9"/>
      <c r="T1602" s="9"/>
      <c r="U1602" s="9"/>
      <c r="V1602" s="80"/>
      <c r="W1602" s="80"/>
      <c r="X1602" s="80"/>
      <c r="Y1602" s="9"/>
      <c r="Z1602" s="9"/>
      <c r="AA1602" s="9">
        <f>AA1603</f>
        <v>0</v>
      </c>
      <c r="AB1602" s="9">
        <f t="shared" ref="AB1602:AQ1605" si="2888">AB1603</f>
        <v>26</v>
      </c>
      <c r="AC1602" s="9">
        <f t="shared" si="2888"/>
        <v>0</v>
      </c>
      <c r="AD1602" s="9">
        <f t="shared" si="2888"/>
        <v>0</v>
      </c>
      <c r="AE1602" s="9">
        <f t="shared" si="2888"/>
        <v>26</v>
      </c>
      <c r="AF1602" s="9">
        <f t="shared" si="2888"/>
        <v>0</v>
      </c>
      <c r="AG1602" s="9">
        <f>AG1603</f>
        <v>0</v>
      </c>
      <c r="AH1602" s="9">
        <f t="shared" si="2888"/>
        <v>0</v>
      </c>
      <c r="AI1602" s="9">
        <f t="shared" si="2888"/>
        <v>0</v>
      </c>
      <c r="AJ1602" s="9">
        <f t="shared" si="2888"/>
        <v>0</v>
      </c>
      <c r="AK1602" s="9">
        <f t="shared" si="2888"/>
        <v>26</v>
      </c>
      <c r="AL1602" s="9">
        <f t="shared" si="2888"/>
        <v>0</v>
      </c>
      <c r="AM1602" s="9">
        <f>AM1603</f>
        <v>0</v>
      </c>
      <c r="AN1602" s="9">
        <f t="shared" si="2888"/>
        <v>0</v>
      </c>
      <c r="AO1602" s="9">
        <f t="shared" si="2888"/>
        <v>0</v>
      </c>
      <c r="AP1602" s="9">
        <f t="shared" si="2888"/>
        <v>0</v>
      </c>
      <c r="AQ1602" s="9">
        <f t="shared" si="2888"/>
        <v>26</v>
      </c>
      <c r="AR1602" s="9">
        <f t="shared" ref="AN1602:AR1605" si="2889">AR1603</f>
        <v>0</v>
      </c>
      <c r="AS1602" s="9">
        <f>AS1603</f>
        <v>0</v>
      </c>
      <c r="AT1602" s="9">
        <f t="shared" ref="AT1602:AZ1605" si="2890">AT1603</f>
        <v>0</v>
      </c>
      <c r="AU1602" s="9">
        <f t="shared" si="2890"/>
        <v>0</v>
      </c>
      <c r="AV1602" s="9">
        <f t="shared" si="2890"/>
        <v>0</v>
      </c>
      <c r="AW1602" s="9">
        <f t="shared" si="2890"/>
        <v>26</v>
      </c>
      <c r="AX1602" s="9">
        <f t="shared" si="2890"/>
        <v>0</v>
      </c>
      <c r="AY1602" s="9">
        <f t="shared" si="2890"/>
        <v>33</v>
      </c>
      <c r="AZ1602" s="9">
        <f t="shared" si="2890"/>
        <v>0</v>
      </c>
      <c r="BA1602" s="92">
        <f t="shared" si="2830"/>
        <v>126.92307692307692</v>
      </c>
      <c r="BB1602" s="92"/>
    </row>
    <row r="1603" spans="1:54" ht="21" hidden="1" customHeight="1">
      <c r="A1603" s="24" t="s">
        <v>120</v>
      </c>
      <c r="B1603" s="25" t="s">
        <v>491</v>
      </c>
      <c r="C1603" s="25" t="s">
        <v>21</v>
      </c>
      <c r="D1603" s="25" t="s">
        <v>59</v>
      </c>
      <c r="E1603" s="29" t="s">
        <v>748</v>
      </c>
      <c r="F1603" s="30"/>
      <c r="G1603" s="9"/>
      <c r="H1603" s="9"/>
      <c r="I1603" s="9"/>
      <c r="J1603" s="79"/>
      <c r="K1603" s="79"/>
      <c r="L1603" s="79"/>
      <c r="M1603" s="9"/>
      <c r="N1603" s="9"/>
      <c r="O1603" s="9"/>
      <c r="P1603" s="80"/>
      <c r="Q1603" s="80"/>
      <c r="R1603" s="80"/>
      <c r="S1603" s="9"/>
      <c r="T1603" s="9"/>
      <c r="U1603" s="9"/>
      <c r="V1603" s="80"/>
      <c r="W1603" s="80"/>
      <c r="X1603" s="80"/>
      <c r="Y1603" s="9"/>
      <c r="Z1603" s="9"/>
      <c r="AA1603" s="9">
        <f>AA1604</f>
        <v>0</v>
      </c>
      <c r="AB1603" s="9">
        <f t="shared" si="2888"/>
        <v>26</v>
      </c>
      <c r="AC1603" s="9">
        <f t="shared" si="2888"/>
        <v>0</v>
      </c>
      <c r="AD1603" s="9">
        <f t="shared" si="2888"/>
        <v>0</v>
      </c>
      <c r="AE1603" s="9">
        <f t="shared" si="2888"/>
        <v>26</v>
      </c>
      <c r="AF1603" s="9">
        <f t="shared" si="2888"/>
        <v>0</v>
      </c>
      <c r="AG1603" s="9">
        <f>AG1604</f>
        <v>0</v>
      </c>
      <c r="AH1603" s="9">
        <f t="shared" si="2888"/>
        <v>0</v>
      </c>
      <c r="AI1603" s="9">
        <f t="shared" si="2888"/>
        <v>0</v>
      </c>
      <c r="AJ1603" s="9">
        <f t="shared" si="2888"/>
        <v>0</v>
      </c>
      <c r="AK1603" s="9">
        <f t="shared" si="2888"/>
        <v>26</v>
      </c>
      <c r="AL1603" s="9">
        <f t="shared" si="2888"/>
        <v>0</v>
      </c>
      <c r="AM1603" s="9">
        <f>AM1604</f>
        <v>0</v>
      </c>
      <c r="AN1603" s="9">
        <f t="shared" si="2889"/>
        <v>0</v>
      </c>
      <c r="AO1603" s="9">
        <f t="shared" si="2889"/>
        <v>0</v>
      </c>
      <c r="AP1603" s="9">
        <f t="shared" si="2889"/>
        <v>0</v>
      </c>
      <c r="AQ1603" s="9">
        <f t="shared" si="2889"/>
        <v>26</v>
      </c>
      <c r="AR1603" s="9">
        <f t="shared" si="2889"/>
        <v>0</v>
      </c>
      <c r="AS1603" s="9">
        <f>AS1604</f>
        <v>0</v>
      </c>
      <c r="AT1603" s="9">
        <f t="shared" si="2890"/>
        <v>0</v>
      </c>
      <c r="AU1603" s="9">
        <f t="shared" si="2890"/>
        <v>0</v>
      </c>
      <c r="AV1603" s="9">
        <f t="shared" si="2890"/>
        <v>0</v>
      </c>
      <c r="AW1603" s="9">
        <f t="shared" si="2890"/>
        <v>26</v>
      </c>
      <c r="AX1603" s="9">
        <f t="shared" si="2890"/>
        <v>0</v>
      </c>
      <c r="AY1603" s="9">
        <f t="shared" si="2890"/>
        <v>33</v>
      </c>
      <c r="AZ1603" s="9">
        <f t="shared" si="2890"/>
        <v>0</v>
      </c>
      <c r="BA1603" s="92">
        <f t="shared" si="2830"/>
        <v>126.92307692307692</v>
      </c>
      <c r="BB1603" s="92"/>
    </row>
    <row r="1604" spans="1:54" ht="33" hidden="1">
      <c r="A1604" s="24" t="s">
        <v>248</v>
      </c>
      <c r="B1604" s="29" t="s">
        <v>491</v>
      </c>
      <c r="C1604" s="30" t="s">
        <v>21</v>
      </c>
      <c r="D1604" s="30" t="s">
        <v>59</v>
      </c>
      <c r="E1604" s="29" t="s">
        <v>767</v>
      </c>
      <c r="F1604" s="30"/>
      <c r="G1604" s="9"/>
      <c r="H1604" s="9"/>
      <c r="I1604" s="9"/>
      <c r="J1604" s="79"/>
      <c r="K1604" s="79"/>
      <c r="L1604" s="79"/>
      <c r="M1604" s="9"/>
      <c r="N1604" s="9"/>
      <c r="O1604" s="9"/>
      <c r="P1604" s="80"/>
      <c r="Q1604" s="80"/>
      <c r="R1604" s="80"/>
      <c r="S1604" s="9"/>
      <c r="T1604" s="9"/>
      <c r="U1604" s="9"/>
      <c r="V1604" s="80"/>
      <c r="W1604" s="80"/>
      <c r="X1604" s="80"/>
      <c r="Y1604" s="9"/>
      <c r="Z1604" s="9"/>
      <c r="AA1604" s="9">
        <f>AA1605</f>
        <v>0</v>
      </c>
      <c r="AB1604" s="9">
        <f t="shared" si="2888"/>
        <v>26</v>
      </c>
      <c r="AC1604" s="9">
        <f t="shared" si="2888"/>
        <v>0</v>
      </c>
      <c r="AD1604" s="9">
        <f t="shared" si="2888"/>
        <v>0</v>
      </c>
      <c r="AE1604" s="9">
        <f t="shared" si="2888"/>
        <v>26</v>
      </c>
      <c r="AF1604" s="9">
        <f t="shared" si="2888"/>
        <v>0</v>
      </c>
      <c r="AG1604" s="9">
        <f>AG1605</f>
        <v>0</v>
      </c>
      <c r="AH1604" s="9">
        <f t="shared" si="2888"/>
        <v>0</v>
      </c>
      <c r="AI1604" s="9">
        <f t="shared" si="2888"/>
        <v>0</v>
      </c>
      <c r="AJ1604" s="9">
        <f t="shared" si="2888"/>
        <v>0</v>
      </c>
      <c r="AK1604" s="9">
        <f t="shared" si="2888"/>
        <v>26</v>
      </c>
      <c r="AL1604" s="9">
        <f t="shared" si="2888"/>
        <v>0</v>
      </c>
      <c r="AM1604" s="9">
        <f>AM1605</f>
        <v>0</v>
      </c>
      <c r="AN1604" s="9">
        <f t="shared" si="2889"/>
        <v>0</v>
      </c>
      <c r="AO1604" s="9">
        <f t="shared" si="2889"/>
        <v>0</v>
      </c>
      <c r="AP1604" s="9">
        <f t="shared" si="2889"/>
        <v>0</v>
      </c>
      <c r="AQ1604" s="9">
        <f t="shared" si="2889"/>
        <v>26</v>
      </c>
      <c r="AR1604" s="9">
        <f t="shared" si="2889"/>
        <v>0</v>
      </c>
      <c r="AS1604" s="9">
        <f>AS1605</f>
        <v>0</v>
      </c>
      <c r="AT1604" s="9">
        <f t="shared" si="2890"/>
        <v>0</v>
      </c>
      <c r="AU1604" s="9">
        <f t="shared" si="2890"/>
        <v>0</v>
      </c>
      <c r="AV1604" s="9">
        <f t="shared" si="2890"/>
        <v>0</v>
      </c>
      <c r="AW1604" s="9">
        <f t="shared" si="2890"/>
        <v>26</v>
      </c>
      <c r="AX1604" s="9">
        <f t="shared" si="2890"/>
        <v>0</v>
      </c>
      <c r="AY1604" s="9">
        <f t="shared" si="2890"/>
        <v>33</v>
      </c>
      <c r="AZ1604" s="9">
        <f t="shared" si="2890"/>
        <v>0</v>
      </c>
      <c r="BA1604" s="92">
        <f t="shared" si="2830"/>
        <v>126.92307692307692</v>
      </c>
      <c r="BB1604" s="92"/>
    </row>
    <row r="1605" spans="1:54" hidden="1">
      <c r="A1605" s="24" t="s">
        <v>65</v>
      </c>
      <c r="B1605" s="29" t="s">
        <v>491</v>
      </c>
      <c r="C1605" s="30" t="s">
        <v>21</v>
      </c>
      <c r="D1605" s="30" t="s">
        <v>59</v>
      </c>
      <c r="E1605" s="29" t="s">
        <v>767</v>
      </c>
      <c r="F1605" s="30">
        <v>800</v>
      </c>
      <c r="G1605" s="9"/>
      <c r="H1605" s="9"/>
      <c r="I1605" s="9"/>
      <c r="J1605" s="79"/>
      <c r="K1605" s="79"/>
      <c r="L1605" s="79"/>
      <c r="M1605" s="9"/>
      <c r="N1605" s="9"/>
      <c r="O1605" s="9"/>
      <c r="P1605" s="80"/>
      <c r="Q1605" s="80"/>
      <c r="R1605" s="80"/>
      <c r="S1605" s="9"/>
      <c r="T1605" s="9"/>
      <c r="U1605" s="9"/>
      <c r="V1605" s="80"/>
      <c r="W1605" s="80"/>
      <c r="X1605" s="80"/>
      <c r="Y1605" s="9"/>
      <c r="Z1605" s="9"/>
      <c r="AA1605" s="9">
        <f>AA1606</f>
        <v>0</v>
      </c>
      <c r="AB1605" s="9">
        <f t="shared" si="2888"/>
        <v>26</v>
      </c>
      <c r="AC1605" s="9">
        <f t="shared" si="2888"/>
        <v>0</v>
      </c>
      <c r="AD1605" s="9">
        <f t="shared" si="2888"/>
        <v>0</v>
      </c>
      <c r="AE1605" s="9">
        <f t="shared" si="2888"/>
        <v>26</v>
      </c>
      <c r="AF1605" s="9">
        <f t="shared" si="2888"/>
        <v>0</v>
      </c>
      <c r="AG1605" s="9">
        <f>AG1606</f>
        <v>0</v>
      </c>
      <c r="AH1605" s="9">
        <f t="shared" si="2888"/>
        <v>0</v>
      </c>
      <c r="AI1605" s="9">
        <f t="shared" si="2888"/>
        <v>0</v>
      </c>
      <c r="AJ1605" s="9">
        <f t="shared" si="2888"/>
        <v>0</v>
      </c>
      <c r="AK1605" s="9">
        <f t="shared" si="2888"/>
        <v>26</v>
      </c>
      <c r="AL1605" s="9">
        <f t="shared" si="2888"/>
        <v>0</v>
      </c>
      <c r="AM1605" s="9">
        <f>AM1606</f>
        <v>0</v>
      </c>
      <c r="AN1605" s="9">
        <f t="shared" si="2889"/>
        <v>0</v>
      </c>
      <c r="AO1605" s="9">
        <f t="shared" si="2889"/>
        <v>0</v>
      </c>
      <c r="AP1605" s="9">
        <f t="shared" si="2889"/>
        <v>0</v>
      </c>
      <c r="AQ1605" s="9">
        <f t="shared" si="2889"/>
        <v>26</v>
      </c>
      <c r="AR1605" s="9">
        <f t="shared" si="2889"/>
        <v>0</v>
      </c>
      <c r="AS1605" s="9">
        <f>AS1606</f>
        <v>0</v>
      </c>
      <c r="AT1605" s="9">
        <f t="shared" si="2890"/>
        <v>0</v>
      </c>
      <c r="AU1605" s="9">
        <f t="shared" si="2890"/>
        <v>0</v>
      </c>
      <c r="AV1605" s="9">
        <f t="shared" si="2890"/>
        <v>0</v>
      </c>
      <c r="AW1605" s="9">
        <f t="shared" si="2890"/>
        <v>26</v>
      </c>
      <c r="AX1605" s="9">
        <f t="shared" si="2890"/>
        <v>0</v>
      </c>
      <c r="AY1605" s="9">
        <f t="shared" si="2890"/>
        <v>33</v>
      </c>
      <c r="AZ1605" s="9">
        <f t="shared" si="2890"/>
        <v>0</v>
      </c>
      <c r="BA1605" s="92">
        <f t="shared" si="2830"/>
        <v>126.92307692307692</v>
      </c>
      <c r="BB1605" s="92"/>
    </row>
    <row r="1606" spans="1:54" hidden="1">
      <c r="A1606" s="24" t="s">
        <v>154</v>
      </c>
      <c r="B1606" s="29" t="s">
        <v>491</v>
      </c>
      <c r="C1606" s="30" t="s">
        <v>21</v>
      </c>
      <c r="D1606" s="30" t="s">
        <v>59</v>
      </c>
      <c r="E1606" s="29" t="s">
        <v>767</v>
      </c>
      <c r="F1606" s="30">
        <v>830</v>
      </c>
      <c r="G1606" s="9"/>
      <c r="H1606" s="9"/>
      <c r="I1606" s="9"/>
      <c r="J1606" s="79"/>
      <c r="K1606" s="79"/>
      <c r="L1606" s="79"/>
      <c r="M1606" s="9"/>
      <c r="N1606" s="9"/>
      <c r="O1606" s="9"/>
      <c r="P1606" s="80"/>
      <c r="Q1606" s="80"/>
      <c r="R1606" s="80"/>
      <c r="S1606" s="9"/>
      <c r="T1606" s="9"/>
      <c r="U1606" s="9"/>
      <c r="V1606" s="80"/>
      <c r="W1606" s="80"/>
      <c r="X1606" s="80"/>
      <c r="Y1606" s="9"/>
      <c r="Z1606" s="9"/>
      <c r="AA1606" s="9"/>
      <c r="AB1606" s="9">
        <v>26</v>
      </c>
      <c r="AC1606" s="80"/>
      <c r="AD1606" s="80"/>
      <c r="AE1606" s="9">
        <f>Y1606+AA1606+AB1606+AC1606+AD1606</f>
        <v>26</v>
      </c>
      <c r="AF1606" s="9">
        <f>Z1606+AD1606</f>
        <v>0</v>
      </c>
      <c r="AG1606" s="9"/>
      <c r="AH1606" s="9"/>
      <c r="AI1606" s="80"/>
      <c r="AJ1606" s="80"/>
      <c r="AK1606" s="9">
        <f>AE1606+AG1606+AH1606+AI1606+AJ1606</f>
        <v>26</v>
      </c>
      <c r="AL1606" s="9">
        <f>AF1606+AJ1606</f>
        <v>0</v>
      </c>
      <c r="AM1606" s="9"/>
      <c r="AN1606" s="9"/>
      <c r="AO1606" s="80"/>
      <c r="AP1606" s="80"/>
      <c r="AQ1606" s="9">
        <f>AK1606+AM1606+AN1606+AO1606+AP1606</f>
        <v>26</v>
      </c>
      <c r="AR1606" s="9">
        <f>AL1606+AP1606</f>
        <v>0</v>
      </c>
      <c r="AS1606" s="9"/>
      <c r="AT1606" s="9"/>
      <c r="AU1606" s="80"/>
      <c r="AV1606" s="80"/>
      <c r="AW1606" s="9">
        <f>AQ1606+AS1606+AT1606+AU1606+AV1606</f>
        <v>26</v>
      </c>
      <c r="AX1606" s="9">
        <f>AR1606+AV1606</f>
        <v>0</v>
      </c>
      <c r="AY1606" s="9">
        <v>33</v>
      </c>
      <c r="AZ1606" s="79"/>
      <c r="BA1606" s="92">
        <f t="shared" si="2830"/>
        <v>126.92307692307692</v>
      </c>
      <c r="BB1606" s="92"/>
    </row>
    <row r="1607" spans="1:54" hidden="1">
      <c r="A1607" s="24"/>
      <c r="B1607" s="29"/>
      <c r="C1607" s="30"/>
      <c r="D1607" s="30"/>
      <c r="E1607" s="29"/>
      <c r="F1607" s="30"/>
      <c r="G1607" s="9"/>
      <c r="H1607" s="9"/>
      <c r="I1607" s="79"/>
      <c r="J1607" s="79"/>
      <c r="K1607" s="79"/>
      <c r="L1607" s="79"/>
      <c r="M1607" s="79"/>
      <c r="N1607" s="79"/>
      <c r="O1607" s="80"/>
      <c r="P1607" s="80"/>
      <c r="Q1607" s="80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  <c r="AU1607" s="80"/>
      <c r="AV1607" s="80"/>
      <c r="AW1607" s="80"/>
      <c r="AX1607" s="80"/>
      <c r="AY1607" s="79"/>
      <c r="AZ1607" s="79"/>
      <c r="BA1607" s="92"/>
      <c r="BB1607" s="92"/>
    </row>
    <row r="1608" spans="1:54" ht="18.75" hidden="1">
      <c r="A1608" s="22" t="s">
        <v>31</v>
      </c>
      <c r="B1608" s="23" t="s">
        <v>491</v>
      </c>
      <c r="C1608" s="23" t="s">
        <v>32</v>
      </c>
      <c r="D1608" s="23" t="s">
        <v>16</v>
      </c>
      <c r="E1608" s="23"/>
      <c r="F1608" s="52"/>
      <c r="G1608" s="15">
        <f>G1609</f>
        <v>10081</v>
      </c>
      <c r="H1608" s="15">
        <f t="shared" ref="H1608:AZ1608" si="2891">H1609</f>
        <v>0</v>
      </c>
      <c r="I1608" s="15">
        <f t="shared" si="2891"/>
        <v>0</v>
      </c>
      <c r="J1608" s="15">
        <f t="shared" si="2891"/>
        <v>0</v>
      </c>
      <c r="K1608" s="15">
        <f t="shared" si="2891"/>
        <v>0</v>
      </c>
      <c r="L1608" s="15">
        <f t="shared" si="2891"/>
        <v>0</v>
      </c>
      <c r="M1608" s="15">
        <f t="shared" si="2891"/>
        <v>10081</v>
      </c>
      <c r="N1608" s="15">
        <f t="shared" si="2891"/>
        <v>0</v>
      </c>
      <c r="O1608" s="15">
        <f t="shared" si="2891"/>
        <v>0</v>
      </c>
      <c r="P1608" s="15">
        <f t="shared" si="2891"/>
        <v>0</v>
      </c>
      <c r="Q1608" s="15">
        <f t="shared" si="2891"/>
        <v>0</v>
      </c>
      <c r="R1608" s="15">
        <f t="shared" si="2891"/>
        <v>0</v>
      </c>
      <c r="S1608" s="15">
        <f t="shared" si="2891"/>
        <v>10081</v>
      </c>
      <c r="T1608" s="15">
        <f t="shared" si="2891"/>
        <v>0</v>
      </c>
      <c r="U1608" s="15">
        <f t="shared" si="2891"/>
        <v>0</v>
      </c>
      <c r="V1608" s="15">
        <f t="shared" si="2891"/>
        <v>0</v>
      </c>
      <c r="W1608" s="15">
        <f t="shared" si="2891"/>
        <v>0</v>
      </c>
      <c r="X1608" s="15">
        <f t="shared" si="2891"/>
        <v>0</v>
      </c>
      <c r="Y1608" s="15">
        <f t="shared" si="2891"/>
        <v>10081</v>
      </c>
      <c r="Z1608" s="15">
        <f t="shared" si="2891"/>
        <v>0</v>
      </c>
      <c r="AA1608" s="15">
        <f t="shared" si="2891"/>
        <v>0</v>
      </c>
      <c r="AB1608" s="15">
        <f t="shared" si="2891"/>
        <v>0</v>
      </c>
      <c r="AC1608" s="15">
        <f t="shared" si="2891"/>
        <v>0</v>
      </c>
      <c r="AD1608" s="15">
        <f t="shared" si="2891"/>
        <v>0</v>
      </c>
      <c r="AE1608" s="15">
        <f t="shared" si="2891"/>
        <v>10081</v>
      </c>
      <c r="AF1608" s="15">
        <f t="shared" si="2891"/>
        <v>0</v>
      </c>
      <c r="AG1608" s="15">
        <f t="shared" si="2891"/>
        <v>0</v>
      </c>
      <c r="AH1608" s="15">
        <f t="shared" si="2891"/>
        <v>0</v>
      </c>
      <c r="AI1608" s="15">
        <f t="shared" si="2891"/>
        <v>0</v>
      </c>
      <c r="AJ1608" s="15">
        <f t="shared" si="2891"/>
        <v>0</v>
      </c>
      <c r="AK1608" s="15">
        <f t="shared" si="2891"/>
        <v>10081</v>
      </c>
      <c r="AL1608" s="15">
        <f t="shared" si="2891"/>
        <v>0</v>
      </c>
      <c r="AM1608" s="15">
        <f t="shared" si="2891"/>
        <v>0</v>
      </c>
      <c r="AN1608" s="15">
        <f t="shared" si="2891"/>
        <v>0</v>
      </c>
      <c r="AO1608" s="15">
        <f t="shared" si="2891"/>
        <v>0</v>
      </c>
      <c r="AP1608" s="15">
        <f t="shared" si="2891"/>
        <v>0</v>
      </c>
      <c r="AQ1608" s="15">
        <f t="shared" si="2891"/>
        <v>10081</v>
      </c>
      <c r="AR1608" s="15">
        <f t="shared" si="2891"/>
        <v>0</v>
      </c>
      <c r="AS1608" s="15">
        <f t="shared" si="2891"/>
        <v>0</v>
      </c>
      <c r="AT1608" s="15">
        <f t="shared" si="2891"/>
        <v>0</v>
      </c>
      <c r="AU1608" s="15">
        <f t="shared" si="2891"/>
        <v>0</v>
      </c>
      <c r="AV1608" s="15">
        <f t="shared" si="2891"/>
        <v>0</v>
      </c>
      <c r="AW1608" s="15">
        <f t="shared" si="2891"/>
        <v>10081</v>
      </c>
      <c r="AX1608" s="15">
        <f t="shared" si="2891"/>
        <v>0</v>
      </c>
      <c r="AY1608" s="15">
        <f t="shared" si="2891"/>
        <v>10050</v>
      </c>
      <c r="AZ1608" s="15">
        <f t="shared" si="2891"/>
        <v>0</v>
      </c>
      <c r="BA1608" s="108">
        <f t="shared" si="2830"/>
        <v>99.692490824322988</v>
      </c>
      <c r="BB1608" s="108"/>
    </row>
    <row r="1609" spans="1:54" ht="66" hidden="1">
      <c r="A1609" s="41" t="s">
        <v>534</v>
      </c>
      <c r="B1609" s="29" t="s">
        <v>491</v>
      </c>
      <c r="C1609" s="30" t="s">
        <v>32</v>
      </c>
      <c r="D1609" s="30" t="s">
        <v>16</v>
      </c>
      <c r="E1609" s="29" t="s">
        <v>125</v>
      </c>
      <c r="F1609" s="30"/>
      <c r="G1609" s="9">
        <f>G1614+G1610</f>
        <v>10081</v>
      </c>
      <c r="H1609" s="9">
        <f t="shared" ref="H1609:N1609" si="2892">H1614+H1610</f>
        <v>0</v>
      </c>
      <c r="I1609" s="9">
        <f t="shared" si="2892"/>
        <v>0</v>
      </c>
      <c r="J1609" s="9">
        <f t="shared" si="2892"/>
        <v>0</v>
      </c>
      <c r="K1609" s="9">
        <f t="shared" si="2892"/>
        <v>0</v>
      </c>
      <c r="L1609" s="9">
        <f t="shared" si="2892"/>
        <v>0</v>
      </c>
      <c r="M1609" s="9">
        <f t="shared" si="2892"/>
        <v>10081</v>
      </c>
      <c r="N1609" s="9">
        <f t="shared" si="2892"/>
        <v>0</v>
      </c>
      <c r="O1609" s="9">
        <f t="shared" ref="O1609:T1609" si="2893">O1614+O1610</f>
        <v>0</v>
      </c>
      <c r="P1609" s="9">
        <f t="shared" si="2893"/>
        <v>0</v>
      </c>
      <c r="Q1609" s="9">
        <f t="shared" si="2893"/>
        <v>0</v>
      </c>
      <c r="R1609" s="9">
        <f t="shared" si="2893"/>
        <v>0</v>
      </c>
      <c r="S1609" s="9">
        <f t="shared" si="2893"/>
        <v>10081</v>
      </c>
      <c r="T1609" s="9">
        <f t="shared" si="2893"/>
        <v>0</v>
      </c>
      <c r="U1609" s="9">
        <f t="shared" ref="U1609:Z1609" si="2894">U1614+U1610</f>
        <v>0</v>
      </c>
      <c r="V1609" s="9">
        <f t="shared" si="2894"/>
        <v>0</v>
      </c>
      <c r="W1609" s="9">
        <f t="shared" si="2894"/>
        <v>0</v>
      </c>
      <c r="X1609" s="9">
        <f t="shared" si="2894"/>
        <v>0</v>
      </c>
      <c r="Y1609" s="9">
        <f t="shared" si="2894"/>
        <v>10081</v>
      </c>
      <c r="Z1609" s="9">
        <f t="shared" si="2894"/>
        <v>0</v>
      </c>
      <c r="AA1609" s="9">
        <f t="shared" ref="AA1609:AF1609" si="2895">AA1614+AA1610</f>
        <v>0</v>
      </c>
      <c r="AB1609" s="9">
        <f t="shared" si="2895"/>
        <v>0</v>
      </c>
      <c r="AC1609" s="9">
        <f t="shared" si="2895"/>
        <v>0</v>
      </c>
      <c r="AD1609" s="9">
        <f t="shared" si="2895"/>
        <v>0</v>
      </c>
      <c r="AE1609" s="9">
        <f t="shared" si="2895"/>
        <v>10081</v>
      </c>
      <c r="AF1609" s="9">
        <f t="shared" si="2895"/>
        <v>0</v>
      </c>
      <c r="AG1609" s="9">
        <f t="shared" ref="AG1609:AL1609" si="2896">AG1614+AG1610</f>
        <v>0</v>
      </c>
      <c r="AH1609" s="9">
        <f t="shared" si="2896"/>
        <v>0</v>
      </c>
      <c r="AI1609" s="9">
        <f t="shared" si="2896"/>
        <v>0</v>
      </c>
      <c r="AJ1609" s="9">
        <f t="shared" si="2896"/>
        <v>0</v>
      </c>
      <c r="AK1609" s="9">
        <f t="shared" si="2896"/>
        <v>10081</v>
      </c>
      <c r="AL1609" s="9">
        <f t="shared" si="2896"/>
        <v>0</v>
      </c>
      <c r="AM1609" s="9">
        <f t="shared" ref="AM1609:AR1609" si="2897">AM1614+AM1610</f>
        <v>0</v>
      </c>
      <c r="AN1609" s="9">
        <f t="shared" si="2897"/>
        <v>0</v>
      </c>
      <c r="AO1609" s="9">
        <f t="shared" si="2897"/>
        <v>0</v>
      </c>
      <c r="AP1609" s="9">
        <f t="shared" si="2897"/>
        <v>0</v>
      </c>
      <c r="AQ1609" s="9">
        <f t="shared" si="2897"/>
        <v>10081</v>
      </c>
      <c r="AR1609" s="9">
        <f t="shared" si="2897"/>
        <v>0</v>
      </c>
      <c r="AS1609" s="9">
        <f t="shared" ref="AS1609:AW1609" si="2898">AS1614+AS1610</f>
        <v>0</v>
      </c>
      <c r="AT1609" s="9">
        <f t="shared" si="2898"/>
        <v>0</v>
      </c>
      <c r="AU1609" s="9">
        <f t="shared" si="2898"/>
        <v>0</v>
      </c>
      <c r="AV1609" s="9">
        <f t="shared" si="2898"/>
        <v>0</v>
      </c>
      <c r="AW1609" s="9">
        <f t="shared" si="2898"/>
        <v>10081</v>
      </c>
      <c r="AX1609" s="9">
        <f t="shared" ref="AX1609:AZ1609" si="2899">AX1614+AX1610</f>
        <v>0</v>
      </c>
      <c r="AY1609" s="9">
        <f t="shared" si="2899"/>
        <v>10050</v>
      </c>
      <c r="AZ1609" s="9">
        <f t="shared" si="2899"/>
        <v>0</v>
      </c>
      <c r="BA1609" s="92">
        <f t="shared" si="2830"/>
        <v>99.692490824322988</v>
      </c>
      <c r="BB1609" s="92"/>
    </row>
    <row r="1610" spans="1:54" hidden="1">
      <c r="A1610" s="24" t="s">
        <v>14</v>
      </c>
      <c r="B1610" s="29" t="s">
        <v>491</v>
      </c>
      <c r="C1610" s="30" t="s">
        <v>32</v>
      </c>
      <c r="D1610" s="30" t="s">
        <v>16</v>
      </c>
      <c r="E1610" s="29" t="s">
        <v>674</v>
      </c>
      <c r="F1610" s="30"/>
      <c r="G1610" s="9">
        <f>G1611</f>
        <v>231</v>
      </c>
      <c r="H1610" s="9">
        <f t="shared" ref="H1610:W1612" si="2900">H1611</f>
        <v>0</v>
      </c>
      <c r="I1610" s="9">
        <f t="shared" si="2900"/>
        <v>0</v>
      </c>
      <c r="J1610" s="9">
        <f t="shared" si="2900"/>
        <v>0</v>
      </c>
      <c r="K1610" s="9">
        <f t="shared" si="2900"/>
        <v>0</v>
      </c>
      <c r="L1610" s="9">
        <f t="shared" si="2900"/>
        <v>0</v>
      </c>
      <c r="M1610" s="9">
        <f t="shared" si="2900"/>
        <v>231</v>
      </c>
      <c r="N1610" s="9">
        <f t="shared" si="2900"/>
        <v>0</v>
      </c>
      <c r="O1610" s="9">
        <f t="shared" si="2900"/>
        <v>0</v>
      </c>
      <c r="P1610" s="9">
        <f t="shared" si="2900"/>
        <v>0</v>
      </c>
      <c r="Q1610" s="9">
        <f t="shared" si="2900"/>
        <v>0</v>
      </c>
      <c r="R1610" s="9">
        <f t="shared" si="2900"/>
        <v>0</v>
      </c>
      <c r="S1610" s="9">
        <f t="shared" si="2900"/>
        <v>231</v>
      </c>
      <c r="T1610" s="9">
        <f t="shared" si="2900"/>
        <v>0</v>
      </c>
      <c r="U1610" s="9">
        <f t="shared" si="2900"/>
        <v>0</v>
      </c>
      <c r="V1610" s="9">
        <f t="shared" si="2900"/>
        <v>0</v>
      </c>
      <c r="W1610" s="9">
        <f t="shared" si="2900"/>
        <v>0</v>
      </c>
      <c r="X1610" s="9">
        <f t="shared" ref="U1610:AJ1612" si="2901">X1611</f>
        <v>0</v>
      </c>
      <c r="Y1610" s="9">
        <f t="shared" si="2901"/>
        <v>231</v>
      </c>
      <c r="Z1610" s="9">
        <f t="shared" si="2901"/>
        <v>0</v>
      </c>
      <c r="AA1610" s="9">
        <f t="shared" si="2901"/>
        <v>0</v>
      </c>
      <c r="AB1610" s="9">
        <f t="shared" si="2901"/>
        <v>0</v>
      </c>
      <c r="AC1610" s="9">
        <f t="shared" si="2901"/>
        <v>0</v>
      </c>
      <c r="AD1610" s="9">
        <f t="shared" si="2901"/>
        <v>0</v>
      </c>
      <c r="AE1610" s="9">
        <f t="shared" si="2901"/>
        <v>231</v>
      </c>
      <c r="AF1610" s="9">
        <f t="shared" si="2901"/>
        <v>0</v>
      </c>
      <c r="AG1610" s="9">
        <f t="shared" si="2901"/>
        <v>0</v>
      </c>
      <c r="AH1610" s="9">
        <f t="shared" si="2901"/>
        <v>0</v>
      </c>
      <c r="AI1610" s="9">
        <f t="shared" si="2901"/>
        <v>0</v>
      </c>
      <c r="AJ1610" s="9">
        <f t="shared" si="2901"/>
        <v>0</v>
      </c>
      <c r="AK1610" s="9">
        <f t="shared" ref="AG1610:AV1612" si="2902">AK1611</f>
        <v>231</v>
      </c>
      <c r="AL1610" s="9">
        <f t="shared" si="2902"/>
        <v>0</v>
      </c>
      <c r="AM1610" s="9">
        <f t="shared" si="2902"/>
        <v>0</v>
      </c>
      <c r="AN1610" s="9">
        <f t="shared" si="2902"/>
        <v>0</v>
      </c>
      <c r="AO1610" s="9">
        <f t="shared" si="2902"/>
        <v>0</v>
      </c>
      <c r="AP1610" s="9">
        <f t="shared" si="2902"/>
        <v>0</v>
      </c>
      <c r="AQ1610" s="9">
        <f t="shared" si="2902"/>
        <v>231</v>
      </c>
      <c r="AR1610" s="9">
        <f t="shared" si="2902"/>
        <v>0</v>
      </c>
      <c r="AS1610" s="9">
        <f t="shared" si="2902"/>
        <v>0</v>
      </c>
      <c r="AT1610" s="9">
        <f t="shared" si="2902"/>
        <v>0</v>
      </c>
      <c r="AU1610" s="9">
        <f t="shared" si="2902"/>
        <v>0</v>
      </c>
      <c r="AV1610" s="9">
        <f t="shared" si="2902"/>
        <v>0</v>
      </c>
      <c r="AW1610" s="9">
        <f t="shared" ref="AS1610:AZ1612" si="2903">AW1611</f>
        <v>231</v>
      </c>
      <c r="AX1610" s="9">
        <f t="shared" si="2903"/>
        <v>0</v>
      </c>
      <c r="AY1610" s="9">
        <f t="shared" si="2903"/>
        <v>200</v>
      </c>
      <c r="AZ1610" s="9">
        <f t="shared" si="2903"/>
        <v>0</v>
      </c>
      <c r="BA1610" s="92">
        <f t="shared" si="2830"/>
        <v>86.580086580086572</v>
      </c>
      <c r="BB1610" s="92"/>
    </row>
    <row r="1611" spans="1:54" hidden="1">
      <c r="A1611" s="24" t="s">
        <v>250</v>
      </c>
      <c r="B1611" s="29" t="s">
        <v>491</v>
      </c>
      <c r="C1611" s="30" t="s">
        <v>32</v>
      </c>
      <c r="D1611" s="30" t="s">
        <v>16</v>
      </c>
      <c r="E1611" s="29" t="s">
        <v>673</v>
      </c>
      <c r="F1611" s="30"/>
      <c r="G1611" s="9">
        <f>G1612</f>
        <v>231</v>
      </c>
      <c r="H1611" s="9">
        <f t="shared" si="2900"/>
        <v>0</v>
      </c>
      <c r="I1611" s="9">
        <f t="shared" si="2900"/>
        <v>0</v>
      </c>
      <c r="J1611" s="9">
        <f t="shared" si="2900"/>
        <v>0</v>
      </c>
      <c r="K1611" s="9">
        <f t="shared" si="2900"/>
        <v>0</v>
      </c>
      <c r="L1611" s="9">
        <f t="shared" si="2900"/>
        <v>0</v>
      </c>
      <c r="M1611" s="9">
        <f t="shared" si="2900"/>
        <v>231</v>
      </c>
      <c r="N1611" s="9">
        <f t="shared" si="2900"/>
        <v>0</v>
      </c>
      <c r="O1611" s="9">
        <f t="shared" si="2900"/>
        <v>0</v>
      </c>
      <c r="P1611" s="9">
        <f t="shared" si="2900"/>
        <v>0</v>
      </c>
      <c r="Q1611" s="9">
        <f t="shared" si="2900"/>
        <v>0</v>
      </c>
      <c r="R1611" s="9">
        <f t="shared" si="2900"/>
        <v>0</v>
      </c>
      <c r="S1611" s="9">
        <f t="shared" si="2900"/>
        <v>231</v>
      </c>
      <c r="T1611" s="9">
        <f t="shared" si="2900"/>
        <v>0</v>
      </c>
      <c r="U1611" s="9">
        <f t="shared" si="2901"/>
        <v>0</v>
      </c>
      <c r="V1611" s="9">
        <f t="shared" si="2901"/>
        <v>0</v>
      </c>
      <c r="W1611" s="9">
        <f t="shared" si="2901"/>
        <v>0</v>
      </c>
      <c r="X1611" s="9">
        <f t="shared" si="2901"/>
        <v>0</v>
      </c>
      <c r="Y1611" s="9">
        <f t="shared" si="2901"/>
        <v>231</v>
      </c>
      <c r="Z1611" s="9">
        <f t="shared" si="2901"/>
        <v>0</v>
      </c>
      <c r="AA1611" s="9">
        <f t="shared" si="2901"/>
        <v>0</v>
      </c>
      <c r="AB1611" s="9">
        <f t="shared" si="2901"/>
        <v>0</v>
      </c>
      <c r="AC1611" s="9">
        <f t="shared" si="2901"/>
        <v>0</v>
      </c>
      <c r="AD1611" s="9">
        <f t="shared" si="2901"/>
        <v>0</v>
      </c>
      <c r="AE1611" s="9">
        <f t="shared" si="2901"/>
        <v>231</v>
      </c>
      <c r="AF1611" s="9">
        <f t="shared" si="2901"/>
        <v>0</v>
      </c>
      <c r="AG1611" s="9">
        <f t="shared" si="2902"/>
        <v>0</v>
      </c>
      <c r="AH1611" s="9">
        <f t="shared" si="2902"/>
        <v>0</v>
      </c>
      <c r="AI1611" s="9">
        <f t="shared" si="2902"/>
        <v>0</v>
      </c>
      <c r="AJ1611" s="9">
        <f t="shared" si="2902"/>
        <v>0</v>
      </c>
      <c r="AK1611" s="9">
        <f t="shared" si="2902"/>
        <v>231</v>
      </c>
      <c r="AL1611" s="9">
        <f t="shared" si="2902"/>
        <v>0</v>
      </c>
      <c r="AM1611" s="9">
        <f t="shared" si="2902"/>
        <v>0</v>
      </c>
      <c r="AN1611" s="9">
        <f t="shared" si="2902"/>
        <v>0</v>
      </c>
      <c r="AO1611" s="9">
        <f t="shared" si="2902"/>
        <v>0</v>
      </c>
      <c r="AP1611" s="9">
        <f t="shared" si="2902"/>
        <v>0</v>
      </c>
      <c r="AQ1611" s="9">
        <f t="shared" si="2902"/>
        <v>231</v>
      </c>
      <c r="AR1611" s="9">
        <f t="shared" si="2902"/>
        <v>0</v>
      </c>
      <c r="AS1611" s="9">
        <f t="shared" si="2903"/>
        <v>0</v>
      </c>
      <c r="AT1611" s="9">
        <f t="shared" si="2903"/>
        <v>0</v>
      </c>
      <c r="AU1611" s="9">
        <f t="shared" si="2903"/>
        <v>0</v>
      </c>
      <c r="AV1611" s="9">
        <f t="shared" si="2903"/>
        <v>0</v>
      </c>
      <c r="AW1611" s="9">
        <f t="shared" si="2903"/>
        <v>231</v>
      </c>
      <c r="AX1611" s="9">
        <f t="shared" si="2903"/>
        <v>0</v>
      </c>
      <c r="AY1611" s="9">
        <f t="shared" si="2903"/>
        <v>200</v>
      </c>
      <c r="AZ1611" s="9">
        <f t="shared" si="2903"/>
        <v>0</v>
      </c>
      <c r="BA1611" s="92">
        <f t="shared" si="2830"/>
        <v>86.580086580086572</v>
      </c>
      <c r="BB1611" s="92"/>
    </row>
    <row r="1612" spans="1:54" ht="33" hidden="1">
      <c r="A1612" s="24" t="s">
        <v>242</v>
      </c>
      <c r="B1612" s="29" t="s">
        <v>491</v>
      </c>
      <c r="C1612" s="30" t="s">
        <v>32</v>
      </c>
      <c r="D1612" s="30" t="s">
        <v>16</v>
      </c>
      <c r="E1612" s="29" t="s">
        <v>673</v>
      </c>
      <c r="F1612" s="30">
        <v>200</v>
      </c>
      <c r="G1612" s="9">
        <f>G1613</f>
        <v>231</v>
      </c>
      <c r="H1612" s="9">
        <f t="shared" si="2900"/>
        <v>0</v>
      </c>
      <c r="I1612" s="9">
        <f t="shared" si="2900"/>
        <v>0</v>
      </c>
      <c r="J1612" s="9">
        <f t="shared" si="2900"/>
        <v>0</v>
      </c>
      <c r="K1612" s="9">
        <f t="shared" si="2900"/>
        <v>0</v>
      </c>
      <c r="L1612" s="9">
        <f t="shared" si="2900"/>
        <v>0</v>
      </c>
      <c r="M1612" s="9">
        <f t="shared" si="2900"/>
        <v>231</v>
      </c>
      <c r="N1612" s="9">
        <f t="shared" si="2900"/>
        <v>0</v>
      </c>
      <c r="O1612" s="9">
        <f t="shared" si="2900"/>
        <v>0</v>
      </c>
      <c r="P1612" s="9">
        <f t="shared" si="2900"/>
        <v>0</v>
      </c>
      <c r="Q1612" s="9">
        <f t="shared" si="2900"/>
        <v>0</v>
      </c>
      <c r="R1612" s="9">
        <f t="shared" si="2900"/>
        <v>0</v>
      </c>
      <c r="S1612" s="9">
        <f t="shared" si="2900"/>
        <v>231</v>
      </c>
      <c r="T1612" s="9">
        <f t="shared" si="2900"/>
        <v>0</v>
      </c>
      <c r="U1612" s="9">
        <f t="shared" si="2901"/>
        <v>0</v>
      </c>
      <c r="V1612" s="9">
        <f t="shared" si="2901"/>
        <v>0</v>
      </c>
      <c r="W1612" s="9">
        <f t="shared" si="2901"/>
        <v>0</v>
      </c>
      <c r="X1612" s="9">
        <f t="shared" si="2901"/>
        <v>0</v>
      </c>
      <c r="Y1612" s="9">
        <f t="shared" si="2901"/>
        <v>231</v>
      </c>
      <c r="Z1612" s="9">
        <f t="shared" si="2901"/>
        <v>0</v>
      </c>
      <c r="AA1612" s="9">
        <f t="shared" si="2901"/>
        <v>0</v>
      </c>
      <c r="AB1612" s="9">
        <f t="shared" si="2901"/>
        <v>0</v>
      </c>
      <c r="AC1612" s="9">
        <f t="shared" si="2901"/>
        <v>0</v>
      </c>
      <c r="AD1612" s="9">
        <f t="shared" si="2901"/>
        <v>0</v>
      </c>
      <c r="AE1612" s="9">
        <f t="shared" si="2901"/>
        <v>231</v>
      </c>
      <c r="AF1612" s="9">
        <f t="shared" si="2901"/>
        <v>0</v>
      </c>
      <c r="AG1612" s="9">
        <f t="shared" si="2902"/>
        <v>0</v>
      </c>
      <c r="AH1612" s="9">
        <f t="shared" si="2902"/>
        <v>0</v>
      </c>
      <c r="AI1612" s="9">
        <f t="shared" si="2902"/>
        <v>0</v>
      </c>
      <c r="AJ1612" s="9">
        <f t="shared" si="2902"/>
        <v>0</v>
      </c>
      <c r="AK1612" s="9">
        <f t="shared" si="2902"/>
        <v>231</v>
      </c>
      <c r="AL1612" s="9">
        <f t="shared" si="2902"/>
        <v>0</v>
      </c>
      <c r="AM1612" s="9">
        <f t="shared" si="2902"/>
        <v>0</v>
      </c>
      <c r="AN1612" s="9">
        <f t="shared" si="2902"/>
        <v>0</v>
      </c>
      <c r="AO1612" s="9">
        <f t="shared" si="2902"/>
        <v>0</v>
      </c>
      <c r="AP1612" s="9">
        <f t="shared" si="2902"/>
        <v>0</v>
      </c>
      <c r="AQ1612" s="9">
        <f t="shared" si="2902"/>
        <v>231</v>
      </c>
      <c r="AR1612" s="9">
        <f t="shared" si="2902"/>
        <v>0</v>
      </c>
      <c r="AS1612" s="9">
        <f t="shared" si="2903"/>
        <v>0</v>
      </c>
      <c r="AT1612" s="9">
        <f t="shared" si="2903"/>
        <v>0</v>
      </c>
      <c r="AU1612" s="9">
        <f t="shared" si="2903"/>
        <v>0</v>
      </c>
      <c r="AV1612" s="9">
        <f t="shared" si="2903"/>
        <v>0</v>
      </c>
      <c r="AW1612" s="9">
        <f t="shared" si="2903"/>
        <v>231</v>
      </c>
      <c r="AX1612" s="9">
        <f t="shared" si="2903"/>
        <v>0</v>
      </c>
      <c r="AY1612" s="9">
        <f t="shared" si="2903"/>
        <v>200</v>
      </c>
      <c r="AZ1612" s="9">
        <f t="shared" si="2903"/>
        <v>0</v>
      </c>
      <c r="BA1612" s="92">
        <f t="shared" si="2830"/>
        <v>86.580086580086572</v>
      </c>
      <c r="BB1612" s="92"/>
    </row>
    <row r="1613" spans="1:54" ht="33" hidden="1">
      <c r="A1613" s="24" t="s">
        <v>36</v>
      </c>
      <c r="B1613" s="29" t="s">
        <v>491</v>
      </c>
      <c r="C1613" s="30" t="s">
        <v>32</v>
      </c>
      <c r="D1613" s="30" t="s">
        <v>16</v>
      </c>
      <c r="E1613" s="29" t="s">
        <v>673</v>
      </c>
      <c r="F1613" s="30">
        <v>240</v>
      </c>
      <c r="G1613" s="9">
        <v>231</v>
      </c>
      <c r="H1613" s="9"/>
      <c r="I1613" s="79"/>
      <c r="J1613" s="79"/>
      <c r="K1613" s="79"/>
      <c r="L1613" s="79"/>
      <c r="M1613" s="9">
        <f>G1613+I1613+J1613+K1613+L1613</f>
        <v>231</v>
      </c>
      <c r="N1613" s="9">
        <f>H1613+L1613</f>
        <v>0</v>
      </c>
      <c r="O1613" s="80"/>
      <c r="P1613" s="80"/>
      <c r="Q1613" s="80"/>
      <c r="R1613" s="80"/>
      <c r="S1613" s="9">
        <f>M1613+O1613+P1613+Q1613+R1613</f>
        <v>231</v>
      </c>
      <c r="T1613" s="9">
        <f>N1613+R1613</f>
        <v>0</v>
      </c>
      <c r="U1613" s="80"/>
      <c r="V1613" s="80"/>
      <c r="W1613" s="80"/>
      <c r="X1613" s="80"/>
      <c r="Y1613" s="9">
        <f>S1613+U1613+V1613+W1613+X1613</f>
        <v>231</v>
      </c>
      <c r="Z1613" s="9">
        <f>T1613+X1613</f>
        <v>0</v>
      </c>
      <c r="AA1613" s="80"/>
      <c r="AB1613" s="80"/>
      <c r="AC1613" s="80"/>
      <c r="AD1613" s="80"/>
      <c r="AE1613" s="9">
        <f>Y1613+AA1613+AB1613+AC1613+AD1613</f>
        <v>231</v>
      </c>
      <c r="AF1613" s="9">
        <f>Z1613+AD1613</f>
        <v>0</v>
      </c>
      <c r="AG1613" s="80"/>
      <c r="AH1613" s="80"/>
      <c r="AI1613" s="80"/>
      <c r="AJ1613" s="80"/>
      <c r="AK1613" s="9">
        <f>AE1613+AG1613+AH1613+AI1613+AJ1613</f>
        <v>231</v>
      </c>
      <c r="AL1613" s="9">
        <f>AF1613+AJ1613</f>
        <v>0</v>
      </c>
      <c r="AM1613" s="80"/>
      <c r="AN1613" s="80"/>
      <c r="AO1613" s="80"/>
      <c r="AP1613" s="80"/>
      <c r="AQ1613" s="9">
        <f>AK1613+AM1613+AN1613+AO1613+AP1613</f>
        <v>231</v>
      </c>
      <c r="AR1613" s="9">
        <f>AL1613+AP1613</f>
        <v>0</v>
      </c>
      <c r="AS1613" s="80"/>
      <c r="AT1613" s="80"/>
      <c r="AU1613" s="80"/>
      <c r="AV1613" s="80"/>
      <c r="AW1613" s="9">
        <f>AQ1613+AS1613+AT1613+AU1613+AV1613</f>
        <v>231</v>
      </c>
      <c r="AX1613" s="9">
        <f>AR1613+AV1613</f>
        <v>0</v>
      </c>
      <c r="AY1613" s="9">
        <v>200</v>
      </c>
      <c r="AZ1613" s="79"/>
      <c r="BA1613" s="92">
        <f t="shared" si="2830"/>
        <v>86.580086580086572</v>
      </c>
      <c r="BB1613" s="92"/>
    </row>
    <row r="1614" spans="1:54" hidden="1">
      <c r="A1614" s="24" t="s">
        <v>126</v>
      </c>
      <c r="B1614" s="29" t="s">
        <v>491</v>
      </c>
      <c r="C1614" s="30" t="s">
        <v>32</v>
      </c>
      <c r="D1614" s="30" t="s">
        <v>16</v>
      </c>
      <c r="E1614" s="29" t="s">
        <v>127</v>
      </c>
      <c r="F1614" s="30"/>
      <c r="G1614" s="9">
        <f>G1615+G1618+G1621+G1624+G1627</f>
        <v>9850</v>
      </c>
      <c r="H1614" s="9">
        <f t="shared" ref="H1614:N1614" si="2904">H1615+H1618+H1621+H1624+H1627</f>
        <v>0</v>
      </c>
      <c r="I1614" s="9">
        <f t="shared" si="2904"/>
        <v>0</v>
      </c>
      <c r="J1614" s="9">
        <f t="shared" si="2904"/>
        <v>0</v>
      </c>
      <c r="K1614" s="9">
        <f t="shared" si="2904"/>
        <v>0</v>
      </c>
      <c r="L1614" s="9">
        <f t="shared" si="2904"/>
        <v>0</v>
      </c>
      <c r="M1614" s="9">
        <f t="shared" si="2904"/>
        <v>9850</v>
      </c>
      <c r="N1614" s="9">
        <f t="shared" si="2904"/>
        <v>0</v>
      </c>
      <c r="O1614" s="9">
        <f t="shared" ref="O1614:T1614" si="2905">O1615+O1618+O1621+O1624+O1627</f>
        <v>0</v>
      </c>
      <c r="P1614" s="9">
        <f t="shared" si="2905"/>
        <v>0</v>
      </c>
      <c r="Q1614" s="9">
        <f t="shared" si="2905"/>
        <v>0</v>
      </c>
      <c r="R1614" s="9">
        <f t="shared" si="2905"/>
        <v>0</v>
      </c>
      <c r="S1614" s="9">
        <f t="shared" si="2905"/>
        <v>9850</v>
      </c>
      <c r="T1614" s="9">
        <f t="shared" si="2905"/>
        <v>0</v>
      </c>
      <c r="U1614" s="9">
        <f t="shared" ref="U1614:Z1614" si="2906">U1615+U1618+U1621+U1624+U1627</f>
        <v>0</v>
      </c>
      <c r="V1614" s="9">
        <f t="shared" si="2906"/>
        <v>0</v>
      </c>
      <c r="W1614" s="9">
        <f t="shared" si="2906"/>
        <v>0</v>
      </c>
      <c r="X1614" s="9">
        <f t="shared" si="2906"/>
        <v>0</v>
      </c>
      <c r="Y1614" s="9">
        <f t="shared" si="2906"/>
        <v>9850</v>
      </c>
      <c r="Z1614" s="9">
        <f t="shared" si="2906"/>
        <v>0</v>
      </c>
      <c r="AA1614" s="9">
        <f t="shared" ref="AA1614:AF1614" si="2907">AA1615+AA1618+AA1621+AA1624+AA1627</f>
        <v>0</v>
      </c>
      <c r="AB1614" s="9">
        <f t="shared" si="2907"/>
        <v>0</v>
      </c>
      <c r="AC1614" s="9">
        <f t="shared" si="2907"/>
        <v>0</v>
      </c>
      <c r="AD1614" s="9">
        <f t="shared" si="2907"/>
        <v>0</v>
      </c>
      <c r="AE1614" s="9">
        <f t="shared" si="2907"/>
        <v>9850</v>
      </c>
      <c r="AF1614" s="9">
        <f t="shared" si="2907"/>
        <v>0</v>
      </c>
      <c r="AG1614" s="9">
        <f t="shared" ref="AG1614:AL1614" si="2908">AG1615+AG1618+AG1621+AG1624+AG1627</f>
        <v>0</v>
      </c>
      <c r="AH1614" s="9">
        <f t="shared" si="2908"/>
        <v>0</v>
      </c>
      <c r="AI1614" s="9">
        <f t="shared" si="2908"/>
        <v>0</v>
      </c>
      <c r="AJ1614" s="9">
        <f t="shared" si="2908"/>
        <v>0</v>
      </c>
      <c r="AK1614" s="9">
        <f t="shared" si="2908"/>
        <v>9850</v>
      </c>
      <c r="AL1614" s="9">
        <f t="shared" si="2908"/>
        <v>0</v>
      </c>
      <c r="AM1614" s="9">
        <f t="shared" ref="AM1614:AR1614" si="2909">AM1615+AM1618+AM1621+AM1624+AM1627</f>
        <v>0</v>
      </c>
      <c r="AN1614" s="9">
        <f t="shared" si="2909"/>
        <v>0</v>
      </c>
      <c r="AO1614" s="9">
        <f t="shared" si="2909"/>
        <v>0</v>
      </c>
      <c r="AP1614" s="9">
        <f t="shared" si="2909"/>
        <v>0</v>
      </c>
      <c r="AQ1614" s="9">
        <f t="shared" si="2909"/>
        <v>9850</v>
      </c>
      <c r="AR1614" s="9">
        <f t="shared" si="2909"/>
        <v>0</v>
      </c>
      <c r="AS1614" s="9">
        <f t="shared" ref="AS1614:AW1614" si="2910">AS1615+AS1618+AS1621+AS1624+AS1627</f>
        <v>0</v>
      </c>
      <c r="AT1614" s="9">
        <f t="shared" si="2910"/>
        <v>0</v>
      </c>
      <c r="AU1614" s="9">
        <f t="shared" si="2910"/>
        <v>0</v>
      </c>
      <c r="AV1614" s="9">
        <f t="shared" si="2910"/>
        <v>0</v>
      </c>
      <c r="AW1614" s="9">
        <f t="shared" si="2910"/>
        <v>9850</v>
      </c>
      <c r="AX1614" s="9">
        <f t="shared" ref="AX1614:AZ1614" si="2911">AX1615+AX1618+AX1621+AX1624+AX1627</f>
        <v>0</v>
      </c>
      <c r="AY1614" s="9">
        <f t="shared" si="2911"/>
        <v>9850</v>
      </c>
      <c r="AZ1614" s="9">
        <f t="shared" si="2911"/>
        <v>0</v>
      </c>
      <c r="BA1614" s="92">
        <f t="shared" si="2830"/>
        <v>100</v>
      </c>
      <c r="BB1614" s="92"/>
    </row>
    <row r="1615" spans="1:54" ht="87" hidden="1" customHeight="1">
      <c r="A1615" s="24" t="s">
        <v>552</v>
      </c>
      <c r="B1615" s="29" t="s">
        <v>491</v>
      </c>
      <c r="C1615" s="30" t="s">
        <v>32</v>
      </c>
      <c r="D1615" s="30" t="s">
        <v>16</v>
      </c>
      <c r="E1615" s="29" t="s">
        <v>551</v>
      </c>
      <c r="F1615" s="30"/>
      <c r="G1615" s="9">
        <f t="shared" ref="G1615:V1616" si="2912">G1616</f>
        <v>2687</v>
      </c>
      <c r="H1615" s="9">
        <f t="shared" si="2912"/>
        <v>0</v>
      </c>
      <c r="I1615" s="9">
        <f t="shared" si="2912"/>
        <v>0</v>
      </c>
      <c r="J1615" s="9">
        <f t="shared" si="2912"/>
        <v>0</v>
      </c>
      <c r="K1615" s="9">
        <f t="shared" si="2912"/>
        <v>0</v>
      </c>
      <c r="L1615" s="9">
        <f t="shared" si="2912"/>
        <v>0</v>
      </c>
      <c r="M1615" s="9">
        <f t="shared" si="2912"/>
        <v>2687</v>
      </c>
      <c r="N1615" s="9">
        <f t="shared" si="2912"/>
        <v>0</v>
      </c>
      <c r="O1615" s="9">
        <f t="shared" si="2912"/>
        <v>0</v>
      </c>
      <c r="P1615" s="9">
        <f t="shared" si="2912"/>
        <v>0</v>
      </c>
      <c r="Q1615" s="9">
        <f t="shared" si="2912"/>
        <v>0</v>
      </c>
      <c r="R1615" s="9">
        <f t="shared" si="2912"/>
        <v>0</v>
      </c>
      <c r="S1615" s="9">
        <f t="shared" si="2912"/>
        <v>2687</v>
      </c>
      <c r="T1615" s="9">
        <f t="shared" si="2912"/>
        <v>0</v>
      </c>
      <c r="U1615" s="9">
        <f t="shared" si="2912"/>
        <v>0</v>
      </c>
      <c r="V1615" s="9">
        <f t="shared" si="2912"/>
        <v>0</v>
      </c>
      <c r="W1615" s="9">
        <f t="shared" ref="U1615:AJ1616" si="2913">W1616</f>
        <v>0</v>
      </c>
      <c r="X1615" s="9">
        <f t="shared" si="2913"/>
        <v>0</v>
      </c>
      <c r="Y1615" s="9">
        <f t="shared" si="2913"/>
        <v>2687</v>
      </c>
      <c r="Z1615" s="9">
        <f t="shared" si="2913"/>
        <v>0</v>
      </c>
      <c r="AA1615" s="9">
        <f t="shared" si="2913"/>
        <v>0</v>
      </c>
      <c r="AB1615" s="9">
        <f t="shared" si="2913"/>
        <v>0</v>
      </c>
      <c r="AC1615" s="9">
        <f t="shared" si="2913"/>
        <v>0</v>
      </c>
      <c r="AD1615" s="9">
        <f t="shared" si="2913"/>
        <v>0</v>
      </c>
      <c r="AE1615" s="9">
        <f t="shared" si="2913"/>
        <v>2687</v>
      </c>
      <c r="AF1615" s="9">
        <f t="shared" si="2913"/>
        <v>0</v>
      </c>
      <c r="AG1615" s="9">
        <f t="shared" si="2913"/>
        <v>0</v>
      </c>
      <c r="AH1615" s="9">
        <f t="shared" si="2913"/>
        <v>0</v>
      </c>
      <c r="AI1615" s="9">
        <f t="shared" si="2913"/>
        <v>0</v>
      </c>
      <c r="AJ1615" s="9">
        <f t="shared" si="2913"/>
        <v>0</v>
      </c>
      <c r="AK1615" s="9">
        <f t="shared" ref="AG1615:AV1616" si="2914">AK1616</f>
        <v>2687</v>
      </c>
      <c r="AL1615" s="9">
        <f t="shared" si="2914"/>
        <v>0</v>
      </c>
      <c r="AM1615" s="9">
        <f t="shared" si="2914"/>
        <v>0</v>
      </c>
      <c r="AN1615" s="9">
        <f t="shared" si="2914"/>
        <v>0</v>
      </c>
      <c r="AO1615" s="9">
        <f t="shared" si="2914"/>
        <v>0</v>
      </c>
      <c r="AP1615" s="9">
        <f t="shared" si="2914"/>
        <v>0</v>
      </c>
      <c r="AQ1615" s="9">
        <f t="shared" si="2914"/>
        <v>2687</v>
      </c>
      <c r="AR1615" s="9">
        <f t="shared" si="2914"/>
        <v>0</v>
      </c>
      <c r="AS1615" s="9">
        <f t="shared" si="2914"/>
        <v>0</v>
      </c>
      <c r="AT1615" s="9">
        <f t="shared" si="2914"/>
        <v>0</v>
      </c>
      <c r="AU1615" s="9">
        <f t="shared" si="2914"/>
        <v>0</v>
      </c>
      <c r="AV1615" s="9">
        <f t="shared" si="2914"/>
        <v>0</v>
      </c>
      <c r="AW1615" s="9">
        <f t="shared" ref="AS1615:AZ1616" si="2915">AW1616</f>
        <v>2687</v>
      </c>
      <c r="AX1615" s="9">
        <f t="shared" si="2915"/>
        <v>0</v>
      </c>
      <c r="AY1615" s="9">
        <f t="shared" si="2915"/>
        <v>2687</v>
      </c>
      <c r="AZ1615" s="9">
        <f t="shared" si="2915"/>
        <v>0</v>
      </c>
      <c r="BA1615" s="92">
        <f t="shared" si="2830"/>
        <v>100</v>
      </c>
      <c r="BB1615" s="92"/>
    </row>
    <row r="1616" spans="1:54" ht="34.5" hidden="1" customHeight="1">
      <c r="A1616" s="24" t="s">
        <v>11</v>
      </c>
      <c r="B1616" s="29" t="s">
        <v>491</v>
      </c>
      <c r="C1616" s="30" t="s">
        <v>32</v>
      </c>
      <c r="D1616" s="30" t="s">
        <v>16</v>
      </c>
      <c r="E1616" s="29" t="s">
        <v>551</v>
      </c>
      <c r="F1616" s="30">
        <v>600</v>
      </c>
      <c r="G1616" s="9">
        <f t="shared" si="2912"/>
        <v>2687</v>
      </c>
      <c r="H1616" s="9">
        <f t="shared" si="2912"/>
        <v>0</v>
      </c>
      <c r="I1616" s="9">
        <f t="shared" si="2912"/>
        <v>0</v>
      </c>
      <c r="J1616" s="9">
        <f t="shared" si="2912"/>
        <v>0</v>
      </c>
      <c r="K1616" s="9">
        <f t="shared" si="2912"/>
        <v>0</v>
      </c>
      <c r="L1616" s="9">
        <f t="shared" si="2912"/>
        <v>0</v>
      </c>
      <c r="M1616" s="9">
        <f t="shared" si="2912"/>
        <v>2687</v>
      </c>
      <c r="N1616" s="9">
        <f t="shared" si="2912"/>
        <v>0</v>
      </c>
      <c r="O1616" s="9">
        <f t="shared" si="2912"/>
        <v>0</v>
      </c>
      <c r="P1616" s="9">
        <f t="shared" si="2912"/>
        <v>0</v>
      </c>
      <c r="Q1616" s="9">
        <f t="shared" si="2912"/>
        <v>0</v>
      </c>
      <c r="R1616" s="9">
        <f t="shared" si="2912"/>
        <v>0</v>
      </c>
      <c r="S1616" s="9">
        <f t="shared" si="2912"/>
        <v>2687</v>
      </c>
      <c r="T1616" s="9">
        <f t="shared" si="2912"/>
        <v>0</v>
      </c>
      <c r="U1616" s="9">
        <f t="shared" si="2913"/>
        <v>0</v>
      </c>
      <c r="V1616" s="9">
        <f t="shared" si="2913"/>
        <v>0</v>
      </c>
      <c r="W1616" s="9">
        <f t="shared" si="2913"/>
        <v>0</v>
      </c>
      <c r="X1616" s="9">
        <f t="shared" si="2913"/>
        <v>0</v>
      </c>
      <c r="Y1616" s="9">
        <f t="shared" si="2913"/>
        <v>2687</v>
      </c>
      <c r="Z1616" s="9">
        <f t="shared" si="2913"/>
        <v>0</v>
      </c>
      <c r="AA1616" s="9">
        <f t="shared" si="2913"/>
        <v>0</v>
      </c>
      <c r="AB1616" s="9">
        <f t="shared" si="2913"/>
        <v>0</v>
      </c>
      <c r="AC1616" s="9">
        <f t="shared" si="2913"/>
        <v>0</v>
      </c>
      <c r="AD1616" s="9">
        <f t="shared" si="2913"/>
        <v>0</v>
      </c>
      <c r="AE1616" s="9">
        <f t="shared" si="2913"/>
        <v>2687</v>
      </c>
      <c r="AF1616" s="9">
        <f t="shared" si="2913"/>
        <v>0</v>
      </c>
      <c r="AG1616" s="9">
        <f t="shared" si="2914"/>
        <v>0</v>
      </c>
      <c r="AH1616" s="9">
        <f t="shared" si="2914"/>
        <v>0</v>
      </c>
      <c r="AI1616" s="9">
        <f t="shared" si="2914"/>
        <v>0</v>
      </c>
      <c r="AJ1616" s="9">
        <f t="shared" si="2914"/>
        <v>0</v>
      </c>
      <c r="AK1616" s="9">
        <f t="shared" si="2914"/>
        <v>2687</v>
      </c>
      <c r="AL1616" s="9">
        <f t="shared" si="2914"/>
        <v>0</v>
      </c>
      <c r="AM1616" s="9">
        <f t="shared" si="2914"/>
        <v>0</v>
      </c>
      <c r="AN1616" s="9">
        <f t="shared" si="2914"/>
        <v>0</v>
      </c>
      <c r="AO1616" s="9">
        <f t="shared" si="2914"/>
        <v>0</v>
      </c>
      <c r="AP1616" s="9">
        <f t="shared" si="2914"/>
        <v>0</v>
      </c>
      <c r="AQ1616" s="9">
        <f t="shared" si="2914"/>
        <v>2687</v>
      </c>
      <c r="AR1616" s="9">
        <f t="shared" si="2914"/>
        <v>0</v>
      </c>
      <c r="AS1616" s="9">
        <f t="shared" si="2915"/>
        <v>0</v>
      </c>
      <c r="AT1616" s="9">
        <f t="shared" si="2915"/>
        <v>0</v>
      </c>
      <c r="AU1616" s="9">
        <f t="shared" si="2915"/>
        <v>0</v>
      </c>
      <c r="AV1616" s="9">
        <f t="shared" si="2915"/>
        <v>0</v>
      </c>
      <c r="AW1616" s="9">
        <f t="shared" si="2915"/>
        <v>2687</v>
      </c>
      <c r="AX1616" s="9">
        <f t="shared" si="2915"/>
        <v>0</v>
      </c>
      <c r="AY1616" s="9">
        <f t="shared" si="2915"/>
        <v>2687</v>
      </c>
      <c r="AZ1616" s="9">
        <f t="shared" si="2915"/>
        <v>0</v>
      </c>
      <c r="BA1616" s="92">
        <f t="shared" si="2830"/>
        <v>100</v>
      </c>
      <c r="BB1616" s="92"/>
    </row>
    <row r="1617" spans="1:54" ht="34.5" hidden="1" customHeight="1">
      <c r="A1617" s="24" t="s">
        <v>130</v>
      </c>
      <c r="B1617" s="29" t="s">
        <v>491</v>
      </c>
      <c r="C1617" s="30" t="s">
        <v>32</v>
      </c>
      <c r="D1617" s="30" t="s">
        <v>16</v>
      </c>
      <c r="E1617" s="29" t="s">
        <v>551</v>
      </c>
      <c r="F1617" s="30" t="s">
        <v>131</v>
      </c>
      <c r="G1617" s="9">
        <v>2687</v>
      </c>
      <c r="H1617" s="9"/>
      <c r="I1617" s="79"/>
      <c r="J1617" s="79"/>
      <c r="K1617" s="79"/>
      <c r="L1617" s="79"/>
      <c r="M1617" s="9">
        <f>G1617+I1617+J1617+K1617+L1617</f>
        <v>2687</v>
      </c>
      <c r="N1617" s="9">
        <f>H1617+L1617</f>
        <v>0</v>
      </c>
      <c r="O1617" s="80"/>
      <c r="P1617" s="80"/>
      <c r="Q1617" s="80"/>
      <c r="R1617" s="80"/>
      <c r="S1617" s="9">
        <f>M1617+O1617+P1617+Q1617+R1617</f>
        <v>2687</v>
      </c>
      <c r="T1617" s="9">
        <f>N1617+R1617</f>
        <v>0</v>
      </c>
      <c r="U1617" s="80"/>
      <c r="V1617" s="80"/>
      <c r="W1617" s="80"/>
      <c r="X1617" s="80"/>
      <c r="Y1617" s="9">
        <f>S1617+U1617+V1617+W1617+X1617</f>
        <v>2687</v>
      </c>
      <c r="Z1617" s="9">
        <f>T1617+X1617</f>
        <v>0</v>
      </c>
      <c r="AA1617" s="80"/>
      <c r="AB1617" s="80"/>
      <c r="AC1617" s="80"/>
      <c r="AD1617" s="80"/>
      <c r="AE1617" s="9">
        <f>Y1617+AA1617+AB1617+AC1617+AD1617</f>
        <v>2687</v>
      </c>
      <c r="AF1617" s="9">
        <f>Z1617+AD1617</f>
        <v>0</v>
      </c>
      <c r="AG1617" s="80"/>
      <c r="AH1617" s="80"/>
      <c r="AI1617" s="80"/>
      <c r="AJ1617" s="80"/>
      <c r="AK1617" s="9">
        <f>AE1617+AG1617+AH1617+AI1617+AJ1617</f>
        <v>2687</v>
      </c>
      <c r="AL1617" s="9">
        <f>AF1617+AJ1617</f>
        <v>0</v>
      </c>
      <c r="AM1617" s="80"/>
      <c r="AN1617" s="80"/>
      <c r="AO1617" s="80"/>
      <c r="AP1617" s="80"/>
      <c r="AQ1617" s="9">
        <f>AK1617+AM1617+AN1617+AO1617+AP1617</f>
        <v>2687</v>
      </c>
      <c r="AR1617" s="9">
        <f>AL1617+AP1617</f>
        <v>0</v>
      </c>
      <c r="AS1617" s="80"/>
      <c r="AT1617" s="80"/>
      <c r="AU1617" s="80"/>
      <c r="AV1617" s="80"/>
      <c r="AW1617" s="9">
        <f>AQ1617+AS1617+AT1617+AU1617+AV1617</f>
        <v>2687</v>
      </c>
      <c r="AX1617" s="9">
        <f>AR1617+AV1617</f>
        <v>0</v>
      </c>
      <c r="AY1617" s="9">
        <v>2687</v>
      </c>
      <c r="AZ1617" s="79"/>
      <c r="BA1617" s="92">
        <f t="shared" si="2830"/>
        <v>100</v>
      </c>
      <c r="BB1617" s="92"/>
    </row>
    <row r="1618" spans="1:54" ht="54.75" hidden="1" customHeight="1">
      <c r="A1618" s="24" t="s">
        <v>253</v>
      </c>
      <c r="B1618" s="29" t="s">
        <v>491</v>
      </c>
      <c r="C1618" s="30" t="s">
        <v>32</v>
      </c>
      <c r="D1618" s="30" t="s">
        <v>16</v>
      </c>
      <c r="E1618" s="29" t="s">
        <v>458</v>
      </c>
      <c r="F1618" s="30"/>
      <c r="G1618" s="9">
        <f t="shared" ref="G1618:V1619" si="2916">G1619</f>
        <v>1000</v>
      </c>
      <c r="H1618" s="9">
        <f t="shared" si="2916"/>
        <v>0</v>
      </c>
      <c r="I1618" s="9">
        <f t="shared" si="2916"/>
        <v>0</v>
      </c>
      <c r="J1618" s="9">
        <f t="shared" si="2916"/>
        <v>0</v>
      </c>
      <c r="K1618" s="9">
        <f t="shared" si="2916"/>
        <v>0</v>
      </c>
      <c r="L1618" s="9">
        <f t="shared" si="2916"/>
        <v>0</v>
      </c>
      <c r="M1618" s="9">
        <f t="shared" si="2916"/>
        <v>1000</v>
      </c>
      <c r="N1618" s="9">
        <f t="shared" si="2916"/>
        <v>0</v>
      </c>
      <c r="O1618" s="9">
        <f t="shared" si="2916"/>
        <v>0</v>
      </c>
      <c r="P1618" s="9">
        <f t="shared" si="2916"/>
        <v>0</v>
      </c>
      <c r="Q1618" s="9">
        <f t="shared" si="2916"/>
        <v>0</v>
      </c>
      <c r="R1618" s="9">
        <f t="shared" si="2916"/>
        <v>0</v>
      </c>
      <c r="S1618" s="9">
        <f t="shared" si="2916"/>
        <v>1000</v>
      </c>
      <c r="T1618" s="9">
        <f t="shared" si="2916"/>
        <v>0</v>
      </c>
      <c r="U1618" s="9">
        <f t="shared" si="2916"/>
        <v>0</v>
      </c>
      <c r="V1618" s="9">
        <f t="shared" si="2916"/>
        <v>0</v>
      </c>
      <c r="W1618" s="9">
        <f t="shared" ref="U1618:AJ1619" si="2917">W1619</f>
        <v>0</v>
      </c>
      <c r="X1618" s="9">
        <f t="shared" si="2917"/>
        <v>0</v>
      </c>
      <c r="Y1618" s="9">
        <f t="shared" si="2917"/>
        <v>1000</v>
      </c>
      <c r="Z1618" s="9">
        <f t="shared" si="2917"/>
        <v>0</v>
      </c>
      <c r="AA1618" s="9">
        <f t="shared" si="2917"/>
        <v>0</v>
      </c>
      <c r="AB1618" s="9">
        <f t="shared" si="2917"/>
        <v>0</v>
      </c>
      <c r="AC1618" s="9">
        <f t="shared" si="2917"/>
        <v>0</v>
      </c>
      <c r="AD1618" s="9">
        <f t="shared" si="2917"/>
        <v>0</v>
      </c>
      <c r="AE1618" s="9">
        <f t="shared" si="2917"/>
        <v>1000</v>
      </c>
      <c r="AF1618" s="9">
        <f t="shared" si="2917"/>
        <v>0</v>
      </c>
      <c r="AG1618" s="9">
        <f t="shared" si="2917"/>
        <v>0</v>
      </c>
      <c r="AH1618" s="9">
        <f t="shared" si="2917"/>
        <v>0</v>
      </c>
      <c r="AI1618" s="9">
        <f t="shared" si="2917"/>
        <v>0</v>
      </c>
      <c r="AJ1618" s="9">
        <f t="shared" si="2917"/>
        <v>0</v>
      </c>
      <c r="AK1618" s="9">
        <f t="shared" ref="AG1618:AV1619" si="2918">AK1619</f>
        <v>1000</v>
      </c>
      <c r="AL1618" s="9">
        <f t="shared" si="2918"/>
        <v>0</v>
      </c>
      <c r="AM1618" s="9">
        <f t="shared" si="2918"/>
        <v>0</v>
      </c>
      <c r="AN1618" s="9">
        <f t="shared" si="2918"/>
        <v>0</v>
      </c>
      <c r="AO1618" s="9">
        <f t="shared" si="2918"/>
        <v>0</v>
      </c>
      <c r="AP1618" s="9">
        <f t="shared" si="2918"/>
        <v>0</v>
      </c>
      <c r="AQ1618" s="9">
        <f t="shared" si="2918"/>
        <v>1000</v>
      </c>
      <c r="AR1618" s="9">
        <f t="shared" si="2918"/>
        <v>0</v>
      </c>
      <c r="AS1618" s="9">
        <f t="shared" si="2918"/>
        <v>0</v>
      </c>
      <c r="AT1618" s="9">
        <f t="shared" si="2918"/>
        <v>0</v>
      </c>
      <c r="AU1618" s="9">
        <f t="shared" si="2918"/>
        <v>0</v>
      </c>
      <c r="AV1618" s="9">
        <f t="shared" si="2918"/>
        <v>0</v>
      </c>
      <c r="AW1618" s="9">
        <f t="shared" ref="AS1618:AZ1619" si="2919">AW1619</f>
        <v>1000</v>
      </c>
      <c r="AX1618" s="9">
        <f t="shared" si="2919"/>
        <v>0</v>
      </c>
      <c r="AY1618" s="9">
        <f t="shared" si="2919"/>
        <v>1000</v>
      </c>
      <c r="AZ1618" s="9">
        <f t="shared" si="2919"/>
        <v>0</v>
      </c>
      <c r="BA1618" s="92">
        <f t="shared" si="2830"/>
        <v>100</v>
      </c>
      <c r="BB1618" s="92"/>
    </row>
    <row r="1619" spans="1:54" ht="33.75" hidden="1" customHeight="1">
      <c r="A1619" s="24" t="s">
        <v>11</v>
      </c>
      <c r="B1619" s="29" t="s">
        <v>491</v>
      </c>
      <c r="C1619" s="30" t="s">
        <v>32</v>
      </c>
      <c r="D1619" s="30" t="s">
        <v>16</v>
      </c>
      <c r="E1619" s="29" t="s">
        <v>458</v>
      </c>
      <c r="F1619" s="30">
        <v>600</v>
      </c>
      <c r="G1619" s="9">
        <f t="shared" si="2916"/>
        <v>1000</v>
      </c>
      <c r="H1619" s="9">
        <f t="shared" si="2916"/>
        <v>0</v>
      </c>
      <c r="I1619" s="9">
        <f t="shared" si="2916"/>
        <v>0</v>
      </c>
      <c r="J1619" s="9">
        <f t="shared" si="2916"/>
        <v>0</v>
      </c>
      <c r="K1619" s="9">
        <f t="shared" si="2916"/>
        <v>0</v>
      </c>
      <c r="L1619" s="9">
        <f t="shared" si="2916"/>
        <v>0</v>
      </c>
      <c r="M1619" s="9">
        <f t="shared" si="2916"/>
        <v>1000</v>
      </c>
      <c r="N1619" s="9">
        <f t="shared" si="2916"/>
        <v>0</v>
      </c>
      <c r="O1619" s="9">
        <f t="shared" si="2916"/>
        <v>0</v>
      </c>
      <c r="P1619" s="9">
        <f t="shared" si="2916"/>
        <v>0</v>
      </c>
      <c r="Q1619" s="9">
        <f t="shared" si="2916"/>
        <v>0</v>
      </c>
      <c r="R1619" s="9">
        <f t="shared" si="2916"/>
        <v>0</v>
      </c>
      <c r="S1619" s="9">
        <f t="shared" si="2916"/>
        <v>1000</v>
      </c>
      <c r="T1619" s="9">
        <f t="shared" si="2916"/>
        <v>0</v>
      </c>
      <c r="U1619" s="9">
        <f t="shared" si="2917"/>
        <v>0</v>
      </c>
      <c r="V1619" s="9">
        <f t="shared" si="2917"/>
        <v>0</v>
      </c>
      <c r="W1619" s="9">
        <f t="shared" si="2917"/>
        <v>0</v>
      </c>
      <c r="X1619" s="9">
        <f t="shared" si="2917"/>
        <v>0</v>
      </c>
      <c r="Y1619" s="9">
        <f t="shared" si="2917"/>
        <v>1000</v>
      </c>
      <c r="Z1619" s="9">
        <f t="shared" si="2917"/>
        <v>0</v>
      </c>
      <c r="AA1619" s="9">
        <f t="shared" si="2917"/>
        <v>0</v>
      </c>
      <c r="AB1619" s="9">
        <f t="shared" si="2917"/>
        <v>0</v>
      </c>
      <c r="AC1619" s="9">
        <f t="shared" si="2917"/>
        <v>0</v>
      </c>
      <c r="AD1619" s="9">
        <f t="shared" si="2917"/>
        <v>0</v>
      </c>
      <c r="AE1619" s="9">
        <f t="shared" si="2917"/>
        <v>1000</v>
      </c>
      <c r="AF1619" s="9">
        <f t="shared" si="2917"/>
        <v>0</v>
      </c>
      <c r="AG1619" s="9">
        <f t="shared" si="2918"/>
        <v>0</v>
      </c>
      <c r="AH1619" s="9">
        <f t="shared" si="2918"/>
        <v>0</v>
      </c>
      <c r="AI1619" s="9">
        <f t="shared" si="2918"/>
        <v>0</v>
      </c>
      <c r="AJ1619" s="9">
        <f t="shared" si="2918"/>
        <v>0</v>
      </c>
      <c r="AK1619" s="9">
        <f t="shared" si="2918"/>
        <v>1000</v>
      </c>
      <c r="AL1619" s="9">
        <f t="shared" si="2918"/>
        <v>0</v>
      </c>
      <c r="AM1619" s="9">
        <f t="shared" si="2918"/>
        <v>0</v>
      </c>
      <c r="AN1619" s="9">
        <f t="shared" si="2918"/>
        <v>0</v>
      </c>
      <c r="AO1619" s="9">
        <f t="shared" si="2918"/>
        <v>0</v>
      </c>
      <c r="AP1619" s="9">
        <f t="shared" si="2918"/>
        <v>0</v>
      </c>
      <c r="AQ1619" s="9">
        <f t="shared" si="2918"/>
        <v>1000</v>
      </c>
      <c r="AR1619" s="9">
        <f t="shared" si="2918"/>
        <v>0</v>
      </c>
      <c r="AS1619" s="9">
        <f t="shared" si="2919"/>
        <v>0</v>
      </c>
      <c r="AT1619" s="9">
        <f t="shared" si="2919"/>
        <v>0</v>
      </c>
      <c r="AU1619" s="9">
        <f t="shared" si="2919"/>
        <v>0</v>
      </c>
      <c r="AV1619" s="9">
        <f t="shared" si="2919"/>
        <v>0</v>
      </c>
      <c r="AW1619" s="9">
        <f t="shared" si="2919"/>
        <v>1000</v>
      </c>
      <c r="AX1619" s="9">
        <f t="shared" si="2919"/>
        <v>0</v>
      </c>
      <c r="AY1619" s="9">
        <f t="shared" si="2919"/>
        <v>1000</v>
      </c>
      <c r="AZ1619" s="9">
        <f t="shared" si="2919"/>
        <v>0</v>
      </c>
      <c r="BA1619" s="92">
        <f t="shared" si="2830"/>
        <v>100</v>
      </c>
      <c r="BB1619" s="92"/>
    </row>
    <row r="1620" spans="1:54" ht="36" hidden="1" customHeight="1">
      <c r="A1620" s="24" t="s">
        <v>130</v>
      </c>
      <c r="B1620" s="29" t="s">
        <v>491</v>
      </c>
      <c r="C1620" s="30" t="s">
        <v>32</v>
      </c>
      <c r="D1620" s="30" t="s">
        <v>16</v>
      </c>
      <c r="E1620" s="29" t="s">
        <v>458</v>
      </c>
      <c r="F1620" s="30" t="s">
        <v>131</v>
      </c>
      <c r="G1620" s="9">
        <v>1000</v>
      </c>
      <c r="H1620" s="9"/>
      <c r="I1620" s="79"/>
      <c r="J1620" s="79"/>
      <c r="K1620" s="79"/>
      <c r="L1620" s="79"/>
      <c r="M1620" s="9">
        <f>G1620+I1620+J1620+K1620+L1620</f>
        <v>1000</v>
      </c>
      <c r="N1620" s="9">
        <f>H1620+L1620</f>
        <v>0</v>
      </c>
      <c r="O1620" s="80"/>
      <c r="P1620" s="80"/>
      <c r="Q1620" s="80"/>
      <c r="R1620" s="80"/>
      <c r="S1620" s="9">
        <f>M1620+O1620+P1620+Q1620+R1620</f>
        <v>1000</v>
      </c>
      <c r="T1620" s="9">
        <f>N1620+R1620</f>
        <v>0</v>
      </c>
      <c r="U1620" s="80"/>
      <c r="V1620" s="80"/>
      <c r="W1620" s="80"/>
      <c r="X1620" s="80"/>
      <c r="Y1620" s="9">
        <f>S1620+U1620+V1620+W1620+X1620</f>
        <v>1000</v>
      </c>
      <c r="Z1620" s="9">
        <f>T1620+X1620</f>
        <v>0</v>
      </c>
      <c r="AA1620" s="80"/>
      <c r="AB1620" s="80"/>
      <c r="AC1620" s="80"/>
      <c r="AD1620" s="80"/>
      <c r="AE1620" s="9">
        <f>Y1620+AA1620+AB1620+AC1620+AD1620</f>
        <v>1000</v>
      </c>
      <c r="AF1620" s="9">
        <f>Z1620+AD1620</f>
        <v>0</v>
      </c>
      <c r="AG1620" s="80"/>
      <c r="AH1620" s="80"/>
      <c r="AI1620" s="80"/>
      <c r="AJ1620" s="80"/>
      <c r="AK1620" s="9">
        <f>AE1620+AG1620+AH1620+AI1620+AJ1620</f>
        <v>1000</v>
      </c>
      <c r="AL1620" s="9">
        <f>AF1620+AJ1620</f>
        <v>0</v>
      </c>
      <c r="AM1620" s="80"/>
      <c r="AN1620" s="80"/>
      <c r="AO1620" s="80"/>
      <c r="AP1620" s="80"/>
      <c r="AQ1620" s="9">
        <f>AK1620+AM1620+AN1620+AO1620+AP1620</f>
        <v>1000</v>
      </c>
      <c r="AR1620" s="9">
        <f>AL1620+AP1620</f>
        <v>0</v>
      </c>
      <c r="AS1620" s="80"/>
      <c r="AT1620" s="80"/>
      <c r="AU1620" s="80"/>
      <c r="AV1620" s="80"/>
      <c r="AW1620" s="9">
        <f>AQ1620+AS1620+AT1620+AU1620+AV1620</f>
        <v>1000</v>
      </c>
      <c r="AX1620" s="9">
        <f>AR1620+AV1620</f>
        <v>0</v>
      </c>
      <c r="AY1620" s="9">
        <v>1000</v>
      </c>
      <c r="AZ1620" s="79"/>
      <c r="BA1620" s="92">
        <f t="shared" si="2830"/>
        <v>100</v>
      </c>
      <c r="BB1620" s="92"/>
    </row>
    <row r="1621" spans="1:54" ht="84.75" hidden="1" customHeight="1">
      <c r="A1621" s="24" t="s">
        <v>457</v>
      </c>
      <c r="B1621" s="29" t="s">
        <v>491</v>
      </c>
      <c r="C1621" s="30" t="s">
        <v>32</v>
      </c>
      <c r="D1621" s="30" t="s">
        <v>16</v>
      </c>
      <c r="E1621" s="29" t="s">
        <v>530</v>
      </c>
      <c r="F1621" s="30"/>
      <c r="G1621" s="9">
        <f t="shared" ref="G1621:V1622" si="2920">G1622</f>
        <v>3463</v>
      </c>
      <c r="H1621" s="9">
        <f t="shared" si="2920"/>
        <v>0</v>
      </c>
      <c r="I1621" s="9">
        <f t="shared" si="2920"/>
        <v>0</v>
      </c>
      <c r="J1621" s="9">
        <f t="shared" si="2920"/>
        <v>0</v>
      </c>
      <c r="K1621" s="9">
        <f t="shared" si="2920"/>
        <v>0</v>
      </c>
      <c r="L1621" s="9">
        <f t="shared" si="2920"/>
        <v>0</v>
      </c>
      <c r="M1621" s="9">
        <f t="shared" si="2920"/>
        <v>3463</v>
      </c>
      <c r="N1621" s="9">
        <f t="shared" si="2920"/>
        <v>0</v>
      </c>
      <c r="O1621" s="9">
        <f t="shared" si="2920"/>
        <v>0</v>
      </c>
      <c r="P1621" s="9">
        <f t="shared" si="2920"/>
        <v>0</v>
      </c>
      <c r="Q1621" s="9">
        <f t="shared" si="2920"/>
        <v>0</v>
      </c>
      <c r="R1621" s="9">
        <f t="shared" si="2920"/>
        <v>0</v>
      </c>
      <c r="S1621" s="9">
        <f t="shared" si="2920"/>
        <v>3463</v>
      </c>
      <c r="T1621" s="9">
        <f t="shared" si="2920"/>
        <v>0</v>
      </c>
      <c r="U1621" s="9">
        <f t="shared" si="2920"/>
        <v>0</v>
      </c>
      <c r="V1621" s="9">
        <f t="shared" si="2920"/>
        <v>0</v>
      </c>
      <c r="W1621" s="9">
        <f t="shared" ref="U1621:AJ1622" si="2921">W1622</f>
        <v>0</v>
      </c>
      <c r="X1621" s="9">
        <f t="shared" si="2921"/>
        <v>0</v>
      </c>
      <c r="Y1621" s="9">
        <f t="shared" si="2921"/>
        <v>3463</v>
      </c>
      <c r="Z1621" s="9">
        <f t="shared" si="2921"/>
        <v>0</v>
      </c>
      <c r="AA1621" s="9">
        <f t="shared" si="2921"/>
        <v>0</v>
      </c>
      <c r="AB1621" s="9">
        <f t="shared" si="2921"/>
        <v>0</v>
      </c>
      <c r="AC1621" s="9">
        <f t="shared" si="2921"/>
        <v>0</v>
      </c>
      <c r="AD1621" s="9">
        <f t="shared" si="2921"/>
        <v>0</v>
      </c>
      <c r="AE1621" s="9">
        <f t="shared" si="2921"/>
        <v>3463</v>
      </c>
      <c r="AF1621" s="9">
        <f t="shared" si="2921"/>
        <v>0</v>
      </c>
      <c r="AG1621" s="9">
        <f t="shared" si="2921"/>
        <v>0</v>
      </c>
      <c r="AH1621" s="9">
        <f t="shared" si="2921"/>
        <v>0</v>
      </c>
      <c r="AI1621" s="9">
        <f t="shared" si="2921"/>
        <v>0</v>
      </c>
      <c r="AJ1621" s="9">
        <f t="shared" si="2921"/>
        <v>0</v>
      </c>
      <c r="AK1621" s="9">
        <f t="shared" ref="AG1621:AV1622" si="2922">AK1622</f>
        <v>3463</v>
      </c>
      <c r="AL1621" s="9">
        <f t="shared" si="2922"/>
        <v>0</v>
      </c>
      <c r="AM1621" s="9">
        <f t="shared" si="2922"/>
        <v>0</v>
      </c>
      <c r="AN1621" s="9">
        <f t="shared" si="2922"/>
        <v>0</v>
      </c>
      <c r="AO1621" s="9">
        <f t="shared" si="2922"/>
        <v>0</v>
      </c>
      <c r="AP1621" s="9">
        <f t="shared" si="2922"/>
        <v>0</v>
      </c>
      <c r="AQ1621" s="9">
        <f t="shared" si="2922"/>
        <v>3463</v>
      </c>
      <c r="AR1621" s="9">
        <f t="shared" si="2922"/>
        <v>0</v>
      </c>
      <c r="AS1621" s="9">
        <f t="shared" si="2922"/>
        <v>0</v>
      </c>
      <c r="AT1621" s="9">
        <f t="shared" si="2922"/>
        <v>0</v>
      </c>
      <c r="AU1621" s="9">
        <f t="shared" si="2922"/>
        <v>0</v>
      </c>
      <c r="AV1621" s="9">
        <f t="shared" si="2922"/>
        <v>0</v>
      </c>
      <c r="AW1621" s="9">
        <f t="shared" ref="AS1621:AZ1622" si="2923">AW1622</f>
        <v>3463</v>
      </c>
      <c r="AX1621" s="9">
        <f t="shared" si="2923"/>
        <v>0</v>
      </c>
      <c r="AY1621" s="9">
        <f t="shared" si="2923"/>
        <v>3463</v>
      </c>
      <c r="AZ1621" s="9">
        <f t="shared" si="2923"/>
        <v>0</v>
      </c>
      <c r="BA1621" s="92">
        <f t="shared" si="2830"/>
        <v>100</v>
      </c>
      <c r="BB1621" s="92"/>
    </row>
    <row r="1622" spans="1:54" ht="34.5" hidden="1" customHeight="1">
      <c r="A1622" s="24" t="s">
        <v>11</v>
      </c>
      <c r="B1622" s="29" t="s">
        <v>491</v>
      </c>
      <c r="C1622" s="30" t="s">
        <v>32</v>
      </c>
      <c r="D1622" s="30" t="s">
        <v>16</v>
      </c>
      <c r="E1622" s="29" t="s">
        <v>530</v>
      </c>
      <c r="F1622" s="30" t="s">
        <v>12</v>
      </c>
      <c r="G1622" s="9">
        <f t="shared" si="2920"/>
        <v>3463</v>
      </c>
      <c r="H1622" s="9">
        <f t="shared" si="2920"/>
        <v>0</v>
      </c>
      <c r="I1622" s="9">
        <f t="shared" si="2920"/>
        <v>0</v>
      </c>
      <c r="J1622" s="9">
        <f t="shared" si="2920"/>
        <v>0</v>
      </c>
      <c r="K1622" s="9">
        <f t="shared" si="2920"/>
        <v>0</v>
      </c>
      <c r="L1622" s="9">
        <f t="shared" si="2920"/>
        <v>0</v>
      </c>
      <c r="M1622" s="9">
        <f t="shared" si="2920"/>
        <v>3463</v>
      </c>
      <c r="N1622" s="9">
        <f t="shared" si="2920"/>
        <v>0</v>
      </c>
      <c r="O1622" s="9">
        <f t="shared" si="2920"/>
        <v>0</v>
      </c>
      <c r="P1622" s="9">
        <f t="shared" si="2920"/>
        <v>0</v>
      </c>
      <c r="Q1622" s="9">
        <f t="shared" si="2920"/>
        <v>0</v>
      </c>
      <c r="R1622" s="9">
        <f t="shared" si="2920"/>
        <v>0</v>
      </c>
      <c r="S1622" s="9">
        <f t="shared" si="2920"/>
        <v>3463</v>
      </c>
      <c r="T1622" s="9">
        <f t="shared" si="2920"/>
        <v>0</v>
      </c>
      <c r="U1622" s="9">
        <f t="shared" si="2921"/>
        <v>0</v>
      </c>
      <c r="V1622" s="9">
        <f t="shared" si="2921"/>
        <v>0</v>
      </c>
      <c r="W1622" s="9">
        <f t="shared" si="2921"/>
        <v>0</v>
      </c>
      <c r="X1622" s="9">
        <f t="shared" si="2921"/>
        <v>0</v>
      </c>
      <c r="Y1622" s="9">
        <f t="shared" si="2921"/>
        <v>3463</v>
      </c>
      <c r="Z1622" s="9">
        <f t="shared" si="2921"/>
        <v>0</v>
      </c>
      <c r="AA1622" s="9">
        <f t="shared" si="2921"/>
        <v>0</v>
      </c>
      <c r="AB1622" s="9">
        <f t="shared" si="2921"/>
        <v>0</v>
      </c>
      <c r="AC1622" s="9">
        <f t="shared" si="2921"/>
        <v>0</v>
      </c>
      <c r="AD1622" s="9">
        <f t="shared" si="2921"/>
        <v>0</v>
      </c>
      <c r="AE1622" s="9">
        <f t="shared" si="2921"/>
        <v>3463</v>
      </c>
      <c r="AF1622" s="9">
        <f t="shared" si="2921"/>
        <v>0</v>
      </c>
      <c r="AG1622" s="9">
        <f t="shared" si="2922"/>
        <v>0</v>
      </c>
      <c r="AH1622" s="9">
        <f t="shared" si="2922"/>
        <v>0</v>
      </c>
      <c r="AI1622" s="9">
        <f t="shared" si="2922"/>
        <v>0</v>
      </c>
      <c r="AJ1622" s="9">
        <f t="shared" si="2922"/>
        <v>0</v>
      </c>
      <c r="AK1622" s="9">
        <f t="shared" si="2922"/>
        <v>3463</v>
      </c>
      <c r="AL1622" s="9">
        <f t="shared" si="2922"/>
        <v>0</v>
      </c>
      <c r="AM1622" s="9">
        <f t="shared" si="2922"/>
        <v>0</v>
      </c>
      <c r="AN1622" s="9">
        <f t="shared" si="2922"/>
        <v>0</v>
      </c>
      <c r="AO1622" s="9">
        <f t="shared" si="2922"/>
        <v>0</v>
      </c>
      <c r="AP1622" s="9">
        <f t="shared" si="2922"/>
        <v>0</v>
      </c>
      <c r="AQ1622" s="9">
        <f t="shared" si="2922"/>
        <v>3463</v>
      </c>
      <c r="AR1622" s="9">
        <f t="shared" si="2922"/>
        <v>0</v>
      </c>
      <c r="AS1622" s="9">
        <f t="shared" si="2923"/>
        <v>0</v>
      </c>
      <c r="AT1622" s="9">
        <f t="shared" si="2923"/>
        <v>0</v>
      </c>
      <c r="AU1622" s="9">
        <f t="shared" si="2923"/>
        <v>0</v>
      </c>
      <c r="AV1622" s="9">
        <f t="shared" si="2923"/>
        <v>0</v>
      </c>
      <c r="AW1622" s="9">
        <f t="shared" si="2923"/>
        <v>3463</v>
      </c>
      <c r="AX1622" s="9">
        <f t="shared" si="2923"/>
        <v>0</v>
      </c>
      <c r="AY1622" s="9">
        <f t="shared" si="2923"/>
        <v>3463</v>
      </c>
      <c r="AZ1622" s="9">
        <f t="shared" si="2923"/>
        <v>0</v>
      </c>
      <c r="BA1622" s="92">
        <f t="shared" si="2830"/>
        <v>100</v>
      </c>
      <c r="BB1622" s="92"/>
    </row>
    <row r="1623" spans="1:54" ht="33" hidden="1">
      <c r="A1623" s="24" t="s">
        <v>130</v>
      </c>
      <c r="B1623" s="29" t="s">
        <v>491</v>
      </c>
      <c r="C1623" s="30" t="s">
        <v>32</v>
      </c>
      <c r="D1623" s="30" t="s">
        <v>16</v>
      </c>
      <c r="E1623" s="29" t="s">
        <v>530</v>
      </c>
      <c r="F1623" s="30" t="s">
        <v>131</v>
      </c>
      <c r="G1623" s="9">
        <v>3463</v>
      </c>
      <c r="H1623" s="9"/>
      <c r="I1623" s="79"/>
      <c r="J1623" s="79"/>
      <c r="K1623" s="79"/>
      <c r="L1623" s="79"/>
      <c r="M1623" s="9">
        <f>G1623+I1623+J1623+K1623+L1623</f>
        <v>3463</v>
      </c>
      <c r="N1623" s="9">
        <f>H1623+L1623</f>
        <v>0</v>
      </c>
      <c r="O1623" s="80"/>
      <c r="P1623" s="80"/>
      <c r="Q1623" s="80"/>
      <c r="R1623" s="80"/>
      <c r="S1623" s="9">
        <f>M1623+O1623+P1623+Q1623+R1623</f>
        <v>3463</v>
      </c>
      <c r="T1623" s="9">
        <f>N1623+R1623</f>
        <v>0</v>
      </c>
      <c r="U1623" s="80"/>
      <c r="V1623" s="80"/>
      <c r="W1623" s="80"/>
      <c r="X1623" s="80"/>
      <c r="Y1623" s="9">
        <f>S1623+U1623+V1623+W1623+X1623</f>
        <v>3463</v>
      </c>
      <c r="Z1623" s="9">
        <f>T1623+X1623</f>
        <v>0</v>
      </c>
      <c r="AA1623" s="80"/>
      <c r="AB1623" s="80"/>
      <c r="AC1623" s="80"/>
      <c r="AD1623" s="80"/>
      <c r="AE1623" s="9">
        <f>Y1623+AA1623+AB1623+AC1623+AD1623</f>
        <v>3463</v>
      </c>
      <c r="AF1623" s="9">
        <f>Z1623+AD1623</f>
        <v>0</v>
      </c>
      <c r="AG1623" s="80"/>
      <c r="AH1623" s="80"/>
      <c r="AI1623" s="80"/>
      <c r="AJ1623" s="80"/>
      <c r="AK1623" s="9">
        <f>AE1623+AG1623+AH1623+AI1623+AJ1623</f>
        <v>3463</v>
      </c>
      <c r="AL1623" s="9">
        <f>AF1623+AJ1623</f>
        <v>0</v>
      </c>
      <c r="AM1623" s="80"/>
      <c r="AN1623" s="80"/>
      <c r="AO1623" s="80"/>
      <c r="AP1623" s="80"/>
      <c r="AQ1623" s="9">
        <f>AK1623+AM1623+AN1623+AO1623+AP1623</f>
        <v>3463</v>
      </c>
      <c r="AR1623" s="9">
        <f>AL1623+AP1623</f>
        <v>0</v>
      </c>
      <c r="AS1623" s="80"/>
      <c r="AT1623" s="80"/>
      <c r="AU1623" s="80"/>
      <c r="AV1623" s="80"/>
      <c r="AW1623" s="9">
        <f>AQ1623+AS1623+AT1623+AU1623+AV1623</f>
        <v>3463</v>
      </c>
      <c r="AX1623" s="9">
        <f>AR1623+AV1623</f>
        <v>0</v>
      </c>
      <c r="AY1623" s="9">
        <v>3463</v>
      </c>
      <c r="AZ1623" s="79"/>
      <c r="BA1623" s="92">
        <f t="shared" si="2830"/>
        <v>100</v>
      </c>
      <c r="BB1623" s="92"/>
    </row>
    <row r="1624" spans="1:54" ht="75.75" hidden="1" customHeight="1">
      <c r="A1624" s="24" t="s">
        <v>560</v>
      </c>
      <c r="B1624" s="29" t="s">
        <v>491</v>
      </c>
      <c r="C1624" s="30" t="s">
        <v>32</v>
      </c>
      <c r="D1624" s="30" t="s">
        <v>16</v>
      </c>
      <c r="E1624" s="29" t="s">
        <v>559</v>
      </c>
      <c r="F1624" s="30"/>
      <c r="G1624" s="9">
        <f>G1625</f>
        <v>2000</v>
      </c>
      <c r="H1624" s="9">
        <f t="shared" ref="H1624:W1625" si="2924">H1625</f>
        <v>0</v>
      </c>
      <c r="I1624" s="9">
        <f t="shared" si="2924"/>
        <v>0</v>
      </c>
      <c r="J1624" s="9">
        <f t="shared" si="2924"/>
        <v>0</v>
      </c>
      <c r="K1624" s="9">
        <f t="shared" si="2924"/>
        <v>0</v>
      </c>
      <c r="L1624" s="9">
        <f t="shared" si="2924"/>
        <v>0</v>
      </c>
      <c r="M1624" s="9">
        <f t="shared" si="2924"/>
        <v>2000</v>
      </c>
      <c r="N1624" s="9">
        <f t="shared" si="2924"/>
        <v>0</v>
      </c>
      <c r="O1624" s="9">
        <f t="shared" si="2924"/>
        <v>0</v>
      </c>
      <c r="P1624" s="9">
        <f t="shared" si="2924"/>
        <v>0</v>
      </c>
      <c r="Q1624" s="9">
        <f t="shared" si="2924"/>
        <v>0</v>
      </c>
      <c r="R1624" s="9">
        <f t="shared" si="2924"/>
        <v>0</v>
      </c>
      <c r="S1624" s="9">
        <f t="shared" si="2924"/>
        <v>2000</v>
      </c>
      <c r="T1624" s="9">
        <f t="shared" si="2924"/>
        <v>0</v>
      </c>
      <c r="U1624" s="9">
        <f t="shared" si="2924"/>
        <v>0</v>
      </c>
      <c r="V1624" s="9">
        <f t="shared" si="2924"/>
        <v>0</v>
      </c>
      <c r="W1624" s="9">
        <f t="shared" si="2924"/>
        <v>0</v>
      </c>
      <c r="X1624" s="9">
        <f t="shared" ref="U1624:AJ1625" si="2925">X1625</f>
        <v>0</v>
      </c>
      <c r="Y1624" s="9">
        <f t="shared" si="2925"/>
        <v>2000</v>
      </c>
      <c r="Z1624" s="9">
        <f t="shared" si="2925"/>
        <v>0</v>
      </c>
      <c r="AA1624" s="9">
        <f t="shared" si="2925"/>
        <v>0</v>
      </c>
      <c r="AB1624" s="9">
        <f t="shared" si="2925"/>
        <v>0</v>
      </c>
      <c r="AC1624" s="9">
        <f t="shared" si="2925"/>
        <v>0</v>
      </c>
      <c r="AD1624" s="9">
        <f t="shared" si="2925"/>
        <v>0</v>
      </c>
      <c r="AE1624" s="9">
        <f t="shared" si="2925"/>
        <v>2000</v>
      </c>
      <c r="AF1624" s="9">
        <f t="shared" si="2925"/>
        <v>0</v>
      </c>
      <c r="AG1624" s="9">
        <f t="shared" si="2925"/>
        <v>0</v>
      </c>
      <c r="AH1624" s="9">
        <f t="shared" si="2925"/>
        <v>0</v>
      </c>
      <c r="AI1624" s="9">
        <f t="shared" si="2925"/>
        <v>0</v>
      </c>
      <c r="AJ1624" s="9">
        <f t="shared" si="2925"/>
        <v>0</v>
      </c>
      <c r="AK1624" s="9">
        <f t="shared" ref="AG1624:AV1625" si="2926">AK1625</f>
        <v>2000</v>
      </c>
      <c r="AL1624" s="9">
        <f t="shared" si="2926"/>
        <v>0</v>
      </c>
      <c r="AM1624" s="9">
        <f t="shared" si="2926"/>
        <v>0</v>
      </c>
      <c r="AN1624" s="9">
        <f t="shared" si="2926"/>
        <v>0</v>
      </c>
      <c r="AO1624" s="9">
        <f t="shared" si="2926"/>
        <v>0</v>
      </c>
      <c r="AP1624" s="9">
        <f t="shared" si="2926"/>
        <v>0</v>
      </c>
      <c r="AQ1624" s="9">
        <f t="shared" si="2926"/>
        <v>2000</v>
      </c>
      <c r="AR1624" s="9">
        <f t="shared" si="2926"/>
        <v>0</v>
      </c>
      <c r="AS1624" s="9">
        <f t="shared" si="2926"/>
        <v>0</v>
      </c>
      <c r="AT1624" s="9">
        <f t="shared" si="2926"/>
        <v>0</v>
      </c>
      <c r="AU1624" s="9">
        <f t="shared" si="2926"/>
        <v>0</v>
      </c>
      <c r="AV1624" s="9">
        <f t="shared" si="2926"/>
        <v>0</v>
      </c>
      <c r="AW1624" s="9">
        <f t="shared" ref="AS1624:AZ1625" si="2927">AW1625</f>
        <v>2000</v>
      </c>
      <c r="AX1624" s="9">
        <f t="shared" si="2927"/>
        <v>0</v>
      </c>
      <c r="AY1624" s="9">
        <f t="shared" si="2927"/>
        <v>2000</v>
      </c>
      <c r="AZ1624" s="9">
        <f t="shared" si="2927"/>
        <v>0</v>
      </c>
      <c r="BA1624" s="92">
        <f t="shared" ref="BA1624:BA1645" si="2928">AY1624/AW1624*100</f>
        <v>100</v>
      </c>
      <c r="BB1624" s="92"/>
    </row>
    <row r="1625" spans="1:54" ht="33" hidden="1">
      <c r="A1625" s="24" t="s">
        <v>11</v>
      </c>
      <c r="B1625" s="29" t="s">
        <v>491</v>
      </c>
      <c r="C1625" s="30" t="s">
        <v>32</v>
      </c>
      <c r="D1625" s="30" t="s">
        <v>16</v>
      </c>
      <c r="E1625" s="29" t="s">
        <v>559</v>
      </c>
      <c r="F1625" s="30" t="s">
        <v>12</v>
      </c>
      <c r="G1625" s="9">
        <f>G1626</f>
        <v>2000</v>
      </c>
      <c r="H1625" s="9">
        <f t="shared" si="2924"/>
        <v>0</v>
      </c>
      <c r="I1625" s="9">
        <f t="shared" si="2924"/>
        <v>0</v>
      </c>
      <c r="J1625" s="9">
        <f t="shared" si="2924"/>
        <v>0</v>
      </c>
      <c r="K1625" s="9">
        <f t="shared" si="2924"/>
        <v>0</v>
      </c>
      <c r="L1625" s="9">
        <f t="shared" si="2924"/>
        <v>0</v>
      </c>
      <c r="M1625" s="9">
        <f t="shared" si="2924"/>
        <v>2000</v>
      </c>
      <c r="N1625" s="9">
        <f t="shared" si="2924"/>
        <v>0</v>
      </c>
      <c r="O1625" s="9">
        <f t="shared" si="2924"/>
        <v>0</v>
      </c>
      <c r="P1625" s="9">
        <f t="shared" si="2924"/>
        <v>0</v>
      </c>
      <c r="Q1625" s="9">
        <f t="shared" si="2924"/>
        <v>0</v>
      </c>
      <c r="R1625" s="9">
        <f t="shared" si="2924"/>
        <v>0</v>
      </c>
      <c r="S1625" s="9">
        <f t="shared" si="2924"/>
        <v>2000</v>
      </c>
      <c r="T1625" s="9">
        <f t="shared" si="2924"/>
        <v>0</v>
      </c>
      <c r="U1625" s="9">
        <f t="shared" si="2925"/>
        <v>0</v>
      </c>
      <c r="V1625" s="9">
        <f t="shared" si="2925"/>
        <v>0</v>
      </c>
      <c r="W1625" s="9">
        <f t="shared" si="2925"/>
        <v>0</v>
      </c>
      <c r="X1625" s="9">
        <f t="shared" si="2925"/>
        <v>0</v>
      </c>
      <c r="Y1625" s="9">
        <f t="shared" si="2925"/>
        <v>2000</v>
      </c>
      <c r="Z1625" s="9">
        <f t="shared" si="2925"/>
        <v>0</v>
      </c>
      <c r="AA1625" s="9">
        <f t="shared" si="2925"/>
        <v>0</v>
      </c>
      <c r="AB1625" s="9">
        <f t="shared" si="2925"/>
        <v>0</v>
      </c>
      <c r="AC1625" s="9">
        <f t="shared" si="2925"/>
        <v>0</v>
      </c>
      <c r="AD1625" s="9">
        <f t="shared" si="2925"/>
        <v>0</v>
      </c>
      <c r="AE1625" s="9">
        <f t="shared" si="2925"/>
        <v>2000</v>
      </c>
      <c r="AF1625" s="9">
        <f t="shared" si="2925"/>
        <v>0</v>
      </c>
      <c r="AG1625" s="9">
        <f t="shared" si="2926"/>
        <v>0</v>
      </c>
      <c r="AH1625" s="9">
        <f t="shared" si="2926"/>
        <v>0</v>
      </c>
      <c r="AI1625" s="9">
        <f t="shared" si="2926"/>
        <v>0</v>
      </c>
      <c r="AJ1625" s="9">
        <f t="shared" si="2926"/>
        <v>0</v>
      </c>
      <c r="AK1625" s="9">
        <f t="shared" si="2926"/>
        <v>2000</v>
      </c>
      <c r="AL1625" s="9">
        <f t="shared" si="2926"/>
        <v>0</v>
      </c>
      <c r="AM1625" s="9">
        <f t="shared" si="2926"/>
        <v>0</v>
      </c>
      <c r="AN1625" s="9">
        <f t="shared" si="2926"/>
        <v>0</v>
      </c>
      <c r="AO1625" s="9">
        <f t="shared" si="2926"/>
        <v>0</v>
      </c>
      <c r="AP1625" s="9">
        <f t="shared" si="2926"/>
        <v>0</v>
      </c>
      <c r="AQ1625" s="9">
        <f t="shared" si="2926"/>
        <v>2000</v>
      </c>
      <c r="AR1625" s="9">
        <f t="shared" si="2926"/>
        <v>0</v>
      </c>
      <c r="AS1625" s="9">
        <f t="shared" si="2927"/>
        <v>0</v>
      </c>
      <c r="AT1625" s="9">
        <f t="shared" si="2927"/>
        <v>0</v>
      </c>
      <c r="AU1625" s="9">
        <f t="shared" si="2927"/>
        <v>0</v>
      </c>
      <c r="AV1625" s="9">
        <f t="shared" si="2927"/>
        <v>0</v>
      </c>
      <c r="AW1625" s="9">
        <f t="shared" si="2927"/>
        <v>2000</v>
      </c>
      <c r="AX1625" s="9">
        <f t="shared" si="2927"/>
        <v>0</v>
      </c>
      <c r="AY1625" s="9">
        <f t="shared" si="2927"/>
        <v>2000</v>
      </c>
      <c r="AZ1625" s="9">
        <f t="shared" si="2927"/>
        <v>0</v>
      </c>
      <c r="BA1625" s="92">
        <f t="shared" si="2928"/>
        <v>100</v>
      </c>
      <c r="BB1625" s="92"/>
    </row>
    <row r="1626" spans="1:54" ht="33" hidden="1">
      <c r="A1626" s="24" t="s">
        <v>130</v>
      </c>
      <c r="B1626" s="29" t="s">
        <v>491</v>
      </c>
      <c r="C1626" s="30" t="s">
        <v>32</v>
      </c>
      <c r="D1626" s="30" t="s">
        <v>16</v>
      </c>
      <c r="E1626" s="29" t="s">
        <v>559</v>
      </c>
      <c r="F1626" s="30" t="s">
        <v>131</v>
      </c>
      <c r="G1626" s="9">
        <v>2000</v>
      </c>
      <c r="H1626" s="9"/>
      <c r="I1626" s="79"/>
      <c r="J1626" s="79"/>
      <c r="K1626" s="79"/>
      <c r="L1626" s="79"/>
      <c r="M1626" s="9">
        <f>G1626+I1626+J1626+K1626+L1626</f>
        <v>2000</v>
      </c>
      <c r="N1626" s="9">
        <f>H1626+L1626</f>
        <v>0</v>
      </c>
      <c r="O1626" s="80"/>
      <c r="P1626" s="80"/>
      <c r="Q1626" s="80"/>
      <c r="R1626" s="80"/>
      <c r="S1626" s="9">
        <f>M1626+O1626+P1626+Q1626+R1626</f>
        <v>2000</v>
      </c>
      <c r="T1626" s="9">
        <f>N1626+R1626</f>
        <v>0</v>
      </c>
      <c r="U1626" s="80"/>
      <c r="V1626" s="80"/>
      <c r="W1626" s="80"/>
      <c r="X1626" s="80"/>
      <c r="Y1626" s="9">
        <f>S1626+U1626+V1626+W1626+X1626</f>
        <v>2000</v>
      </c>
      <c r="Z1626" s="9">
        <f>T1626+X1626</f>
        <v>0</v>
      </c>
      <c r="AA1626" s="80"/>
      <c r="AB1626" s="80"/>
      <c r="AC1626" s="80"/>
      <c r="AD1626" s="80"/>
      <c r="AE1626" s="9">
        <f>Y1626+AA1626+AB1626+AC1626+AD1626</f>
        <v>2000</v>
      </c>
      <c r="AF1626" s="9">
        <f>Z1626+AD1626</f>
        <v>0</v>
      </c>
      <c r="AG1626" s="80"/>
      <c r="AH1626" s="80"/>
      <c r="AI1626" s="80"/>
      <c r="AJ1626" s="80"/>
      <c r="AK1626" s="9">
        <f>AE1626+AG1626+AH1626+AI1626+AJ1626</f>
        <v>2000</v>
      </c>
      <c r="AL1626" s="9">
        <f>AF1626+AJ1626</f>
        <v>0</v>
      </c>
      <c r="AM1626" s="80"/>
      <c r="AN1626" s="80"/>
      <c r="AO1626" s="80"/>
      <c r="AP1626" s="80"/>
      <c r="AQ1626" s="9">
        <f>AK1626+AM1626+AN1626+AO1626+AP1626</f>
        <v>2000</v>
      </c>
      <c r="AR1626" s="9">
        <f>AL1626+AP1626</f>
        <v>0</v>
      </c>
      <c r="AS1626" s="80"/>
      <c r="AT1626" s="80"/>
      <c r="AU1626" s="80"/>
      <c r="AV1626" s="80"/>
      <c r="AW1626" s="9">
        <f>AQ1626+AS1626+AT1626+AU1626+AV1626</f>
        <v>2000</v>
      </c>
      <c r="AX1626" s="9">
        <f>AR1626+AV1626</f>
        <v>0</v>
      </c>
      <c r="AY1626" s="9">
        <v>2000</v>
      </c>
      <c r="AZ1626" s="79"/>
      <c r="BA1626" s="92">
        <f t="shared" si="2928"/>
        <v>100</v>
      </c>
      <c r="BB1626" s="92"/>
    </row>
    <row r="1627" spans="1:54" ht="82.5" hidden="1" customHeight="1">
      <c r="A1627" s="24" t="s">
        <v>716</v>
      </c>
      <c r="B1627" s="29" t="s">
        <v>491</v>
      </c>
      <c r="C1627" s="30" t="s">
        <v>32</v>
      </c>
      <c r="D1627" s="30" t="s">
        <v>16</v>
      </c>
      <c r="E1627" s="29" t="s">
        <v>717</v>
      </c>
      <c r="F1627" s="30"/>
      <c r="G1627" s="9">
        <f>G1628</f>
        <v>700</v>
      </c>
      <c r="H1627" s="9">
        <f t="shared" ref="H1627:W1628" si="2929">H1628</f>
        <v>0</v>
      </c>
      <c r="I1627" s="9">
        <f t="shared" si="2929"/>
        <v>0</v>
      </c>
      <c r="J1627" s="9">
        <f t="shared" si="2929"/>
        <v>0</v>
      </c>
      <c r="K1627" s="9">
        <f t="shared" si="2929"/>
        <v>0</v>
      </c>
      <c r="L1627" s="9">
        <f t="shared" si="2929"/>
        <v>0</v>
      </c>
      <c r="M1627" s="9">
        <f t="shared" si="2929"/>
        <v>700</v>
      </c>
      <c r="N1627" s="9">
        <f t="shared" si="2929"/>
        <v>0</v>
      </c>
      <c r="O1627" s="9">
        <f t="shared" si="2929"/>
        <v>0</v>
      </c>
      <c r="P1627" s="9">
        <f t="shared" si="2929"/>
        <v>0</v>
      </c>
      <c r="Q1627" s="9">
        <f t="shared" si="2929"/>
        <v>0</v>
      </c>
      <c r="R1627" s="9">
        <f t="shared" si="2929"/>
        <v>0</v>
      </c>
      <c r="S1627" s="9">
        <f t="shared" si="2929"/>
        <v>700</v>
      </c>
      <c r="T1627" s="9">
        <f t="shared" si="2929"/>
        <v>0</v>
      </c>
      <c r="U1627" s="9">
        <f t="shared" si="2929"/>
        <v>0</v>
      </c>
      <c r="V1627" s="9">
        <f t="shared" si="2929"/>
        <v>0</v>
      </c>
      <c r="W1627" s="9">
        <f t="shared" si="2929"/>
        <v>0</v>
      </c>
      <c r="X1627" s="9">
        <f t="shared" ref="U1627:AJ1628" si="2930">X1628</f>
        <v>0</v>
      </c>
      <c r="Y1627" s="9">
        <f t="shared" si="2930"/>
        <v>700</v>
      </c>
      <c r="Z1627" s="9">
        <f t="shared" si="2930"/>
        <v>0</v>
      </c>
      <c r="AA1627" s="9">
        <f t="shared" si="2930"/>
        <v>0</v>
      </c>
      <c r="AB1627" s="9">
        <f t="shared" si="2930"/>
        <v>0</v>
      </c>
      <c r="AC1627" s="9">
        <f t="shared" si="2930"/>
        <v>0</v>
      </c>
      <c r="AD1627" s="9">
        <f t="shared" si="2930"/>
        <v>0</v>
      </c>
      <c r="AE1627" s="9">
        <f t="shared" si="2930"/>
        <v>700</v>
      </c>
      <c r="AF1627" s="9">
        <f t="shared" si="2930"/>
        <v>0</v>
      </c>
      <c r="AG1627" s="9">
        <f t="shared" si="2930"/>
        <v>0</v>
      </c>
      <c r="AH1627" s="9">
        <f t="shared" si="2930"/>
        <v>0</v>
      </c>
      <c r="AI1627" s="9">
        <f t="shared" si="2930"/>
        <v>0</v>
      </c>
      <c r="AJ1627" s="9">
        <f t="shared" si="2930"/>
        <v>0</v>
      </c>
      <c r="AK1627" s="9">
        <f t="shared" ref="AG1627:AV1628" si="2931">AK1628</f>
        <v>700</v>
      </c>
      <c r="AL1627" s="9">
        <f t="shared" si="2931"/>
        <v>0</v>
      </c>
      <c r="AM1627" s="9">
        <f t="shared" si="2931"/>
        <v>0</v>
      </c>
      <c r="AN1627" s="9">
        <f t="shared" si="2931"/>
        <v>0</v>
      </c>
      <c r="AO1627" s="9">
        <f t="shared" si="2931"/>
        <v>0</v>
      </c>
      <c r="AP1627" s="9">
        <f t="shared" si="2931"/>
        <v>0</v>
      </c>
      <c r="AQ1627" s="9">
        <f t="shared" si="2931"/>
        <v>700</v>
      </c>
      <c r="AR1627" s="9">
        <f t="shared" si="2931"/>
        <v>0</v>
      </c>
      <c r="AS1627" s="9">
        <f t="shared" si="2931"/>
        <v>0</v>
      </c>
      <c r="AT1627" s="9">
        <f t="shared" si="2931"/>
        <v>0</v>
      </c>
      <c r="AU1627" s="9">
        <f t="shared" si="2931"/>
        <v>0</v>
      </c>
      <c r="AV1627" s="9">
        <f t="shared" si="2931"/>
        <v>0</v>
      </c>
      <c r="AW1627" s="9">
        <f t="shared" ref="AS1627:AZ1628" si="2932">AW1628</f>
        <v>700</v>
      </c>
      <c r="AX1627" s="9">
        <f t="shared" si="2932"/>
        <v>0</v>
      </c>
      <c r="AY1627" s="9">
        <f t="shared" si="2932"/>
        <v>700</v>
      </c>
      <c r="AZ1627" s="9">
        <f t="shared" si="2932"/>
        <v>0</v>
      </c>
      <c r="BA1627" s="92">
        <f t="shared" si="2928"/>
        <v>100</v>
      </c>
      <c r="BB1627" s="92"/>
    </row>
    <row r="1628" spans="1:54" ht="34.5" hidden="1" customHeight="1">
      <c r="A1628" s="24" t="s">
        <v>11</v>
      </c>
      <c r="B1628" s="29" t="s">
        <v>491</v>
      </c>
      <c r="C1628" s="30" t="s">
        <v>32</v>
      </c>
      <c r="D1628" s="30" t="s">
        <v>16</v>
      </c>
      <c r="E1628" s="29" t="s">
        <v>717</v>
      </c>
      <c r="F1628" s="30" t="s">
        <v>12</v>
      </c>
      <c r="G1628" s="9">
        <f>G1629</f>
        <v>700</v>
      </c>
      <c r="H1628" s="9">
        <f t="shared" si="2929"/>
        <v>0</v>
      </c>
      <c r="I1628" s="9">
        <f t="shared" si="2929"/>
        <v>0</v>
      </c>
      <c r="J1628" s="9">
        <f t="shared" si="2929"/>
        <v>0</v>
      </c>
      <c r="K1628" s="9">
        <f t="shared" si="2929"/>
        <v>0</v>
      </c>
      <c r="L1628" s="9">
        <f t="shared" si="2929"/>
        <v>0</v>
      </c>
      <c r="M1628" s="9">
        <f t="shared" si="2929"/>
        <v>700</v>
      </c>
      <c r="N1628" s="9">
        <f t="shared" si="2929"/>
        <v>0</v>
      </c>
      <c r="O1628" s="9">
        <f t="shared" si="2929"/>
        <v>0</v>
      </c>
      <c r="P1628" s="9">
        <f t="shared" si="2929"/>
        <v>0</v>
      </c>
      <c r="Q1628" s="9">
        <f t="shared" si="2929"/>
        <v>0</v>
      </c>
      <c r="R1628" s="9">
        <f t="shared" si="2929"/>
        <v>0</v>
      </c>
      <c r="S1628" s="9">
        <f t="shared" si="2929"/>
        <v>700</v>
      </c>
      <c r="T1628" s="9">
        <f t="shared" si="2929"/>
        <v>0</v>
      </c>
      <c r="U1628" s="9">
        <f t="shared" si="2930"/>
        <v>0</v>
      </c>
      <c r="V1628" s="9">
        <f t="shared" si="2930"/>
        <v>0</v>
      </c>
      <c r="W1628" s="9">
        <f t="shared" si="2930"/>
        <v>0</v>
      </c>
      <c r="X1628" s="9">
        <f t="shared" si="2930"/>
        <v>0</v>
      </c>
      <c r="Y1628" s="9">
        <f t="shared" si="2930"/>
        <v>700</v>
      </c>
      <c r="Z1628" s="9">
        <f t="shared" si="2930"/>
        <v>0</v>
      </c>
      <c r="AA1628" s="9">
        <f t="shared" si="2930"/>
        <v>0</v>
      </c>
      <c r="AB1628" s="9">
        <f t="shared" si="2930"/>
        <v>0</v>
      </c>
      <c r="AC1628" s="9">
        <f t="shared" si="2930"/>
        <v>0</v>
      </c>
      <c r="AD1628" s="9">
        <f t="shared" si="2930"/>
        <v>0</v>
      </c>
      <c r="AE1628" s="9">
        <f t="shared" si="2930"/>
        <v>700</v>
      </c>
      <c r="AF1628" s="9">
        <f t="shared" si="2930"/>
        <v>0</v>
      </c>
      <c r="AG1628" s="9">
        <f t="shared" si="2931"/>
        <v>0</v>
      </c>
      <c r="AH1628" s="9">
        <f t="shared" si="2931"/>
        <v>0</v>
      </c>
      <c r="AI1628" s="9">
        <f t="shared" si="2931"/>
        <v>0</v>
      </c>
      <c r="AJ1628" s="9">
        <f t="shared" si="2931"/>
        <v>0</v>
      </c>
      <c r="AK1628" s="9">
        <f t="shared" si="2931"/>
        <v>700</v>
      </c>
      <c r="AL1628" s="9">
        <f t="shared" si="2931"/>
        <v>0</v>
      </c>
      <c r="AM1628" s="9">
        <f t="shared" si="2931"/>
        <v>0</v>
      </c>
      <c r="AN1628" s="9">
        <f t="shared" si="2931"/>
        <v>0</v>
      </c>
      <c r="AO1628" s="9">
        <f t="shared" si="2931"/>
        <v>0</v>
      </c>
      <c r="AP1628" s="9">
        <f t="shared" si="2931"/>
        <v>0</v>
      </c>
      <c r="AQ1628" s="9">
        <f t="shared" si="2931"/>
        <v>700</v>
      </c>
      <c r="AR1628" s="9">
        <f t="shared" si="2931"/>
        <v>0</v>
      </c>
      <c r="AS1628" s="9">
        <f t="shared" si="2932"/>
        <v>0</v>
      </c>
      <c r="AT1628" s="9">
        <f t="shared" si="2932"/>
        <v>0</v>
      </c>
      <c r="AU1628" s="9">
        <f t="shared" si="2932"/>
        <v>0</v>
      </c>
      <c r="AV1628" s="9">
        <f t="shared" si="2932"/>
        <v>0</v>
      </c>
      <c r="AW1628" s="9">
        <f t="shared" si="2932"/>
        <v>700</v>
      </c>
      <c r="AX1628" s="9">
        <f t="shared" si="2932"/>
        <v>0</v>
      </c>
      <c r="AY1628" s="9">
        <f t="shared" si="2932"/>
        <v>700</v>
      </c>
      <c r="AZ1628" s="9">
        <f t="shared" si="2932"/>
        <v>0</v>
      </c>
      <c r="BA1628" s="92">
        <f t="shared" si="2928"/>
        <v>100</v>
      </c>
      <c r="BB1628" s="92"/>
    </row>
    <row r="1629" spans="1:54" ht="36" hidden="1" customHeight="1">
      <c r="A1629" s="24" t="s">
        <v>130</v>
      </c>
      <c r="B1629" s="29" t="s">
        <v>491</v>
      </c>
      <c r="C1629" s="30" t="s">
        <v>32</v>
      </c>
      <c r="D1629" s="30" t="s">
        <v>16</v>
      </c>
      <c r="E1629" s="29" t="s">
        <v>717</v>
      </c>
      <c r="F1629" s="30" t="s">
        <v>131</v>
      </c>
      <c r="G1629" s="9">
        <v>700</v>
      </c>
      <c r="H1629" s="9"/>
      <c r="I1629" s="79"/>
      <c r="J1629" s="79"/>
      <c r="K1629" s="79"/>
      <c r="L1629" s="79"/>
      <c r="M1629" s="9">
        <f>G1629+I1629+J1629+K1629+L1629</f>
        <v>700</v>
      </c>
      <c r="N1629" s="9">
        <f>H1629+L1629</f>
        <v>0</v>
      </c>
      <c r="O1629" s="80"/>
      <c r="P1629" s="80"/>
      <c r="Q1629" s="80"/>
      <c r="R1629" s="80"/>
      <c r="S1629" s="9">
        <f>M1629+O1629+P1629+Q1629+R1629</f>
        <v>700</v>
      </c>
      <c r="T1629" s="9">
        <f>N1629+R1629</f>
        <v>0</v>
      </c>
      <c r="U1629" s="80"/>
      <c r="V1629" s="80"/>
      <c r="W1629" s="80"/>
      <c r="X1629" s="80"/>
      <c r="Y1629" s="9">
        <f>S1629+U1629+V1629+W1629+X1629</f>
        <v>700</v>
      </c>
      <c r="Z1629" s="9">
        <f>T1629+X1629</f>
        <v>0</v>
      </c>
      <c r="AA1629" s="80"/>
      <c r="AB1629" s="80"/>
      <c r="AC1629" s="80"/>
      <c r="AD1629" s="80"/>
      <c r="AE1629" s="9">
        <f>Y1629+AA1629+AB1629+AC1629+AD1629</f>
        <v>700</v>
      </c>
      <c r="AF1629" s="9">
        <f>Z1629+AD1629</f>
        <v>0</v>
      </c>
      <c r="AG1629" s="80"/>
      <c r="AH1629" s="80"/>
      <c r="AI1629" s="80"/>
      <c r="AJ1629" s="80"/>
      <c r="AK1629" s="9">
        <f>AE1629+AG1629+AH1629+AI1629+AJ1629</f>
        <v>700</v>
      </c>
      <c r="AL1629" s="9">
        <f>AF1629+AJ1629</f>
        <v>0</v>
      </c>
      <c r="AM1629" s="80"/>
      <c r="AN1629" s="80"/>
      <c r="AO1629" s="80"/>
      <c r="AP1629" s="80"/>
      <c r="AQ1629" s="9">
        <f>AK1629+AM1629+AN1629+AO1629+AP1629</f>
        <v>700</v>
      </c>
      <c r="AR1629" s="9">
        <f>AL1629+AP1629</f>
        <v>0</v>
      </c>
      <c r="AS1629" s="80"/>
      <c r="AT1629" s="80"/>
      <c r="AU1629" s="80"/>
      <c r="AV1629" s="80"/>
      <c r="AW1629" s="9">
        <f>AQ1629+AS1629+AT1629+AU1629+AV1629</f>
        <v>700</v>
      </c>
      <c r="AX1629" s="9">
        <f>AR1629+AV1629</f>
        <v>0</v>
      </c>
      <c r="AY1629" s="9">
        <v>700</v>
      </c>
      <c r="AZ1629" s="79"/>
      <c r="BA1629" s="92">
        <f t="shared" si="2928"/>
        <v>100</v>
      </c>
      <c r="BB1629" s="92"/>
    </row>
    <row r="1630" spans="1:54" ht="24.75" hidden="1" customHeight="1">
      <c r="A1630" s="24"/>
      <c r="B1630" s="29"/>
      <c r="C1630" s="30"/>
      <c r="D1630" s="30"/>
      <c r="E1630" s="29"/>
      <c r="F1630" s="30"/>
      <c r="G1630" s="9"/>
      <c r="H1630" s="9"/>
      <c r="I1630" s="79"/>
      <c r="J1630" s="79"/>
      <c r="K1630" s="79"/>
      <c r="L1630" s="79"/>
      <c r="M1630" s="79"/>
      <c r="N1630" s="79"/>
      <c r="O1630" s="80"/>
      <c r="P1630" s="80"/>
      <c r="Q1630" s="80"/>
      <c r="R1630" s="80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0"/>
      <c r="AD1630" s="80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80"/>
      <c r="AP1630" s="80"/>
      <c r="AQ1630" s="80"/>
      <c r="AR1630" s="80"/>
      <c r="AS1630" s="80"/>
      <c r="AT1630" s="80"/>
      <c r="AU1630" s="80"/>
      <c r="AV1630" s="80"/>
      <c r="AW1630" s="80"/>
      <c r="AX1630" s="80"/>
      <c r="AY1630" s="79"/>
      <c r="AZ1630" s="79"/>
      <c r="BA1630" s="92"/>
      <c r="BB1630" s="92"/>
    </row>
    <row r="1631" spans="1:54" s="100" customFormat="1" ht="48" hidden="1" customHeight="1">
      <c r="A1631" s="95" t="s">
        <v>495</v>
      </c>
      <c r="B1631" s="96" t="s">
        <v>535</v>
      </c>
      <c r="C1631" s="96"/>
      <c r="D1631" s="96"/>
      <c r="E1631" s="96"/>
      <c r="F1631" s="96"/>
      <c r="G1631" s="105">
        <f>G1633</f>
        <v>3282</v>
      </c>
      <c r="H1631" s="105">
        <f t="shared" ref="H1631:N1631" si="2933">H1633</f>
        <v>0</v>
      </c>
      <c r="I1631" s="105">
        <f t="shared" si="2933"/>
        <v>0</v>
      </c>
      <c r="J1631" s="105">
        <f t="shared" si="2933"/>
        <v>0</v>
      </c>
      <c r="K1631" s="105">
        <f t="shared" si="2933"/>
        <v>0</v>
      </c>
      <c r="L1631" s="105">
        <f t="shared" si="2933"/>
        <v>0</v>
      </c>
      <c r="M1631" s="105">
        <f t="shared" si="2933"/>
        <v>3282</v>
      </c>
      <c r="N1631" s="105">
        <f t="shared" si="2933"/>
        <v>0</v>
      </c>
      <c r="O1631" s="105">
        <f t="shared" ref="O1631:T1631" si="2934">O1633</f>
        <v>0</v>
      </c>
      <c r="P1631" s="105">
        <f t="shared" si="2934"/>
        <v>0</v>
      </c>
      <c r="Q1631" s="105">
        <f t="shared" si="2934"/>
        <v>0</v>
      </c>
      <c r="R1631" s="105">
        <f t="shared" si="2934"/>
        <v>0</v>
      </c>
      <c r="S1631" s="105">
        <f t="shared" si="2934"/>
        <v>3282</v>
      </c>
      <c r="T1631" s="105">
        <f t="shared" si="2934"/>
        <v>0</v>
      </c>
      <c r="U1631" s="105">
        <f t="shared" ref="U1631:Z1631" si="2935">U1633</f>
        <v>0</v>
      </c>
      <c r="V1631" s="105">
        <f t="shared" si="2935"/>
        <v>0</v>
      </c>
      <c r="W1631" s="105">
        <f t="shared" si="2935"/>
        <v>0</v>
      </c>
      <c r="X1631" s="105">
        <f t="shared" si="2935"/>
        <v>0</v>
      </c>
      <c r="Y1631" s="105">
        <f t="shared" si="2935"/>
        <v>3282</v>
      </c>
      <c r="Z1631" s="105">
        <f t="shared" si="2935"/>
        <v>0</v>
      </c>
      <c r="AA1631" s="105">
        <f t="shared" ref="AA1631:AF1631" si="2936">AA1633</f>
        <v>0</v>
      </c>
      <c r="AB1631" s="105">
        <f t="shared" si="2936"/>
        <v>0</v>
      </c>
      <c r="AC1631" s="105">
        <f t="shared" si="2936"/>
        <v>0</v>
      </c>
      <c r="AD1631" s="105">
        <f t="shared" si="2936"/>
        <v>0</v>
      </c>
      <c r="AE1631" s="105">
        <f t="shared" si="2936"/>
        <v>3282</v>
      </c>
      <c r="AF1631" s="105">
        <f t="shared" si="2936"/>
        <v>0</v>
      </c>
      <c r="AG1631" s="105">
        <f t="shared" ref="AG1631:AL1631" si="2937">AG1633</f>
        <v>0</v>
      </c>
      <c r="AH1631" s="105">
        <f t="shared" si="2937"/>
        <v>0</v>
      </c>
      <c r="AI1631" s="105">
        <f t="shared" si="2937"/>
        <v>0</v>
      </c>
      <c r="AJ1631" s="105">
        <f t="shared" si="2937"/>
        <v>0</v>
      </c>
      <c r="AK1631" s="105">
        <f t="shared" si="2937"/>
        <v>3282</v>
      </c>
      <c r="AL1631" s="105">
        <f t="shared" si="2937"/>
        <v>0</v>
      </c>
      <c r="AM1631" s="105">
        <f t="shared" ref="AM1631:AR1631" si="2938">AM1633</f>
        <v>0</v>
      </c>
      <c r="AN1631" s="105">
        <f t="shared" si="2938"/>
        <v>0</v>
      </c>
      <c r="AO1631" s="105">
        <f t="shared" si="2938"/>
        <v>0</v>
      </c>
      <c r="AP1631" s="105">
        <f t="shared" si="2938"/>
        <v>0</v>
      </c>
      <c r="AQ1631" s="105">
        <f t="shared" si="2938"/>
        <v>3282</v>
      </c>
      <c r="AR1631" s="105">
        <f t="shared" si="2938"/>
        <v>0</v>
      </c>
      <c r="AS1631" s="105">
        <f t="shared" ref="AS1631:AW1631" si="2939">AS1633</f>
        <v>0</v>
      </c>
      <c r="AT1631" s="105">
        <f t="shared" si="2939"/>
        <v>0</v>
      </c>
      <c r="AU1631" s="105">
        <f t="shared" si="2939"/>
        <v>-32</v>
      </c>
      <c r="AV1631" s="105">
        <f t="shared" si="2939"/>
        <v>0</v>
      </c>
      <c r="AW1631" s="105">
        <f t="shared" si="2939"/>
        <v>3250</v>
      </c>
      <c r="AX1631" s="105">
        <f t="shared" ref="AX1631:AZ1631" si="2940">AX1633</f>
        <v>0</v>
      </c>
      <c r="AY1631" s="105">
        <f t="shared" si="2940"/>
        <v>422</v>
      </c>
      <c r="AZ1631" s="105">
        <f t="shared" si="2940"/>
        <v>0</v>
      </c>
      <c r="BA1631" s="99">
        <f t="shared" si="2928"/>
        <v>12.984615384615383</v>
      </c>
      <c r="BB1631" s="99"/>
    </row>
    <row r="1632" spans="1:54" s="67" customFormat="1" hidden="1">
      <c r="A1632" s="68"/>
      <c r="B1632" s="26"/>
      <c r="C1632" s="26"/>
      <c r="D1632" s="26"/>
      <c r="E1632" s="26"/>
      <c r="F1632" s="26"/>
      <c r="G1632" s="71"/>
      <c r="H1632" s="71"/>
      <c r="I1632" s="71"/>
      <c r="J1632" s="71"/>
      <c r="K1632" s="71"/>
      <c r="L1632" s="71"/>
      <c r="M1632" s="71"/>
      <c r="N1632" s="71"/>
      <c r="O1632" s="71"/>
      <c r="P1632" s="71"/>
      <c r="Q1632" s="71"/>
      <c r="R1632" s="71"/>
      <c r="S1632" s="71"/>
      <c r="T1632" s="71"/>
      <c r="U1632" s="71"/>
      <c r="V1632" s="71"/>
      <c r="W1632" s="71"/>
      <c r="X1632" s="71"/>
      <c r="Y1632" s="71"/>
      <c r="Z1632" s="71"/>
      <c r="AA1632" s="71"/>
      <c r="AB1632" s="71"/>
      <c r="AC1632" s="71"/>
      <c r="AD1632" s="71"/>
      <c r="AE1632" s="71"/>
      <c r="AF1632" s="71"/>
      <c r="AG1632" s="71"/>
      <c r="AH1632" s="71"/>
      <c r="AI1632" s="71"/>
      <c r="AJ1632" s="71"/>
      <c r="AK1632" s="71"/>
      <c r="AL1632" s="71"/>
      <c r="AM1632" s="71"/>
      <c r="AN1632" s="71"/>
      <c r="AO1632" s="71"/>
      <c r="AP1632" s="71"/>
      <c r="AQ1632" s="71"/>
      <c r="AR1632" s="71"/>
      <c r="AS1632" s="71"/>
      <c r="AT1632" s="71"/>
      <c r="AU1632" s="71"/>
      <c r="AV1632" s="71"/>
      <c r="AW1632" s="71"/>
      <c r="AX1632" s="71"/>
      <c r="AY1632" s="71"/>
      <c r="AZ1632" s="71"/>
      <c r="BA1632" s="92"/>
      <c r="BB1632" s="92"/>
    </row>
    <row r="1633" spans="1:54" ht="18.75" hidden="1">
      <c r="A1633" s="22" t="s">
        <v>58</v>
      </c>
      <c r="B1633" s="23" t="str">
        <f>B1631</f>
        <v>926</v>
      </c>
      <c r="C1633" s="23" t="s">
        <v>21</v>
      </c>
      <c r="D1633" s="23" t="s">
        <v>59</v>
      </c>
      <c r="E1633" s="23"/>
      <c r="F1633" s="23"/>
      <c r="G1633" s="7">
        <f t="shared" ref="G1633" si="2941">G1639+G1634</f>
        <v>3282</v>
      </c>
      <c r="H1633" s="7">
        <f t="shared" ref="H1633:N1633" si="2942">H1639+H1634</f>
        <v>0</v>
      </c>
      <c r="I1633" s="7">
        <f t="shared" si="2942"/>
        <v>0</v>
      </c>
      <c r="J1633" s="7">
        <f t="shared" si="2942"/>
        <v>0</v>
      </c>
      <c r="K1633" s="7">
        <f t="shared" si="2942"/>
        <v>0</v>
      </c>
      <c r="L1633" s="7">
        <f t="shared" si="2942"/>
        <v>0</v>
      </c>
      <c r="M1633" s="7">
        <f t="shared" si="2942"/>
        <v>3282</v>
      </c>
      <c r="N1633" s="7">
        <f t="shared" si="2942"/>
        <v>0</v>
      </c>
      <c r="O1633" s="7">
        <f t="shared" ref="O1633:T1633" si="2943">O1639+O1634</f>
        <v>0</v>
      </c>
      <c r="P1633" s="7">
        <f t="shared" si="2943"/>
        <v>0</v>
      </c>
      <c r="Q1633" s="7">
        <f t="shared" si="2943"/>
        <v>0</v>
      </c>
      <c r="R1633" s="7">
        <f t="shared" si="2943"/>
        <v>0</v>
      </c>
      <c r="S1633" s="7">
        <f t="shared" si="2943"/>
        <v>3282</v>
      </c>
      <c r="T1633" s="7">
        <f t="shared" si="2943"/>
        <v>0</v>
      </c>
      <c r="U1633" s="7">
        <f t="shared" ref="U1633:Z1633" si="2944">U1639+U1634</f>
        <v>0</v>
      </c>
      <c r="V1633" s="7">
        <f t="shared" si="2944"/>
        <v>0</v>
      </c>
      <c r="W1633" s="7">
        <f t="shared" si="2944"/>
        <v>0</v>
      </c>
      <c r="X1633" s="7">
        <f t="shared" si="2944"/>
        <v>0</v>
      </c>
      <c r="Y1633" s="7">
        <f t="shared" si="2944"/>
        <v>3282</v>
      </c>
      <c r="Z1633" s="7">
        <f t="shared" si="2944"/>
        <v>0</v>
      </c>
      <c r="AA1633" s="7">
        <f t="shared" ref="AA1633:AF1633" si="2945">AA1639+AA1634</f>
        <v>0</v>
      </c>
      <c r="AB1633" s="7">
        <f t="shared" si="2945"/>
        <v>0</v>
      </c>
      <c r="AC1633" s="7">
        <f t="shared" si="2945"/>
        <v>0</v>
      </c>
      <c r="AD1633" s="7">
        <f t="shared" si="2945"/>
        <v>0</v>
      </c>
      <c r="AE1633" s="7">
        <f t="shared" si="2945"/>
        <v>3282</v>
      </c>
      <c r="AF1633" s="7">
        <f t="shared" si="2945"/>
        <v>0</v>
      </c>
      <c r="AG1633" s="7">
        <f t="shared" ref="AG1633:AL1633" si="2946">AG1639+AG1634</f>
        <v>0</v>
      </c>
      <c r="AH1633" s="7">
        <f t="shared" si="2946"/>
        <v>0</v>
      </c>
      <c r="AI1633" s="7">
        <f t="shared" si="2946"/>
        <v>0</v>
      </c>
      <c r="AJ1633" s="7">
        <f t="shared" si="2946"/>
        <v>0</v>
      </c>
      <c r="AK1633" s="7">
        <f t="shared" si="2946"/>
        <v>3282</v>
      </c>
      <c r="AL1633" s="7">
        <f t="shared" si="2946"/>
        <v>0</v>
      </c>
      <c r="AM1633" s="7">
        <f t="shared" ref="AM1633:AR1633" si="2947">AM1639+AM1634</f>
        <v>0</v>
      </c>
      <c r="AN1633" s="7">
        <f t="shared" si="2947"/>
        <v>0</v>
      </c>
      <c r="AO1633" s="7">
        <f t="shared" si="2947"/>
        <v>0</v>
      </c>
      <c r="AP1633" s="7">
        <f t="shared" si="2947"/>
        <v>0</v>
      </c>
      <c r="AQ1633" s="7">
        <f t="shared" si="2947"/>
        <v>3282</v>
      </c>
      <c r="AR1633" s="7">
        <f t="shared" si="2947"/>
        <v>0</v>
      </c>
      <c r="AS1633" s="7">
        <f t="shared" ref="AS1633:AW1633" si="2948">AS1639+AS1634</f>
        <v>0</v>
      </c>
      <c r="AT1633" s="7">
        <f t="shared" si="2948"/>
        <v>0</v>
      </c>
      <c r="AU1633" s="7">
        <f t="shared" si="2948"/>
        <v>-32</v>
      </c>
      <c r="AV1633" s="7">
        <f t="shared" si="2948"/>
        <v>0</v>
      </c>
      <c r="AW1633" s="7">
        <f t="shared" si="2948"/>
        <v>3250</v>
      </c>
      <c r="AX1633" s="7">
        <f t="shared" ref="AX1633:AZ1633" si="2949">AX1639+AX1634</f>
        <v>0</v>
      </c>
      <c r="AY1633" s="7">
        <f t="shared" si="2949"/>
        <v>422</v>
      </c>
      <c r="AZ1633" s="7">
        <f t="shared" si="2949"/>
        <v>0</v>
      </c>
      <c r="BA1633" s="92">
        <f t="shared" si="2928"/>
        <v>12.984615384615383</v>
      </c>
      <c r="BB1633" s="92"/>
    </row>
    <row r="1634" spans="1:54" ht="33.75" hidden="1">
      <c r="A1634" s="24" t="s">
        <v>464</v>
      </c>
      <c r="B1634" s="25" t="s">
        <v>535</v>
      </c>
      <c r="C1634" s="25" t="s">
        <v>21</v>
      </c>
      <c r="D1634" s="25" t="s">
        <v>59</v>
      </c>
      <c r="E1634" s="25" t="s">
        <v>461</v>
      </c>
      <c r="F1634" s="23"/>
      <c r="G1634" s="9">
        <f t="shared" ref="G1634:V1637" si="2950">G1635</f>
        <v>2762</v>
      </c>
      <c r="H1634" s="9">
        <f t="shared" si="2950"/>
        <v>0</v>
      </c>
      <c r="I1634" s="9">
        <f t="shared" si="2950"/>
        <v>0</v>
      </c>
      <c r="J1634" s="9">
        <f t="shared" si="2950"/>
        <v>0</v>
      </c>
      <c r="K1634" s="9">
        <f t="shared" si="2950"/>
        <v>0</v>
      </c>
      <c r="L1634" s="9">
        <f t="shared" si="2950"/>
        <v>0</v>
      </c>
      <c r="M1634" s="9">
        <f t="shared" si="2950"/>
        <v>2762</v>
      </c>
      <c r="N1634" s="9">
        <f t="shared" si="2950"/>
        <v>0</v>
      </c>
      <c r="O1634" s="9">
        <f t="shared" si="2950"/>
        <v>0</v>
      </c>
      <c r="P1634" s="9">
        <f t="shared" si="2950"/>
        <v>0</v>
      </c>
      <c r="Q1634" s="9">
        <f t="shared" si="2950"/>
        <v>0</v>
      </c>
      <c r="R1634" s="9">
        <f t="shared" si="2950"/>
        <v>0</v>
      </c>
      <c r="S1634" s="9">
        <f t="shared" si="2950"/>
        <v>2762</v>
      </c>
      <c r="T1634" s="9">
        <f t="shared" si="2950"/>
        <v>0</v>
      </c>
      <c r="U1634" s="9">
        <f t="shared" si="2950"/>
        <v>0</v>
      </c>
      <c r="V1634" s="9">
        <f t="shared" si="2950"/>
        <v>0</v>
      </c>
      <c r="W1634" s="9">
        <f t="shared" ref="U1634:AJ1637" si="2951">W1635</f>
        <v>0</v>
      </c>
      <c r="X1634" s="9">
        <f t="shared" si="2951"/>
        <v>0</v>
      </c>
      <c r="Y1634" s="9">
        <f t="shared" si="2951"/>
        <v>2762</v>
      </c>
      <c r="Z1634" s="9">
        <f t="shared" si="2951"/>
        <v>0</v>
      </c>
      <c r="AA1634" s="9">
        <f t="shared" si="2951"/>
        <v>0</v>
      </c>
      <c r="AB1634" s="9">
        <f t="shared" si="2951"/>
        <v>0</v>
      </c>
      <c r="AC1634" s="9">
        <f t="shared" si="2951"/>
        <v>0</v>
      </c>
      <c r="AD1634" s="9">
        <f t="shared" si="2951"/>
        <v>0</v>
      </c>
      <c r="AE1634" s="9">
        <f t="shared" si="2951"/>
        <v>2762</v>
      </c>
      <c r="AF1634" s="9">
        <f t="shared" si="2951"/>
        <v>0</v>
      </c>
      <c r="AG1634" s="9">
        <f t="shared" si="2951"/>
        <v>0</v>
      </c>
      <c r="AH1634" s="9">
        <f t="shared" si="2951"/>
        <v>0</v>
      </c>
      <c r="AI1634" s="9">
        <f t="shared" si="2951"/>
        <v>0</v>
      </c>
      <c r="AJ1634" s="9">
        <f t="shared" si="2951"/>
        <v>0</v>
      </c>
      <c r="AK1634" s="9">
        <f t="shared" ref="AG1634:AV1637" si="2952">AK1635</f>
        <v>2762</v>
      </c>
      <c r="AL1634" s="9">
        <f t="shared" si="2952"/>
        <v>0</v>
      </c>
      <c r="AM1634" s="9">
        <f t="shared" si="2952"/>
        <v>0</v>
      </c>
      <c r="AN1634" s="9">
        <f t="shared" si="2952"/>
        <v>0</v>
      </c>
      <c r="AO1634" s="9">
        <f t="shared" si="2952"/>
        <v>0</v>
      </c>
      <c r="AP1634" s="9">
        <f t="shared" si="2952"/>
        <v>0</v>
      </c>
      <c r="AQ1634" s="9">
        <f t="shared" si="2952"/>
        <v>2762</v>
      </c>
      <c r="AR1634" s="9">
        <f t="shared" si="2952"/>
        <v>0</v>
      </c>
      <c r="AS1634" s="9">
        <f t="shared" si="2952"/>
        <v>0</v>
      </c>
      <c r="AT1634" s="9">
        <f t="shared" si="2952"/>
        <v>0</v>
      </c>
      <c r="AU1634" s="9">
        <f t="shared" si="2952"/>
        <v>-32</v>
      </c>
      <c r="AV1634" s="9">
        <f t="shared" si="2952"/>
        <v>0</v>
      </c>
      <c r="AW1634" s="9">
        <f t="shared" ref="AS1634:AZ1637" si="2953">AW1635</f>
        <v>2730</v>
      </c>
      <c r="AX1634" s="9">
        <f t="shared" si="2953"/>
        <v>0</v>
      </c>
      <c r="AY1634" s="9">
        <f t="shared" si="2953"/>
        <v>47</v>
      </c>
      <c r="AZ1634" s="9">
        <f t="shared" si="2953"/>
        <v>0</v>
      </c>
      <c r="BA1634" s="92">
        <f t="shared" si="2928"/>
        <v>1.7216117216117217</v>
      </c>
      <c r="BB1634" s="92"/>
    </row>
    <row r="1635" spans="1:54" ht="16.5" hidden="1" customHeight="1">
      <c r="A1635" s="24" t="s">
        <v>14</v>
      </c>
      <c r="B1635" s="25" t="s">
        <v>535</v>
      </c>
      <c r="C1635" s="25" t="s">
        <v>21</v>
      </c>
      <c r="D1635" s="25" t="s">
        <v>59</v>
      </c>
      <c r="E1635" s="25" t="s">
        <v>462</v>
      </c>
      <c r="F1635" s="23"/>
      <c r="G1635" s="9">
        <f t="shared" si="2950"/>
        <v>2762</v>
      </c>
      <c r="H1635" s="9">
        <f t="shared" si="2950"/>
        <v>0</v>
      </c>
      <c r="I1635" s="9">
        <f t="shared" si="2950"/>
        <v>0</v>
      </c>
      <c r="J1635" s="9">
        <f t="shared" si="2950"/>
        <v>0</v>
      </c>
      <c r="K1635" s="9">
        <f t="shared" si="2950"/>
        <v>0</v>
      </c>
      <c r="L1635" s="9">
        <f t="shared" si="2950"/>
        <v>0</v>
      </c>
      <c r="M1635" s="9">
        <f t="shared" si="2950"/>
        <v>2762</v>
      </c>
      <c r="N1635" s="9">
        <f t="shared" si="2950"/>
        <v>0</v>
      </c>
      <c r="O1635" s="9">
        <f t="shared" si="2950"/>
        <v>0</v>
      </c>
      <c r="P1635" s="9">
        <f t="shared" si="2950"/>
        <v>0</v>
      </c>
      <c r="Q1635" s="9">
        <f t="shared" si="2950"/>
        <v>0</v>
      </c>
      <c r="R1635" s="9">
        <f t="shared" si="2950"/>
        <v>0</v>
      </c>
      <c r="S1635" s="9">
        <f t="shared" si="2950"/>
        <v>2762</v>
      </c>
      <c r="T1635" s="9">
        <f t="shared" si="2950"/>
        <v>0</v>
      </c>
      <c r="U1635" s="9">
        <f t="shared" si="2951"/>
        <v>0</v>
      </c>
      <c r="V1635" s="9">
        <f t="shared" si="2951"/>
        <v>0</v>
      </c>
      <c r="W1635" s="9">
        <f t="shared" si="2951"/>
        <v>0</v>
      </c>
      <c r="X1635" s="9">
        <f t="shared" si="2951"/>
        <v>0</v>
      </c>
      <c r="Y1635" s="9">
        <f t="shared" si="2951"/>
        <v>2762</v>
      </c>
      <c r="Z1635" s="9">
        <f t="shared" si="2951"/>
        <v>0</v>
      </c>
      <c r="AA1635" s="9">
        <f t="shared" si="2951"/>
        <v>0</v>
      </c>
      <c r="AB1635" s="9">
        <f t="shared" si="2951"/>
        <v>0</v>
      </c>
      <c r="AC1635" s="9">
        <f t="shared" si="2951"/>
        <v>0</v>
      </c>
      <c r="AD1635" s="9">
        <f t="shared" si="2951"/>
        <v>0</v>
      </c>
      <c r="AE1635" s="9">
        <f t="shared" si="2951"/>
        <v>2762</v>
      </c>
      <c r="AF1635" s="9">
        <f t="shared" si="2951"/>
        <v>0</v>
      </c>
      <c r="AG1635" s="9">
        <f t="shared" si="2952"/>
        <v>0</v>
      </c>
      <c r="AH1635" s="9">
        <f t="shared" si="2952"/>
        <v>0</v>
      </c>
      <c r="AI1635" s="9">
        <f t="shared" si="2952"/>
        <v>0</v>
      </c>
      <c r="AJ1635" s="9">
        <f t="shared" si="2952"/>
        <v>0</v>
      </c>
      <c r="AK1635" s="9">
        <f t="shared" si="2952"/>
        <v>2762</v>
      </c>
      <c r="AL1635" s="9">
        <f t="shared" si="2952"/>
        <v>0</v>
      </c>
      <c r="AM1635" s="9">
        <f t="shared" si="2952"/>
        <v>0</v>
      </c>
      <c r="AN1635" s="9">
        <f t="shared" si="2952"/>
        <v>0</v>
      </c>
      <c r="AO1635" s="9">
        <f t="shared" si="2952"/>
        <v>0</v>
      </c>
      <c r="AP1635" s="9">
        <f t="shared" si="2952"/>
        <v>0</v>
      </c>
      <c r="AQ1635" s="9">
        <f t="shared" si="2952"/>
        <v>2762</v>
      </c>
      <c r="AR1635" s="9">
        <f t="shared" si="2952"/>
        <v>0</v>
      </c>
      <c r="AS1635" s="9">
        <f t="shared" si="2953"/>
        <v>0</v>
      </c>
      <c r="AT1635" s="9">
        <f t="shared" si="2953"/>
        <v>0</v>
      </c>
      <c r="AU1635" s="9">
        <f t="shared" si="2953"/>
        <v>-32</v>
      </c>
      <c r="AV1635" s="9">
        <f t="shared" si="2953"/>
        <v>0</v>
      </c>
      <c r="AW1635" s="9">
        <f t="shared" si="2953"/>
        <v>2730</v>
      </c>
      <c r="AX1635" s="9">
        <f t="shared" si="2953"/>
        <v>0</v>
      </c>
      <c r="AY1635" s="9">
        <f t="shared" si="2953"/>
        <v>47</v>
      </c>
      <c r="AZ1635" s="9">
        <f t="shared" si="2953"/>
        <v>0</v>
      </c>
      <c r="BA1635" s="92">
        <f t="shared" si="2928"/>
        <v>1.7216117216117217</v>
      </c>
      <c r="BB1635" s="92"/>
    </row>
    <row r="1636" spans="1:54" ht="16.5" hidden="1" customHeight="1">
      <c r="A1636" s="24" t="s">
        <v>60</v>
      </c>
      <c r="B1636" s="25" t="s">
        <v>535</v>
      </c>
      <c r="C1636" s="25" t="s">
        <v>21</v>
      </c>
      <c r="D1636" s="25" t="s">
        <v>59</v>
      </c>
      <c r="E1636" s="25" t="s">
        <v>463</v>
      </c>
      <c r="F1636" s="23"/>
      <c r="G1636" s="9">
        <f t="shared" si="2950"/>
        <v>2762</v>
      </c>
      <c r="H1636" s="9">
        <f t="shared" si="2950"/>
        <v>0</v>
      </c>
      <c r="I1636" s="9">
        <f t="shared" si="2950"/>
        <v>0</v>
      </c>
      <c r="J1636" s="9">
        <f t="shared" si="2950"/>
        <v>0</v>
      </c>
      <c r="K1636" s="9">
        <f t="shared" si="2950"/>
        <v>0</v>
      </c>
      <c r="L1636" s="9">
        <f t="shared" si="2950"/>
        <v>0</v>
      </c>
      <c r="M1636" s="9">
        <f t="shared" si="2950"/>
        <v>2762</v>
      </c>
      <c r="N1636" s="9">
        <f t="shared" si="2950"/>
        <v>0</v>
      </c>
      <c r="O1636" s="9">
        <f t="shared" si="2950"/>
        <v>0</v>
      </c>
      <c r="P1636" s="9">
        <f t="shared" si="2950"/>
        <v>0</v>
      </c>
      <c r="Q1636" s="9">
        <f t="shared" si="2950"/>
        <v>0</v>
      </c>
      <c r="R1636" s="9">
        <f t="shared" si="2950"/>
        <v>0</v>
      </c>
      <c r="S1636" s="9">
        <f t="shared" si="2950"/>
        <v>2762</v>
      </c>
      <c r="T1636" s="9">
        <f t="shared" si="2950"/>
        <v>0</v>
      </c>
      <c r="U1636" s="9">
        <f t="shared" si="2951"/>
        <v>0</v>
      </c>
      <c r="V1636" s="9">
        <f t="shared" si="2951"/>
        <v>0</v>
      </c>
      <c r="W1636" s="9">
        <f t="shared" si="2951"/>
        <v>0</v>
      </c>
      <c r="X1636" s="9">
        <f t="shared" si="2951"/>
        <v>0</v>
      </c>
      <c r="Y1636" s="9">
        <f t="shared" si="2951"/>
        <v>2762</v>
      </c>
      <c r="Z1636" s="9">
        <f t="shared" si="2951"/>
        <v>0</v>
      </c>
      <c r="AA1636" s="9">
        <f t="shared" si="2951"/>
        <v>0</v>
      </c>
      <c r="AB1636" s="9">
        <f t="shared" si="2951"/>
        <v>0</v>
      </c>
      <c r="AC1636" s="9">
        <f t="shared" si="2951"/>
        <v>0</v>
      </c>
      <c r="AD1636" s="9">
        <f t="shared" si="2951"/>
        <v>0</v>
      </c>
      <c r="AE1636" s="9">
        <f t="shared" si="2951"/>
        <v>2762</v>
      </c>
      <c r="AF1636" s="9">
        <f t="shared" si="2951"/>
        <v>0</v>
      </c>
      <c r="AG1636" s="9">
        <f t="shared" si="2952"/>
        <v>0</v>
      </c>
      <c r="AH1636" s="9">
        <f t="shared" si="2952"/>
        <v>0</v>
      </c>
      <c r="AI1636" s="9">
        <f t="shared" si="2952"/>
        <v>0</v>
      </c>
      <c r="AJ1636" s="9">
        <f t="shared" si="2952"/>
        <v>0</v>
      </c>
      <c r="AK1636" s="9">
        <f t="shared" si="2952"/>
        <v>2762</v>
      </c>
      <c r="AL1636" s="9">
        <f t="shared" si="2952"/>
        <v>0</v>
      </c>
      <c r="AM1636" s="9">
        <f t="shared" si="2952"/>
        <v>0</v>
      </c>
      <c r="AN1636" s="9">
        <f t="shared" si="2952"/>
        <v>0</v>
      </c>
      <c r="AO1636" s="9">
        <f t="shared" si="2952"/>
        <v>0</v>
      </c>
      <c r="AP1636" s="9">
        <f t="shared" si="2952"/>
        <v>0</v>
      </c>
      <c r="AQ1636" s="9">
        <f t="shared" si="2952"/>
        <v>2762</v>
      </c>
      <c r="AR1636" s="9">
        <f t="shared" si="2952"/>
        <v>0</v>
      </c>
      <c r="AS1636" s="9">
        <f t="shared" si="2953"/>
        <v>0</v>
      </c>
      <c r="AT1636" s="9">
        <f t="shared" si="2953"/>
        <v>0</v>
      </c>
      <c r="AU1636" s="9">
        <f t="shared" si="2953"/>
        <v>-32</v>
      </c>
      <c r="AV1636" s="9">
        <f t="shared" si="2953"/>
        <v>0</v>
      </c>
      <c r="AW1636" s="9">
        <f t="shared" si="2953"/>
        <v>2730</v>
      </c>
      <c r="AX1636" s="9">
        <f t="shared" si="2953"/>
        <v>0</v>
      </c>
      <c r="AY1636" s="9">
        <f t="shared" si="2953"/>
        <v>47</v>
      </c>
      <c r="AZ1636" s="9">
        <f t="shared" si="2953"/>
        <v>0</v>
      </c>
      <c r="BA1636" s="92">
        <f t="shared" si="2928"/>
        <v>1.7216117216117217</v>
      </c>
      <c r="BB1636" s="92"/>
    </row>
    <row r="1637" spans="1:54" ht="30.75" hidden="1" customHeight="1">
      <c r="A1637" s="24" t="s">
        <v>242</v>
      </c>
      <c r="B1637" s="25" t="s">
        <v>535</v>
      </c>
      <c r="C1637" s="25" t="s">
        <v>21</v>
      </c>
      <c r="D1637" s="25" t="s">
        <v>59</v>
      </c>
      <c r="E1637" s="25" t="s">
        <v>463</v>
      </c>
      <c r="F1637" s="25" t="s">
        <v>30</v>
      </c>
      <c r="G1637" s="9">
        <f t="shared" si="2950"/>
        <v>2762</v>
      </c>
      <c r="H1637" s="9">
        <f t="shared" si="2950"/>
        <v>0</v>
      </c>
      <c r="I1637" s="9">
        <f t="shared" si="2950"/>
        <v>0</v>
      </c>
      <c r="J1637" s="9">
        <f t="shared" si="2950"/>
        <v>0</v>
      </c>
      <c r="K1637" s="9">
        <f t="shared" si="2950"/>
        <v>0</v>
      </c>
      <c r="L1637" s="9">
        <f t="shared" si="2950"/>
        <v>0</v>
      </c>
      <c r="M1637" s="9">
        <f t="shared" si="2950"/>
        <v>2762</v>
      </c>
      <c r="N1637" s="9">
        <f t="shared" si="2950"/>
        <v>0</v>
      </c>
      <c r="O1637" s="9">
        <f t="shared" si="2950"/>
        <v>0</v>
      </c>
      <c r="P1637" s="9">
        <f t="shared" si="2950"/>
        <v>0</v>
      </c>
      <c r="Q1637" s="9">
        <f t="shared" si="2950"/>
        <v>0</v>
      </c>
      <c r="R1637" s="9">
        <f t="shared" si="2950"/>
        <v>0</v>
      </c>
      <c r="S1637" s="9">
        <f t="shared" si="2950"/>
        <v>2762</v>
      </c>
      <c r="T1637" s="9">
        <f t="shared" si="2950"/>
        <v>0</v>
      </c>
      <c r="U1637" s="9">
        <f t="shared" si="2951"/>
        <v>0</v>
      </c>
      <c r="V1637" s="9">
        <f t="shared" si="2951"/>
        <v>0</v>
      </c>
      <c r="W1637" s="9">
        <f t="shared" si="2951"/>
        <v>0</v>
      </c>
      <c r="X1637" s="9">
        <f t="shared" si="2951"/>
        <v>0</v>
      </c>
      <c r="Y1637" s="9">
        <f t="shared" si="2951"/>
        <v>2762</v>
      </c>
      <c r="Z1637" s="9">
        <f t="shared" si="2951"/>
        <v>0</v>
      </c>
      <c r="AA1637" s="9">
        <f t="shared" si="2951"/>
        <v>0</v>
      </c>
      <c r="AB1637" s="9">
        <f t="shared" si="2951"/>
        <v>0</v>
      </c>
      <c r="AC1637" s="9">
        <f t="shared" si="2951"/>
        <v>0</v>
      </c>
      <c r="AD1637" s="9">
        <f t="shared" si="2951"/>
        <v>0</v>
      </c>
      <c r="AE1637" s="9">
        <f t="shared" si="2951"/>
        <v>2762</v>
      </c>
      <c r="AF1637" s="9">
        <f t="shared" si="2951"/>
        <v>0</v>
      </c>
      <c r="AG1637" s="9">
        <f t="shared" si="2952"/>
        <v>0</v>
      </c>
      <c r="AH1637" s="9">
        <f t="shared" si="2952"/>
        <v>0</v>
      </c>
      <c r="AI1637" s="9">
        <f t="shared" si="2952"/>
        <v>0</v>
      </c>
      <c r="AJ1637" s="9">
        <f t="shared" si="2952"/>
        <v>0</v>
      </c>
      <c r="AK1637" s="9">
        <f t="shared" si="2952"/>
        <v>2762</v>
      </c>
      <c r="AL1637" s="9">
        <f t="shared" si="2952"/>
        <v>0</v>
      </c>
      <c r="AM1637" s="9">
        <f t="shared" si="2952"/>
        <v>0</v>
      </c>
      <c r="AN1637" s="9">
        <f t="shared" si="2952"/>
        <v>0</v>
      </c>
      <c r="AO1637" s="9">
        <f t="shared" si="2952"/>
        <v>0</v>
      </c>
      <c r="AP1637" s="9">
        <f t="shared" si="2952"/>
        <v>0</v>
      </c>
      <c r="AQ1637" s="9">
        <f t="shared" si="2952"/>
        <v>2762</v>
      </c>
      <c r="AR1637" s="9">
        <f t="shared" si="2952"/>
        <v>0</v>
      </c>
      <c r="AS1637" s="9">
        <f t="shared" si="2953"/>
        <v>0</v>
      </c>
      <c r="AT1637" s="9">
        <f t="shared" si="2953"/>
        <v>0</v>
      </c>
      <c r="AU1637" s="9">
        <f t="shared" si="2953"/>
        <v>-32</v>
      </c>
      <c r="AV1637" s="9">
        <f t="shared" si="2953"/>
        <v>0</v>
      </c>
      <c r="AW1637" s="9">
        <f t="shared" si="2953"/>
        <v>2730</v>
      </c>
      <c r="AX1637" s="9">
        <f t="shared" si="2953"/>
        <v>0</v>
      </c>
      <c r="AY1637" s="9">
        <f t="shared" si="2953"/>
        <v>47</v>
      </c>
      <c r="AZ1637" s="9">
        <f t="shared" si="2953"/>
        <v>0</v>
      </c>
      <c r="BA1637" s="92">
        <f t="shared" si="2928"/>
        <v>1.7216117216117217</v>
      </c>
      <c r="BB1637" s="92"/>
    </row>
    <row r="1638" spans="1:54" ht="33" hidden="1">
      <c r="A1638" s="24" t="s">
        <v>36</v>
      </c>
      <c r="B1638" s="25" t="s">
        <v>535</v>
      </c>
      <c r="C1638" s="25" t="s">
        <v>21</v>
      </c>
      <c r="D1638" s="25" t="s">
        <v>59</v>
      </c>
      <c r="E1638" s="25" t="s">
        <v>463</v>
      </c>
      <c r="F1638" s="25" t="s">
        <v>37</v>
      </c>
      <c r="G1638" s="9">
        <v>2762</v>
      </c>
      <c r="H1638" s="9"/>
      <c r="I1638" s="79"/>
      <c r="J1638" s="79"/>
      <c r="K1638" s="79"/>
      <c r="L1638" s="79"/>
      <c r="M1638" s="9">
        <f>G1638+I1638+J1638+K1638+L1638</f>
        <v>2762</v>
      </c>
      <c r="N1638" s="9">
        <f>H1638+L1638</f>
        <v>0</v>
      </c>
      <c r="O1638" s="80"/>
      <c r="P1638" s="80"/>
      <c r="Q1638" s="80"/>
      <c r="R1638" s="80"/>
      <c r="S1638" s="9">
        <f>M1638+O1638+P1638+Q1638+R1638</f>
        <v>2762</v>
      </c>
      <c r="T1638" s="9">
        <f>N1638+R1638</f>
        <v>0</v>
      </c>
      <c r="U1638" s="80"/>
      <c r="V1638" s="80"/>
      <c r="W1638" s="80"/>
      <c r="X1638" s="80"/>
      <c r="Y1638" s="9">
        <f>S1638+U1638+V1638+W1638+X1638</f>
        <v>2762</v>
      </c>
      <c r="Z1638" s="9">
        <f>T1638+X1638</f>
        <v>0</v>
      </c>
      <c r="AA1638" s="80"/>
      <c r="AB1638" s="80"/>
      <c r="AC1638" s="80"/>
      <c r="AD1638" s="80"/>
      <c r="AE1638" s="9">
        <f>Y1638+AA1638+AB1638+AC1638+AD1638</f>
        <v>2762</v>
      </c>
      <c r="AF1638" s="9">
        <f>Z1638+AD1638</f>
        <v>0</v>
      </c>
      <c r="AG1638" s="80"/>
      <c r="AH1638" s="80"/>
      <c r="AI1638" s="80"/>
      <c r="AJ1638" s="80"/>
      <c r="AK1638" s="9">
        <f>AE1638+AG1638+AH1638+AI1638+AJ1638</f>
        <v>2762</v>
      </c>
      <c r="AL1638" s="9">
        <f>AF1638+AJ1638</f>
        <v>0</v>
      </c>
      <c r="AM1638" s="80"/>
      <c r="AN1638" s="80"/>
      <c r="AO1638" s="80"/>
      <c r="AP1638" s="80"/>
      <c r="AQ1638" s="9">
        <f>AK1638+AM1638+AN1638+AO1638+AP1638</f>
        <v>2762</v>
      </c>
      <c r="AR1638" s="9">
        <f>AL1638+AP1638</f>
        <v>0</v>
      </c>
      <c r="AS1638" s="80"/>
      <c r="AT1638" s="80"/>
      <c r="AU1638" s="9">
        <v>-32</v>
      </c>
      <c r="AV1638" s="80"/>
      <c r="AW1638" s="9">
        <f>AQ1638+AS1638+AT1638+AU1638+AV1638</f>
        <v>2730</v>
      </c>
      <c r="AX1638" s="9">
        <f>AR1638+AV1638</f>
        <v>0</v>
      </c>
      <c r="AY1638" s="9">
        <v>47</v>
      </c>
      <c r="AZ1638" s="79"/>
      <c r="BA1638" s="92">
        <f t="shared" si="2928"/>
        <v>1.7216117216117217</v>
      </c>
      <c r="BB1638" s="92"/>
    </row>
    <row r="1639" spans="1:54" ht="16.5" hidden="1" customHeight="1">
      <c r="A1639" s="24" t="s">
        <v>61</v>
      </c>
      <c r="B1639" s="25" t="s">
        <v>535</v>
      </c>
      <c r="C1639" s="25" t="s">
        <v>21</v>
      </c>
      <c r="D1639" s="25" t="s">
        <v>59</v>
      </c>
      <c r="E1639" s="25" t="s">
        <v>62</v>
      </c>
      <c r="F1639" s="25"/>
      <c r="G1639" s="8">
        <f t="shared" ref="G1639:V1642" si="2954">G1640</f>
        <v>520</v>
      </c>
      <c r="H1639" s="8">
        <f t="shared" si="2954"/>
        <v>0</v>
      </c>
      <c r="I1639" s="8">
        <f t="shared" si="2954"/>
        <v>0</v>
      </c>
      <c r="J1639" s="8">
        <f t="shared" si="2954"/>
        <v>0</v>
      </c>
      <c r="K1639" s="8">
        <f t="shared" si="2954"/>
        <v>0</v>
      </c>
      <c r="L1639" s="8">
        <f t="shared" si="2954"/>
        <v>0</v>
      </c>
      <c r="M1639" s="8">
        <f t="shared" si="2954"/>
        <v>520</v>
      </c>
      <c r="N1639" s="8">
        <f t="shared" si="2954"/>
        <v>0</v>
      </c>
      <c r="O1639" s="8">
        <f t="shared" si="2954"/>
        <v>0</v>
      </c>
      <c r="P1639" s="8">
        <f t="shared" si="2954"/>
        <v>0</v>
      </c>
      <c r="Q1639" s="8">
        <f t="shared" si="2954"/>
        <v>0</v>
      </c>
      <c r="R1639" s="8">
        <f t="shared" si="2954"/>
        <v>0</v>
      </c>
      <c r="S1639" s="8">
        <f t="shared" si="2954"/>
        <v>520</v>
      </c>
      <c r="T1639" s="8">
        <f t="shared" si="2954"/>
        <v>0</v>
      </c>
      <c r="U1639" s="8">
        <f t="shared" si="2954"/>
        <v>0</v>
      </c>
      <c r="V1639" s="8">
        <f t="shared" si="2954"/>
        <v>0</v>
      </c>
      <c r="W1639" s="8">
        <f t="shared" ref="U1639:AJ1642" si="2955">W1640</f>
        <v>0</v>
      </c>
      <c r="X1639" s="8">
        <f t="shared" si="2955"/>
        <v>0</v>
      </c>
      <c r="Y1639" s="8">
        <f t="shared" si="2955"/>
        <v>520</v>
      </c>
      <c r="Z1639" s="8">
        <f t="shared" si="2955"/>
        <v>0</v>
      </c>
      <c r="AA1639" s="8">
        <f t="shared" si="2955"/>
        <v>0</v>
      </c>
      <c r="AB1639" s="8">
        <f t="shared" si="2955"/>
        <v>0</v>
      </c>
      <c r="AC1639" s="8">
        <f t="shared" si="2955"/>
        <v>0</v>
      </c>
      <c r="AD1639" s="8">
        <f t="shared" si="2955"/>
        <v>0</v>
      </c>
      <c r="AE1639" s="8">
        <f t="shared" si="2955"/>
        <v>520</v>
      </c>
      <c r="AF1639" s="8">
        <f t="shared" si="2955"/>
        <v>0</v>
      </c>
      <c r="AG1639" s="8">
        <f t="shared" si="2955"/>
        <v>0</v>
      </c>
      <c r="AH1639" s="8">
        <f t="shared" si="2955"/>
        <v>0</v>
      </c>
      <c r="AI1639" s="8">
        <f t="shared" si="2955"/>
        <v>0</v>
      </c>
      <c r="AJ1639" s="8">
        <f t="shared" si="2955"/>
        <v>0</v>
      </c>
      <c r="AK1639" s="8">
        <f t="shared" ref="AG1639:AV1642" si="2956">AK1640</f>
        <v>520</v>
      </c>
      <c r="AL1639" s="8">
        <f t="shared" si="2956"/>
        <v>0</v>
      </c>
      <c r="AM1639" s="8">
        <f t="shared" si="2956"/>
        <v>0</v>
      </c>
      <c r="AN1639" s="8">
        <f t="shared" si="2956"/>
        <v>0</v>
      </c>
      <c r="AO1639" s="8">
        <f t="shared" si="2956"/>
        <v>0</v>
      </c>
      <c r="AP1639" s="8">
        <f t="shared" si="2956"/>
        <v>0</v>
      </c>
      <c r="AQ1639" s="8">
        <f t="shared" si="2956"/>
        <v>520</v>
      </c>
      <c r="AR1639" s="8">
        <f t="shared" si="2956"/>
        <v>0</v>
      </c>
      <c r="AS1639" s="8">
        <f t="shared" si="2956"/>
        <v>0</v>
      </c>
      <c r="AT1639" s="8">
        <f t="shared" si="2956"/>
        <v>0</v>
      </c>
      <c r="AU1639" s="8">
        <f t="shared" si="2956"/>
        <v>0</v>
      </c>
      <c r="AV1639" s="8">
        <f t="shared" si="2956"/>
        <v>0</v>
      </c>
      <c r="AW1639" s="8">
        <f t="shared" ref="AS1639:AZ1642" si="2957">AW1640</f>
        <v>520</v>
      </c>
      <c r="AX1639" s="8">
        <f t="shared" si="2957"/>
        <v>0</v>
      </c>
      <c r="AY1639" s="9">
        <f t="shared" si="2957"/>
        <v>375</v>
      </c>
      <c r="AZ1639" s="8">
        <f t="shared" si="2957"/>
        <v>0</v>
      </c>
      <c r="BA1639" s="92">
        <f t="shared" si="2928"/>
        <v>72.115384615384613</v>
      </c>
      <c r="BB1639" s="92"/>
    </row>
    <row r="1640" spans="1:54" ht="16.5" hidden="1" customHeight="1">
      <c r="A1640" s="24" t="s">
        <v>14</v>
      </c>
      <c r="B1640" s="25" t="s">
        <v>535</v>
      </c>
      <c r="C1640" s="25" t="s">
        <v>21</v>
      </c>
      <c r="D1640" s="25" t="s">
        <v>59</v>
      </c>
      <c r="E1640" s="25" t="s">
        <v>63</v>
      </c>
      <c r="F1640" s="25"/>
      <c r="G1640" s="8">
        <f t="shared" si="2954"/>
        <v>520</v>
      </c>
      <c r="H1640" s="8">
        <f t="shared" si="2954"/>
        <v>0</v>
      </c>
      <c r="I1640" s="8">
        <f t="shared" si="2954"/>
        <v>0</v>
      </c>
      <c r="J1640" s="8">
        <f t="shared" si="2954"/>
        <v>0</v>
      </c>
      <c r="K1640" s="8">
        <f t="shared" si="2954"/>
        <v>0</v>
      </c>
      <c r="L1640" s="8">
        <f t="shared" si="2954"/>
        <v>0</v>
      </c>
      <c r="M1640" s="8">
        <f t="shared" si="2954"/>
        <v>520</v>
      </c>
      <c r="N1640" s="8">
        <f t="shared" si="2954"/>
        <v>0</v>
      </c>
      <c r="O1640" s="8">
        <f t="shared" si="2954"/>
        <v>0</v>
      </c>
      <c r="P1640" s="8">
        <f t="shared" si="2954"/>
        <v>0</v>
      </c>
      <c r="Q1640" s="8">
        <f t="shared" si="2954"/>
        <v>0</v>
      </c>
      <c r="R1640" s="8">
        <f t="shared" si="2954"/>
        <v>0</v>
      </c>
      <c r="S1640" s="8">
        <f t="shared" si="2954"/>
        <v>520</v>
      </c>
      <c r="T1640" s="8">
        <f t="shared" si="2954"/>
        <v>0</v>
      </c>
      <c r="U1640" s="8">
        <f t="shared" si="2955"/>
        <v>0</v>
      </c>
      <c r="V1640" s="8">
        <f t="shared" si="2955"/>
        <v>0</v>
      </c>
      <c r="W1640" s="8">
        <f t="shared" si="2955"/>
        <v>0</v>
      </c>
      <c r="X1640" s="8">
        <f t="shared" si="2955"/>
        <v>0</v>
      </c>
      <c r="Y1640" s="8">
        <f t="shared" si="2955"/>
        <v>520</v>
      </c>
      <c r="Z1640" s="8">
        <f t="shared" si="2955"/>
        <v>0</v>
      </c>
      <c r="AA1640" s="8">
        <f t="shared" si="2955"/>
        <v>0</v>
      </c>
      <c r="AB1640" s="8">
        <f t="shared" si="2955"/>
        <v>0</v>
      </c>
      <c r="AC1640" s="8">
        <f t="shared" si="2955"/>
        <v>0</v>
      </c>
      <c r="AD1640" s="8">
        <f t="shared" si="2955"/>
        <v>0</v>
      </c>
      <c r="AE1640" s="8">
        <f t="shared" si="2955"/>
        <v>520</v>
      </c>
      <c r="AF1640" s="8">
        <f t="shared" si="2955"/>
        <v>0</v>
      </c>
      <c r="AG1640" s="8">
        <f t="shared" si="2956"/>
        <v>0</v>
      </c>
      <c r="AH1640" s="8">
        <f t="shared" si="2956"/>
        <v>0</v>
      </c>
      <c r="AI1640" s="8">
        <f t="shared" si="2956"/>
        <v>0</v>
      </c>
      <c r="AJ1640" s="8">
        <f t="shared" si="2956"/>
        <v>0</v>
      </c>
      <c r="AK1640" s="8">
        <f t="shared" si="2956"/>
        <v>520</v>
      </c>
      <c r="AL1640" s="8">
        <f t="shared" si="2956"/>
        <v>0</v>
      </c>
      <c r="AM1640" s="8">
        <f t="shared" si="2956"/>
        <v>0</v>
      </c>
      <c r="AN1640" s="8">
        <f t="shared" si="2956"/>
        <v>0</v>
      </c>
      <c r="AO1640" s="8">
        <f t="shared" si="2956"/>
        <v>0</v>
      </c>
      <c r="AP1640" s="8">
        <f t="shared" si="2956"/>
        <v>0</v>
      </c>
      <c r="AQ1640" s="8">
        <f t="shared" si="2956"/>
        <v>520</v>
      </c>
      <c r="AR1640" s="8">
        <f t="shared" si="2956"/>
        <v>0</v>
      </c>
      <c r="AS1640" s="8">
        <f t="shared" si="2957"/>
        <v>0</v>
      </c>
      <c r="AT1640" s="8">
        <f t="shared" si="2957"/>
        <v>0</v>
      </c>
      <c r="AU1640" s="8">
        <f t="shared" si="2957"/>
        <v>0</v>
      </c>
      <c r="AV1640" s="8">
        <f t="shared" si="2957"/>
        <v>0</v>
      </c>
      <c r="AW1640" s="8">
        <f t="shared" si="2957"/>
        <v>520</v>
      </c>
      <c r="AX1640" s="8">
        <f t="shared" si="2957"/>
        <v>0</v>
      </c>
      <c r="AY1640" s="9">
        <f t="shared" si="2957"/>
        <v>375</v>
      </c>
      <c r="AZ1640" s="8">
        <f t="shared" si="2957"/>
        <v>0</v>
      </c>
      <c r="BA1640" s="92">
        <f t="shared" si="2928"/>
        <v>72.115384615384613</v>
      </c>
      <c r="BB1640" s="92"/>
    </row>
    <row r="1641" spans="1:54" ht="16.5" hidden="1" customHeight="1">
      <c r="A1641" s="24" t="s">
        <v>60</v>
      </c>
      <c r="B1641" s="25" t="s">
        <v>535</v>
      </c>
      <c r="C1641" s="25" t="s">
        <v>21</v>
      </c>
      <c r="D1641" s="25" t="s">
        <v>59</v>
      </c>
      <c r="E1641" s="25" t="s">
        <v>64</v>
      </c>
      <c r="F1641" s="25"/>
      <c r="G1641" s="8">
        <f t="shared" si="2954"/>
        <v>520</v>
      </c>
      <c r="H1641" s="8">
        <f t="shared" si="2954"/>
        <v>0</v>
      </c>
      <c r="I1641" s="8">
        <f t="shared" si="2954"/>
        <v>0</v>
      </c>
      <c r="J1641" s="8">
        <f t="shared" si="2954"/>
        <v>0</v>
      </c>
      <c r="K1641" s="8">
        <f t="shared" si="2954"/>
        <v>0</v>
      </c>
      <c r="L1641" s="8">
        <f t="shared" si="2954"/>
        <v>0</v>
      </c>
      <c r="M1641" s="8">
        <f t="shared" si="2954"/>
        <v>520</v>
      </c>
      <c r="N1641" s="8">
        <f t="shared" si="2954"/>
        <v>0</v>
      </c>
      <c r="O1641" s="8">
        <f t="shared" si="2954"/>
        <v>0</v>
      </c>
      <c r="P1641" s="8">
        <f t="shared" si="2954"/>
        <v>0</v>
      </c>
      <c r="Q1641" s="8">
        <f t="shared" si="2954"/>
        <v>0</v>
      </c>
      <c r="R1641" s="8">
        <f t="shared" si="2954"/>
        <v>0</v>
      </c>
      <c r="S1641" s="8">
        <f t="shared" si="2954"/>
        <v>520</v>
      </c>
      <c r="T1641" s="8">
        <f t="shared" si="2954"/>
        <v>0</v>
      </c>
      <c r="U1641" s="8">
        <f t="shared" si="2955"/>
        <v>0</v>
      </c>
      <c r="V1641" s="8">
        <f t="shared" si="2955"/>
        <v>0</v>
      </c>
      <c r="W1641" s="8">
        <f t="shared" si="2955"/>
        <v>0</v>
      </c>
      <c r="X1641" s="8">
        <f t="shared" si="2955"/>
        <v>0</v>
      </c>
      <c r="Y1641" s="8">
        <f t="shared" si="2955"/>
        <v>520</v>
      </c>
      <c r="Z1641" s="8">
        <f t="shared" si="2955"/>
        <v>0</v>
      </c>
      <c r="AA1641" s="8">
        <f t="shared" si="2955"/>
        <v>0</v>
      </c>
      <c r="AB1641" s="8">
        <f t="shared" si="2955"/>
        <v>0</v>
      </c>
      <c r="AC1641" s="8">
        <f t="shared" si="2955"/>
        <v>0</v>
      </c>
      <c r="AD1641" s="8">
        <f t="shared" si="2955"/>
        <v>0</v>
      </c>
      <c r="AE1641" s="8">
        <f t="shared" si="2955"/>
        <v>520</v>
      </c>
      <c r="AF1641" s="8">
        <f t="shared" si="2955"/>
        <v>0</v>
      </c>
      <c r="AG1641" s="8">
        <f t="shared" si="2956"/>
        <v>0</v>
      </c>
      <c r="AH1641" s="8">
        <f t="shared" si="2956"/>
        <v>0</v>
      </c>
      <c r="AI1641" s="8">
        <f t="shared" si="2956"/>
        <v>0</v>
      </c>
      <c r="AJ1641" s="8">
        <f t="shared" si="2956"/>
        <v>0</v>
      </c>
      <c r="AK1641" s="8">
        <f t="shared" si="2956"/>
        <v>520</v>
      </c>
      <c r="AL1641" s="8">
        <f t="shared" si="2956"/>
        <v>0</v>
      </c>
      <c r="AM1641" s="8">
        <f t="shared" si="2956"/>
        <v>0</v>
      </c>
      <c r="AN1641" s="8">
        <f t="shared" si="2956"/>
        <v>0</v>
      </c>
      <c r="AO1641" s="8">
        <f t="shared" si="2956"/>
        <v>0</v>
      </c>
      <c r="AP1641" s="8">
        <f t="shared" si="2956"/>
        <v>0</v>
      </c>
      <c r="AQ1641" s="8">
        <f t="shared" si="2956"/>
        <v>520</v>
      </c>
      <c r="AR1641" s="8">
        <f t="shared" si="2956"/>
        <v>0</v>
      </c>
      <c r="AS1641" s="8">
        <f t="shared" si="2957"/>
        <v>0</v>
      </c>
      <c r="AT1641" s="8">
        <f t="shared" si="2957"/>
        <v>0</v>
      </c>
      <c r="AU1641" s="8">
        <f t="shared" si="2957"/>
        <v>0</v>
      </c>
      <c r="AV1641" s="8">
        <f t="shared" si="2957"/>
        <v>0</v>
      </c>
      <c r="AW1641" s="8">
        <f t="shared" si="2957"/>
        <v>520</v>
      </c>
      <c r="AX1641" s="8">
        <f t="shared" si="2957"/>
        <v>0</v>
      </c>
      <c r="AY1641" s="9">
        <f t="shared" si="2957"/>
        <v>375</v>
      </c>
      <c r="AZ1641" s="8">
        <f t="shared" si="2957"/>
        <v>0</v>
      </c>
      <c r="BA1641" s="92">
        <f t="shared" si="2928"/>
        <v>72.115384615384613</v>
      </c>
      <c r="BB1641" s="92"/>
    </row>
    <row r="1642" spans="1:54" ht="16.5" hidden="1" customHeight="1">
      <c r="A1642" s="24" t="s">
        <v>65</v>
      </c>
      <c r="B1642" s="25" t="s">
        <v>535</v>
      </c>
      <c r="C1642" s="25" t="s">
        <v>21</v>
      </c>
      <c r="D1642" s="25" t="s">
        <v>59</v>
      </c>
      <c r="E1642" s="25" t="s">
        <v>64</v>
      </c>
      <c r="F1642" s="25" t="s">
        <v>66</v>
      </c>
      <c r="G1642" s="9">
        <f t="shared" si="2954"/>
        <v>520</v>
      </c>
      <c r="H1642" s="9">
        <f t="shared" si="2954"/>
        <v>0</v>
      </c>
      <c r="I1642" s="9">
        <f t="shared" si="2954"/>
        <v>0</v>
      </c>
      <c r="J1642" s="9">
        <f t="shared" si="2954"/>
        <v>0</v>
      </c>
      <c r="K1642" s="9">
        <f t="shared" si="2954"/>
        <v>0</v>
      </c>
      <c r="L1642" s="9">
        <f t="shared" si="2954"/>
        <v>0</v>
      </c>
      <c r="M1642" s="9">
        <f t="shared" si="2954"/>
        <v>520</v>
      </c>
      <c r="N1642" s="9">
        <f t="shared" si="2954"/>
        <v>0</v>
      </c>
      <c r="O1642" s="9">
        <f t="shared" si="2954"/>
        <v>0</v>
      </c>
      <c r="P1642" s="9">
        <f t="shared" si="2954"/>
        <v>0</v>
      </c>
      <c r="Q1642" s="9">
        <f t="shared" si="2954"/>
        <v>0</v>
      </c>
      <c r="R1642" s="9">
        <f t="shared" si="2954"/>
        <v>0</v>
      </c>
      <c r="S1642" s="9">
        <f t="shared" si="2954"/>
        <v>520</v>
      </c>
      <c r="T1642" s="9">
        <f t="shared" si="2954"/>
        <v>0</v>
      </c>
      <c r="U1642" s="9">
        <f t="shared" si="2955"/>
        <v>0</v>
      </c>
      <c r="V1642" s="9">
        <f t="shared" si="2955"/>
        <v>0</v>
      </c>
      <c r="W1642" s="9">
        <f t="shared" si="2955"/>
        <v>0</v>
      </c>
      <c r="X1642" s="9">
        <f t="shared" si="2955"/>
        <v>0</v>
      </c>
      <c r="Y1642" s="9">
        <f t="shared" si="2955"/>
        <v>520</v>
      </c>
      <c r="Z1642" s="9">
        <f t="shared" si="2955"/>
        <v>0</v>
      </c>
      <c r="AA1642" s="9">
        <f t="shared" si="2955"/>
        <v>0</v>
      </c>
      <c r="AB1642" s="9">
        <f t="shared" si="2955"/>
        <v>0</v>
      </c>
      <c r="AC1642" s="9">
        <f t="shared" si="2955"/>
        <v>0</v>
      </c>
      <c r="AD1642" s="9">
        <f t="shared" si="2955"/>
        <v>0</v>
      </c>
      <c r="AE1642" s="9">
        <f t="shared" si="2955"/>
        <v>520</v>
      </c>
      <c r="AF1642" s="9">
        <f t="shared" si="2955"/>
        <v>0</v>
      </c>
      <c r="AG1642" s="9">
        <f t="shared" si="2956"/>
        <v>0</v>
      </c>
      <c r="AH1642" s="9">
        <f t="shared" si="2956"/>
        <v>0</v>
      </c>
      <c r="AI1642" s="9">
        <f t="shared" si="2956"/>
        <v>0</v>
      </c>
      <c r="AJ1642" s="9">
        <f t="shared" si="2956"/>
        <v>0</v>
      </c>
      <c r="AK1642" s="9">
        <f t="shared" si="2956"/>
        <v>520</v>
      </c>
      <c r="AL1642" s="9">
        <f t="shared" si="2956"/>
        <v>0</v>
      </c>
      <c r="AM1642" s="9">
        <f t="shared" si="2956"/>
        <v>0</v>
      </c>
      <c r="AN1642" s="9">
        <f t="shared" si="2956"/>
        <v>0</v>
      </c>
      <c r="AO1642" s="9">
        <f t="shared" si="2956"/>
        <v>0</v>
      </c>
      <c r="AP1642" s="9">
        <f t="shared" si="2956"/>
        <v>0</v>
      </c>
      <c r="AQ1642" s="9">
        <f t="shared" si="2956"/>
        <v>520</v>
      </c>
      <c r="AR1642" s="9">
        <f t="shared" si="2956"/>
        <v>0</v>
      </c>
      <c r="AS1642" s="9">
        <f t="shared" si="2957"/>
        <v>0</v>
      </c>
      <c r="AT1642" s="9">
        <f t="shared" si="2957"/>
        <v>0</v>
      </c>
      <c r="AU1642" s="9">
        <f t="shared" si="2957"/>
        <v>0</v>
      </c>
      <c r="AV1642" s="9">
        <f t="shared" si="2957"/>
        <v>0</v>
      </c>
      <c r="AW1642" s="9">
        <f t="shared" si="2957"/>
        <v>520</v>
      </c>
      <c r="AX1642" s="9">
        <f t="shared" si="2957"/>
        <v>0</v>
      </c>
      <c r="AY1642" s="9">
        <f t="shared" si="2957"/>
        <v>375</v>
      </c>
      <c r="AZ1642" s="9">
        <f t="shared" si="2957"/>
        <v>0</v>
      </c>
      <c r="BA1642" s="92">
        <f t="shared" si="2928"/>
        <v>72.115384615384613</v>
      </c>
      <c r="BB1642" s="92"/>
    </row>
    <row r="1643" spans="1:54" ht="16.5" hidden="1" customHeight="1">
      <c r="A1643" s="24" t="s">
        <v>67</v>
      </c>
      <c r="B1643" s="25" t="s">
        <v>535</v>
      </c>
      <c r="C1643" s="25" t="s">
        <v>21</v>
      </c>
      <c r="D1643" s="25" t="s">
        <v>59</v>
      </c>
      <c r="E1643" s="25" t="s">
        <v>64</v>
      </c>
      <c r="F1643" s="25" t="s">
        <v>68</v>
      </c>
      <c r="G1643" s="9">
        <v>520</v>
      </c>
      <c r="H1643" s="9"/>
      <c r="I1643" s="79"/>
      <c r="J1643" s="79"/>
      <c r="K1643" s="79"/>
      <c r="L1643" s="79"/>
      <c r="M1643" s="9">
        <f>G1643+I1643+J1643+K1643+L1643</f>
        <v>520</v>
      </c>
      <c r="N1643" s="9">
        <f>H1643+L1643</f>
        <v>0</v>
      </c>
      <c r="O1643" s="80"/>
      <c r="P1643" s="80"/>
      <c r="Q1643" s="80"/>
      <c r="R1643" s="80"/>
      <c r="S1643" s="9">
        <f>M1643+O1643+P1643+Q1643+R1643</f>
        <v>520</v>
      </c>
      <c r="T1643" s="9">
        <f>N1643+R1643</f>
        <v>0</v>
      </c>
      <c r="U1643" s="80"/>
      <c r="V1643" s="80"/>
      <c r="W1643" s="80"/>
      <c r="X1643" s="80"/>
      <c r="Y1643" s="9">
        <f>S1643+U1643+V1643+W1643+X1643</f>
        <v>520</v>
      </c>
      <c r="Z1643" s="9">
        <f>T1643+X1643</f>
        <v>0</v>
      </c>
      <c r="AA1643" s="80"/>
      <c r="AB1643" s="80"/>
      <c r="AC1643" s="80"/>
      <c r="AD1643" s="80"/>
      <c r="AE1643" s="9">
        <f>Y1643+AA1643+AB1643+AC1643+AD1643</f>
        <v>520</v>
      </c>
      <c r="AF1643" s="9">
        <f>Z1643+AD1643</f>
        <v>0</v>
      </c>
      <c r="AG1643" s="80"/>
      <c r="AH1643" s="80"/>
      <c r="AI1643" s="80"/>
      <c r="AJ1643" s="80"/>
      <c r="AK1643" s="9">
        <f>AE1643+AG1643+AH1643+AI1643+AJ1643</f>
        <v>520</v>
      </c>
      <c r="AL1643" s="9">
        <f>AF1643+AJ1643</f>
        <v>0</v>
      </c>
      <c r="AM1643" s="80"/>
      <c r="AN1643" s="80"/>
      <c r="AO1643" s="80"/>
      <c r="AP1643" s="80"/>
      <c r="AQ1643" s="9">
        <f>AK1643+AM1643+AN1643+AO1643+AP1643</f>
        <v>520</v>
      </c>
      <c r="AR1643" s="9">
        <f>AL1643+AP1643</f>
        <v>0</v>
      </c>
      <c r="AS1643" s="80"/>
      <c r="AT1643" s="80"/>
      <c r="AU1643" s="80"/>
      <c r="AV1643" s="80"/>
      <c r="AW1643" s="9">
        <f>AQ1643+AS1643+AT1643+AU1643+AV1643</f>
        <v>520</v>
      </c>
      <c r="AX1643" s="9">
        <f>AR1643+AV1643</f>
        <v>0</v>
      </c>
      <c r="AY1643" s="9">
        <v>375</v>
      </c>
      <c r="AZ1643" s="79"/>
      <c r="BA1643" s="92">
        <f t="shared" si="2928"/>
        <v>72.115384615384613</v>
      </c>
      <c r="BB1643" s="92"/>
    </row>
    <row r="1644" spans="1:54" ht="20.25" hidden="1" customHeight="1">
      <c r="A1644" s="24"/>
      <c r="B1644" s="25"/>
      <c r="C1644" s="25"/>
      <c r="D1644" s="25"/>
      <c r="E1644" s="25"/>
      <c r="F1644" s="25"/>
      <c r="G1644" s="9"/>
      <c r="H1644" s="9"/>
      <c r="I1644" s="79"/>
      <c r="J1644" s="79"/>
      <c r="K1644" s="79"/>
      <c r="L1644" s="79"/>
      <c r="M1644" s="79"/>
      <c r="N1644" s="79"/>
      <c r="O1644" s="80"/>
      <c r="P1644" s="80"/>
      <c r="Q1644" s="80"/>
      <c r="R1644" s="80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0"/>
      <c r="AD1644" s="80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80"/>
      <c r="AP1644" s="80"/>
      <c r="AQ1644" s="80"/>
      <c r="AR1644" s="80"/>
      <c r="AS1644" s="80"/>
      <c r="AT1644" s="80"/>
      <c r="AU1644" s="80"/>
      <c r="AV1644" s="80"/>
      <c r="AW1644" s="80"/>
      <c r="AX1644" s="80"/>
      <c r="AY1644" s="79"/>
      <c r="AZ1644" s="79"/>
      <c r="BA1644" s="92"/>
      <c r="BB1644" s="92"/>
    </row>
    <row r="1645" spans="1:54" ht="22.5" hidden="1" customHeight="1">
      <c r="A1645" s="20" t="s">
        <v>401</v>
      </c>
      <c r="B1645" s="28"/>
      <c r="C1645" s="62"/>
      <c r="D1645" s="62"/>
      <c r="E1645" s="28"/>
      <c r="F1645" s="62"/>
      <c r="G1645" s="12" t="e">
        <f t="shared" ref="G1645:AZ1645" si="2958">G7+G61+G131+G175+G1631+G279+G349+G457+G514+G657+G844+G957+G1001+G1082+G1091+G1297+G1457+G1585</f>
        <v>#REF!</v>
      </c>
      <c r="H1645" s="12" t="e">
        <f t="shared" si="2958"/>
        <v>#REF!</v>
      </c>
      <c r="I1645" s="12">
        <f t="shared" si="2958"/>
        <v>-21307</v>
      </c>
      <c r="J1645" s="12">
        <f t="shared" si="2958"/>
        <v>73799</v>
      </c>
      <c r="K1645" s="12">
        <f t="shared" si="2958"/>
        <v>0</v>
      </c>
      <c r="L1645" s="12">
        <f t="shared" si="2958"/>
        <v>69688</v>
      </c>
      <c r="M1645" s="12">
        <f t="shared" si="2958"/>
        <v>7854330</v>
      </c>
      <c r="N1645" s="12">
        <f t="shared" si="2958"/>
        <v>835699</v>
      </c>
      <c r="O1645" s="12">
        <f t="shared" si="2958"/>
        <v>-4512</v>
      </c>
      <c r="P1645" s="12">
        <f t="shared" si="2958"/>
        <v>4512</v>
      </c>
      <c r="Q1645" s="12">
        <f t="shared" si="2958"/>
        <v>0</v>
      </c>
      <c r="R1645" s="12">
        <f t="shared" si="2958"/>
        <v>805050</v>
      </c>
      <c r="S1645" s="12">
        <f t="shared" si="2958"/>
        <v>8659380</v>
      </c>
      <c r="T1645" s="12">
        <f t="shared" si="2958"/>
        <v>1640749</v>
      </c>
      <c r="U1645" s="12">
        <f t="shared" si="2958"/>
        <v>-1009</v>
      </c>
      <c r="V1645" s="12">
        <f t="shared" si="2958"/>
        <v>1009</v>
      </c>
      <c r="W1645" s="12">
        <f t="shared" si="2958"/>
        <v>0</v>
      </c>
      <c r="X1645" s="12">
        <f t="shared" si="2958"/>
        <v>1692529</v>
      </c>
      <c r="Y1645" s="12">
        <f t="shared" si="2958"/>
        <v>10351909</v>
      </c>
      <c r="Z1645" s="12">
        <f t="shared" si="2958"/>
        <v>3333278</v>
      </c>
      <c r="AA1645" s="12">
        <f t="shared" si="2958"/>
        <v>-94918</v>
      </c>
      <c r="AB1645" s="12">
        <f t="shared" si="2958"/>
        <v>161288</v>
      </c>
      <c r="AC1645" s="12">
        <f t="shared" si="2958"/>
        <v>0</v>
      </c>
      <c r="AD1645" s="12">
        <f t="shared" si="2958"/>
        <v>3724944</v>
      </c>
      <c r="AE1645" s="12">
        <f t="shared" si="2958"/>
        <v>14143223</v>
      </c>
      <c r="AF1645" s="12">
        <f t="shared" si="2958"/>
        <v>7058222</v>
      </c>
      <c r="AG1645" s="12">
        <f t="shared" si="2958"/>
        <v>-6777</v>
      </c>
      <c r="AH1645" s="12">
        <f t="shared" si="2958"/>
        <v>6777</v>
      </c>
      <c r="AI1645" s="12">
        <f t="shared" si="2958"/>
        <v>0</v>
      </c>
      <c r="AJ1645" s="12">
        <f t="shared" si="2958"/>
        <v>34601</v>
      </c>
      <c r="AK1645" s="12">
        <f t="shared" si="2958"/>
        <v>14177824</v>
      </c>
      <c r="AL1645" s="12">
        <f t="shared" si="2958"/>
        <v>7092823</v>
      </c>
      <c r="AM1645" s="12">
        <f t="shared" si="2958"/>
        <v>0</v>
      </c>
      <c r="AN1645" s="12">
        <f t="shared" si="2958"/>
        <v>0</v>
      </c>
      <c r="AO1645" s="12">
        <f t="shared" si="2958"/>
        <v>0</v>
      </c>
      <c r="AP1645" s="12">
        <f t="shared" si="2958"/>
        <v>0</v>
      </c>
      <c r="AQ1645" s="12">
        <f t="shared" si="2958"/>
        <v>14177824</v>
      </c>
      <c r="AR1645" s="12">
        <f t="shared" si="2958"/>
        <v>7092823</v>
      </c>
      <c r="AS1645" s="12">
        <f t="shared" si="2958"/>
        <v>-31325</v>
      </c>
      <c r="AT1645" s="12">
        <f t="shared" si="2958"/>
        <v>49973</v>
      </c>
      <c r="AU1645" s="12">
        <f t="shared" si="2958"/>
        <v>-8036</v>
      </c>
      <c r="AV1645" s="12">
        <f t="shared" si="2958"/>
        <v>379266</v>
      </c>
      <c r="AW1645" s="12">
        <f t="shared" si="2958"/>
        <v>14567702</v>
      </c>
      <c r="AX1645" s="12">
        <f t="shared" si="2958"/>
        <v>7472089</v>
      </c>
      <c r="AY1645" s="12">
        <f t="shared" si="2958"/>
        <v>5964884</v>
      </c>
      <c r="AZ1645" s="12">
        <f t="shared" si="2958"/>
        <v>2582852</v>
      </c>
      <c r="BA1645" s="91">
        <f t="shared" si="2928"/>
        <v>40.945950157409868</v>
      </c>
      <c r="BB1645" s="91">
        <f t="shared" ref="BB1645" si="2959">AZ1645/AX1645*100</f>
        <v>34.566665359580171</v>
      </c>
    </row>
    <row r="1646" spans="1:54" hidden="1"/>
    <row r="1647" spans="1:54" hidden="1">
      <c r="E1647" s="5"/>
      <c r="H1647" s="2"/>
      <c r="S1647" s="2"/>
    </row>
    <row r="1648" spans="1:54" hidden="1">
      <c r="H1648" s="2"/>
    </row>
  </sheetData>
  <autoFilter ref="A4:H1645">
    <filterColumn colId="1"/>
    <filterColumn colId="6" showButton="0"/>
  </autoFilter>
  <mergeCells count="66">
    <mergeCell ref="BA1:BB1"/>
    <mergeCell ref="AU4:AU6"/>
    <mergeCell ref="AM4:AM6"/>
    <mergeCell ref="AE4:AF4"/>
    <mergeCell ref="AO4:AO6"/>
    <mergeCell ref="A2:BB2"/>
    <mergeCell ref="AY4:AZ4"/>
    <mergeCell ref="BA4:BB4"/>
    <mergeCell ref="AY5:AY6"/>
    <mergeCell ref="AZ5:AZ6"/>
    <mergeCell ref="BA5:BA6"/>
    <mergeCell ref="BB5:BB6"/>
    <mergeCell ref="AW4:AX4"/>
    <mergeCell ref="AW5:AW6"/>
    <mergeCell ref="AX5:AX6"/>
    <mergeCell ref="AP4:AP6"/>
    <mergeCell ref="AS4:AS6"/>
    <mergeCell ref="AT4:AT6"/>
    <mergeCell ref="V4:V6"/>
    <mergeCell ref="AV4:AV6"/>
    <mergeCell ref="AC4:AC6"/>
    <mergeCell ref="AD4:AD6"/>
    <mergeCell ref="AE5:AE6"/>
    <mergeCell ref="AF5:AF6"/>
    <mergeCell ref="AQ4:AR4"/>
    <mergeCell ref="AQ5:AQ6"/>
    <mergeCell ref="AR5:AR6"/>
    <mergeCell ref="AG4:AG6"/>
    <mergeCell ref="AH4:AH6"/>
    <mergeCell ref="AI4:AI6"/>
    <mergeCell ref="AJ4:AJ6"/>
    <mergeCell ref="AK4:AL4"/>
    <mergeCell ref="AK5:AK6"/>
    <mergeCell ref="AL5:AL6"/>
    <mergeCell ref="T5:T6"/>
    <mergeCell ref="AN4:AN6"/>
    <mergeCell ref="A4:A6"/>
    <mergeCell ref="B4:B6"/>
    <mergeCell ref="C4:C6"/>
    <mergeCell ref="D4:D6"/>
    <mergeCell ref="E4:E6"/>
    <mergeCell ref="U4:U6"/>
    <mergeCell ref="F4:F6"/>
    <mergeCell ref="G4:H4"/>
    <mergeCell ref="G5:G6"/>
    <mergeCell ref="H5:H6"/>
    <mergeCell ref="AA4:AA6"/>
    <mergeCell ref="AB4:AB6"/>
    <mergeCell ref="W4:W6"/>
    <mergeCell ref="X4:X6"/>
    <mergeCell ref="S5:S6"/>
    <mergeCell ref="Y4:Z4"/>
    <mergeCell ref="Y5:Y6"/>
    <mergeCell ref="Z5:Z6"/>
    <mergeCell ref="I4:I6"/>
    <mergeCell ref="J4:J6"/>
    <mergeCell ref="K4:K6"/>
    <mergeCell ref="L4:L6"/>
    <mergeCell ref="M4:N4"/>
    <mergeCell ref="M5:M6"/>
    <mergeCell ref="N5:N6"/>
    <mergeCell ref="O4:O6"/>
    <mergeCell ref="P4:P6"/>
    <mergeCell ref="Q4:Q6"/>
    <mergeCell ref="R4:R6"/>
    <mergeCell ref="S4:T4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prohorenko.si</cp:lastModifiedBy>
  <cp:lastPrinted>2019-07-10T12:00:11Z</cp:lastPrinted>
  <dcterms:created xsi:type="dcterms:W3CDTF">2015-05-28T09:44:52Z</dcterms:created>
  <dcterms:modified xsi:type="dcterms:W3CDTF">2019-07-10T12:00:12Z</dcterms:modified>
</cp:coreProperties>
</file>