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2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<sst xmlns="http://schemas.openxmlformats.org/spreadsheetml/2006/main" count="81" uniqueCount="78">
  <si>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Направление</t>
  </si>
  <si>
    <t>СВОД</t>
  </si>
  <si>
    <t>План на год по бюджету</t>
  </si>
  <si>
    <t>IV  квартал</t>
  </si>
  <si>
    <t>Всего</t>
  </si>
  <si>
    <t>1.1</t>
  </si>
  <si>
    <t>2.1</t>
  </si>
  <si>
    <t>2.2</t>
  </si>
  <si>
    <t>III квартал</t>
  </si>
  <si>
    <t>июль</t>
  </si>
  <si>
    <t>август</t>
  </si>
  <si>
    <t>сентябрь</t>
  </si>
  <si>
    <t>октябрь</t>
  </si>
  <si>
    <t>ноябрь</t>
  </si>
  <si>
    <t>декабрь</t>
  </si>
  <si>
    <t>1.2</t>
  </si>
  <si>
    <t>II квартал</t>
  </si>
  <si>
    <t>апрель</t>
  </si>
  <si>
    <t>май</t>
  </si>
  <si>
    <t>июнь</t>
  </si>
  <si>
    <t>I квартал</t>
  </si>
  <si>
    <t>январь</t>
  </si>
  <si>
    <t>февраль</t>
  </si>
  <si>
    <t>март</t>
  </si>
  <si>
    <t>Расходы, производимые за счет поступлений из средств вышестоящих бюджетов, в т.ч.:</t>
  </si>
  <si>
    <t>1.3</t>
  </si>
  <si>
    <t>Расходы, производимые за счет средств бюджета городского округа, в т.ч.:</t>
  </si>
  <si>
    <t>(наименование главного распорядителя бюджетных средств)</t>
  </si>
  <si>
    <t xml:space="preserve">ИТОГО РАСХОДОВ </t>
  </si>
  <si>
    <t>1 ГРУППА ПРИОРИТЕТНОСТИ</t>
  </si>
  <si>
    <t>Расходы на выплаты персоналу в целях обеспечения выполнения функций муниципальными органами, казенными учреждениями (КВР 100)</t>
  </si>
  <si>
    <t>Социальное обеспечение и иные выплаты населению (КВР 300)</t>
  </si>
  <si>
    <t>Обслуживание муниципального долга (КВР 730)</t>
  </si>
  <si>
    <t>Исполнение судебных актов (КВР 830)</t>
  </si>
  <si>
    <t>Уплата налогов, сборов и иных платежей (КВР 850)</t>
  </si>
  <si>
    <t>2 ГРУППА ПРИОРИТЕТНОСТИ</t>
  </si>
  <si>
    <t>Субсидии бюджетным учреждениям на финансовое обеспечение муниципального задания на оказание муниципальных услуг (выполнение работ) (КВР 611)</t>
  </si>
  <si>
    <t>Субсидии автономным учреждениям на финансовое обеспечение муниципального задания на оказание муниципальных услуг (выполнение работ) (КВР 621)</t>
  </si>
  <si>
    <t>Дотации (КВР 510)</t>
  </si>
  <si>
    <t>Иные межбюджетные трансферты (КВР 540)</t>
  </si>
  <si>
    <t>Исполнение муниципальных гарантий (КВР 843)</t>
  </si>
  <si>
    <t>3 ГРУППА ПРИОРИТЕТНОСТИ</t>
  </si>
  <si>
    <t>Закупка товаров, работ и услуг для обеспечения муниципальных нужд (КВР 200)</t>
  </si>
  <si>
    <t>Капитальные вложения в объекты муниципальной собственности (КВР 400)</t>
  </si>
  <si>
    <t>Предоставление субсидий бюджетным, автономным учреждениям и иным некомерческим организациям (КВР 600, за исключением КВР 611 и 621)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</si>
  <si>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 (КВР 810)</t>
  </si>
  <si>
    <t>Резервные средства (КВР 870)</t>
  </si>
  <si>
    <t/>
  </si>
  <si>
    <t>1</t>
  </si>
  <si>
    <t>1.1.2</t>
  </si>
  <si>
    <t>1.1.3</t>
  </si>
  <si>
    <t>1.1.4</t>
  </si>
  <si>
    <t>1.1.5</t>
  </si>
  <si>
    <t>1.1.1</t>
  </si>
  <si>
    <t>1.2.1</t>
  </si>
  <si>
    <t>1.2.2</t>
  </si>
  <si>
    <t>1.2.3</t>
  </si>
  <si>
    <t>1.2.4</t>
  </si>
  <si>
    <t>1.2.5</t>
  </si>
  <si>
    <t>1.3.1</t>
  </si>
  <si>
    <t>1.3.2</t>
  </si>
  <si>
    <t>1.3.3</t>
  </si>
  <si>
    <t>1.3.4</t>
  </si>
  <si>
    <t>1.3.5</t>
  </si>
  <si>
    <t>1.3.6</t>
  </si>
  <si>
    <t>2.</t>
  </si>
  <si>
    <t>СРЕДСТВА ФЕДЕРАЛЬНОГО БЮДЖЕТА</t>
  </si>
  <si>
    <t>СРЕДСТВА ОБЛАСТНОГО БЮДЖЕТА, в том числе</t>
  </si>
  <si>
    <t>Управление взаимодействия с общественностью администрации городского округа Тольятти</t>
  </si>
  <si>
    <t>54-44-33, доб. 35-30</t>
  </si>
  <si>
    <t>*</t>
  </si>
  <si>
    <t xml:space="preserve">Иные расходы (при наличии расшифровать) </t>
  </si>
  <si>
    <t xml:space="preserve">Исполнитель: Экономист </t>
  </si>
  <si>
    <t xml:space="preserve">     Ю.Н. Яковенко</t>
  </si>
  <si>
    <t>Руководитель управления</t>
  </si>
  <si>
    <t>М.В. Дыченкова</t>
  </si>
  <si>
    <t>* на август в том числе по КВР 100 резерв кассового плана 100 000,00 руб., по КВР 200 - 100 000,00 руб., согласно письма от 19.07.2019 №41407-вн/6.4.</t>
  </si>
  <si>
    <t>Кассовый план распределения расходов бюджета городского округа Тольятти на 2019 год (По решению Думы №322 от 14.08.2019г.)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</si>
</sst>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#,##0.0"/>
    <numFmt numFmtId="174" formatCode="0.00000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0_р_._-;\-* #,##0.00000_р_._-;_-* &quot;-&quot;?????_р_._-;_-@_-"/>
    <numFmt numFmtId="178" formatCode="0.000000"/>
    <numFmt numFmtId="179" formatCode="0.0000"/>
    <numFmt numFmtId="180" formatCode="0.000"/>
    <numFmt numFmtId="181" formatCode="0.0"/>
    <numFmt numFmtId="182" formatCode="_(* #,##0.00_);_(* \(#,##0.00\);_(* &quot;-&quot;??_);_(@_)"/>
    <numFmt numFmtId="183" formatCode="#,##0.00_ ;\-#,##0.00\ "/>
    <numFmt numFmtId="184" formatCode="[$-FC19]d\ mmmm\ yyyy\ &quot;г.&quot;"/>
    <numFmt numFmtId="185" formatCode="#,##0.00&quot;р.&quot;"/>
    <numFmt numFmtId="186" formatCode="_-* #,##0.00_р_._-;\-* #,##0.00_р_._-;_-* \-??_р_._-;_-@_-"/>
  </numFmts>
  <fonts count="50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174" fontId="7" fillId="0" borderId="0" xfId="0" applyNumberFormat="1" applyFont="1" applyFill="1" applyAlignment="1">
      <alignment vertical="center"/>
    </xf>
    <xf numFmtId="174" fontId="2" fillId="0" borderId="0" xfId="0" applyNumberFormat="1" applyFont="1" applyFill="1" applyAlignment="1">
      <alignment vertical="center"/>
    </xf>
    <xf numFmtId="43" fontId="1" fillId="0" borderId="11" xfId="58" applyNumberFormat="1" applyFont="1" applyFill="1" applyBorder="1" applyAlignment="1">
      <alignment vertical="center" wrapText="1"/>
    </xf>
    <xf numFmtId="43" fontId="9" fillId="0" borderId="11" xfId="58" applyNumberFormat="1" applyFont="1" applyFill="1" applyBorder="1" applyAlignment="1">
      <alignment vertical="center" wrapText="1"/>
    </xf>
    <xf numFmtId="43" fontId="8" fillId="0" borderId="11" xfId="58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7" fillId="34" borderId="0" xfId="0" applyFont="1" applyFill="1" applyAlignment="1">
      <alignment vertical="center" wrapText="1"/>
    </xf>
    <xf numFmtId="0" fontId="47" fillId="35" borderId="0" xfId="0" applyFont="1" applyFill="1" applyAlignment="1">
      <alignment vertical="center" wrapText="1"/>
    </xf>
    <xf numFmtId="0" fontId="48" fillId="34" borderId="0" xfId="0" applyFont="1" applyFill="1" applyAlignment="1">
      <alignment vertical="center" wrapText="1"/>
    </xf>
    <xf numFmtId="0" fontId="48" fillId="35" borderId="0" xfId="0" applyFont="1" applyFill="1" applyAlignment="1">
      <alignment vertical="center" wrapText="1"/>
    </xf>
    <xf numFmtId="43" fontId="47" fillId="35" borderId="0" xfId="0" applyNumberFormat="1" applyFont="1" applyFill="1" applyAlignment="1">
      <alignment vertical="center" wrapText="1"/>
    </xf>
    <xf numFmtId="0" fontId="48" fillId="34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0" fontId="2" fillId="36" borderId="0" xfId="0" applyFont="1" applyFill="1" applyAlignment="1">
      <alignment vertical="center" wrapText="1"/>
    </xf>
    <xf numFmtId="0" fontId="7" fillId="36" borderId="0" xfId="0" applyFont="1" applyFill="1" applyAlignment="1">
      <alignment vertical="center" wrapText="1"/>
    </xf>
    <xf numFmtId="0" fontId="7" fillId="36" borderId="0" xfId="0" applyFont="1" applyFill="1" applyAlignment="1">
      <alignment vertical="center"/>
    </xf>
    <xf numFmtId="4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3" fontId="6" fillId="0" borderId="11" xfId="58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7" fillId="0" borderId="0" xfId="0" applyNumberFormat="1" applyFont="1" applyFill="1" applyAlignment="1">
      <alignment vertical="center" wrapText="1"/>
    </xf>
    <xf numFmtId="4" fontId="7" fillId="0" borderId="0" xfId="0" applyNumberFormat="1" applyFont="1" applyFill="1" applyAlignment="1">
      <alignment vertical="center"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9" fontId="6" fillId="0" borderId="0" xfId="0" applyNumberFormat="1" applyFont="1" applyFill="1" applyAlignment="1">
      <alignment vertical="center"/>
    </xf>
    <xf numFmtId="49" fontId="6" fillId="0" borderId="12" xfId="0" applyNumberFormat="1" applyFont="1" applyFill="1" applyBorder="1" applyAlignment="1">
      <alignment vertical="center"/>
    </xf>
    <xf numFmtId="174" fontId="6" fillId="0" borderId="0" xfId="0" applyNumberFormat="1" applyFont="1" applyFill="1" applyAlignment="1">
      <alignment vertical="center"/>
    </xf>
    <xf numFmtId="0" fontId="49" fillId="34" borderId="0" xfId="0" applyFont="1" applyFill="1" applyAlignment="1">
      <alignment vertical="center"/>
    </xf>
    <xf numFmtId="0" fontId="49" fillId="35" borderId="0" xfId="0" applyFont="1" applyFill="1" applyAlignment="1">
      <alignment vertical="center"/>
    </xf>
    <xf numFmtId="0" fontId="6" fillId="36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3" fontId="8" fillId="33" borderId="11" xfId="58" applyNumberFormat="1" applyFont="1" applyFill="1" applyBorder="1" applyAlignment="1">
      <alignment vertical="center" wrapText="1"/>
    </xf>
    <xf numFmtId="43" fontId="9" fillId="33" borderId="11" xfId="58" applyNumberFormat="1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3" fontId="1" fillId="33" borderId="11" xfId="58" applyNumberFormat="1" applyFont="1" applyFill="1" applyBorder="1" applyAlignment="1">
      <alignment vertical="center" wrapText="1"/>
    </xf>
    <xf numFmtId="43" fontId="6" fillId="33" borderId="11" xfId="58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174" fontId="6" fillId="33" borderId="0" xfId="0" applyNumberFormat="1" applyFont="1" applyFill="1" applyAlignment="1">
      <alignment/>
    </xf>
    <xf numFmtId="174" fontId="6" fillId="33" borderId="0" xfId="0" applyNumberFormat="1" applyFont="1" applyFill="1" applyAlignment="1">
      <alignment vertical="center"/>
    </xf>
    <xf numFmtId="174" fontId="2" fillId="33" borderId="0" xfId="0" applyNumberFormat="1" applyFont="1" applyFill="1" applyAlignment="1">
      <alignment vertical="center"/>
    </xf>
    <xf numFmtId="174" fontId="7" fillId="33" borderId="0" xfId="0" applyNumberFormat="1" applyFont="1" applyFill="1" applyAlignment="1">
      <alignment vertical="center"/>
    </xf>
    <xf numFmtId="49" fontId="1" fillId="37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 wrapText="1"/>
    </xf>
    <xf numFmtId="43" fontId="1" fillId="37" borderId="11" xfId="58" applyNumberFormat="1" applyFont="1" applyFill="1" applyBorder="1" applyAlignment="1">
      <alignment vertical="center" wrapText="1"/>
    </xf>
    <xf numFmtId="49" fontId="1" fillId="37" borderId="10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Alignment="1">
      <alignment horizontal="center" vertical="center" wrapText="1"/>
    </xf>
    <xf numFmtId="43" fontId="6" fillId="0" borderId="0" xfId="0" applyNumberFormat="1" applyFont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8162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1"/>
        <xdr:cNvSpPr>
          <a:spLocks/>
        </xdr:cNvSpPr>
      </xdr:nvSpPr>
      <xdr:spPr>
        <a:xfrm flipV="1">
          <a:off x="538162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Line 1"/>
        <xdr:cNvSpPr>
          <a:spLocks/>
        </xdr:cNvSpPr>
      </xdr:nvSpPr>
      <xdr:spPr>
        <a:xfrm flipV="1">
          <a:off x="538162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538162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538162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538162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538162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8" name="Line 1"/>
        <xdr:cNvSpPr>
          <a:spLocks/>
        </xdr:cNvSpPr>
      </xdr:nvSpPr>
      <xdr:spPr>
        <a:xfrm flipV="1">
          <a:off x="538162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Line 11"/>
        <xdr:cNvSpPr>
          <a:spLocks/>
        </xdr:cNvSpPr>
      </xdr:nvSpPr>
      <xdr:spPr>
        <a:xfrm flipV="1">
          <a:off x="538162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Line 12"/>
        <xdr:cNvSpPr>
          <a:spLocks/>
        </xdr:cNvSpPr>
      </xdr:nvSpPr>
      <xdr:spPr>
        <a:xfrm flipV="1">
          <a:off x="538162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Строка 1"/>
        <xdr:cNvSpPr>
          <a:spLocks/>
        </xdr:cNvSpPr>
      </xdr:nvSpPr>
      <xdr:spPr>
        <a:xfrm>
          <a:off x="5381625" y="4762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Line 15"/>
        <xdr:cNvSpPr>
          <a:spLocks/>
        </xdr:cNvSpPr>
      </xdr:nvSpPr>
      <xdr:spPr>
        <a:xfrm flipV="1">
          <a:off x="538162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Line 16"/>
        <xdr:cNvSpPr>
          <a:spLocks/>
        </xdr:cNvSpPr>
      </xdr:nvSpPr>
      <xdr:spPr>
        <a:xfrm flipV="1">
          <a:off x="538162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" name="Line 17"/>
        <xdr:cNvSpPr>
          <a:spLocks/>
        </xdr:cNvSpPr>
      </xdr:nvSpPr>
      <xdr:spPr>
        <a:xfrm flipV="1">
          <a:off x="538162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1295400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5" name="Line 1"/>
        <xdr:cNvSpPr>
          <a:spLocks/>
        </xdr:cNvSpPr>
      </xdr:nvSpPr>
      <xdr:spPr>
        <a:xfrm flipV="1">
          <a:off x="22479000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1295400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6" name="Line 19"/>
        <xdr:cNvSpPr>
          <a:spLocks/>
        </xdr:cNvSpPr>
      </xdr:nvSpPr>
      <xdr:spPr>
        <a:xfrm flipV="1">
          <a:off x="22479000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2667000</xdr:colOff>
      <xdr:row>2</xdr:row>
      <xdr:rowOff>0</xdr:rowOff>
    </xdr:from>
    <xdr:to>
      <xdr:col>14</xdr:col>
      <xdr:colOff>685800</xdr:colOff>
      <xdr:row>2</xdr:row>
      <xdr:rowOff>0</xdr:rowOff>
    </xdr:to>
    <xdr:sp>
      <xdr:nvSpPr>
        <xdr:cNvPr id="17" name="Line 20"/>
        <xdr:cNvSpPr>
          <a:spLocks/>
        </xdr:cNvSpPr>
      </xdr:nvSpPr>
      <xdr:spPr>
        <a:xfrm flipV="1">
          <a:off x="3190875" y="476250"/>
          <a:ext cx="1752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tabSelected="1" zoomScalePageLayoutView="0" workbookViewId="0" topLeftCell="A1">
      <pane xSplit="24705" topLeftCell="M1" activePane="topLeft" state="split"/>
      <selection pane="topLeft" activeCell="N10" sqref="N10:N14"/>
      <selection pane="topRight" activeCell="M19" sqref="M19"/>
    </sheetView>
  </sheetViews>
  <sheetFormatPr defaultColWidth="9.00390625" defaultRowHeight="12.75"/>
  <cols>
    <col min="1" max="1" width="6.875" style="9" customWidth="1"/>
    <col min="2" max="2" width="63.75390625" style="9" customWidth="1"/>
    <col min="3" max="3" width="16.125" style="9" customWidth="1"/>
    <col min="4" max="4" width="16.625" style="60" customWidth="1"/>
    <col min="5" max="5" width="13.875" style="61" customWidth="1"/>
    <col min="6" max="6" width="15.75390625" style="61" customWidth="1"/>
    <col min="7" max="7" width="16.625" style="61" customWidth="1"/>
    <col min="8" max="8" width="16.25390625" style="11" customWidth="1"/>
    <col min="9" max="9" width="16.625" style="10" bestFit="1" customWidth="1"/>
    <col min="10" max="10" width="16.125" style="10" customWidth="1"/>
    <col min="11" max="11" width="17.75390625" style="10" customWidth="1" collapsed="1"/>
    <col min="12" max="12" width="16.125" style="11" customWidth="1" collapsed="1"/>
    <col min="13" max="13" width="15.125" style="10" customWidth="1"/>
    <col min="14" max="14" width="15.25390625" style="10" customWidth="1"/>
    <col min="15" max="15" width="15.125" style="10" customWidth="1"/>
    <col min="16" max="16" width="17.00390625" style="11" customWidth="1"/>
    <col min="17" max="17" width="15.25390625" style="10" customWidth="1"/>
    <col min="18" max="18" width="15.875" style="10" customWidth="1"/>
    <col min="19" max="19" width="16.00390625" style="10" customWidth="1"/>
    <col min="20" max="20" width="20.125" style="22" hidden="1" customWidth="1"/>
    <col min="21" max="22" width="20.125" style="23" hidden="1" customWidth="1"/>
    <col min="23" max="23" width="20.125" style="26" hidden="1" customWidth="1"/>
    <col min="24" max="24" width="16.375" style="37" bestFit="1" customWidth="1"/>
    <col min="25" max="16384" width="9.125" style="8" customWidth="1"/>
  </cols>
  <sheetData>
    <row r="1" spans="1:24" s="1" customFormat="1" ht="18.75">
      <c r="A1" s="75" t="s">
        <v>77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17"/>
      <c r="U1" s="18"/>
      <c r="V1" s="18"/>
      <c r="W1" s="24"/>
      <c r="X1" s="35"/>
    </row>
    <row r="2" spans="1:24" s="1" customFormat="1" ht="18.75">
      <c r="A2" s="76" t="s">
        <v>68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17"/>
      <c r="U2" s="18"/>
      <c r="V2" s="18"/>
      <c r="W2" s="24"/>
      <c r="X2" s="35"/>
    </row>
    <row r="3" spans="1:24" s="1" customFormat="1" ht="18.75">
      <c r="A3" s="77" t="s">
        <v>27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17"/>
      <c r="U3" s="18"/>
      <c r="V3" s="18"/>
      <c r="W3" s="24"/>
      <c r="X3" s="35"/>
    </row>
    <row r="4" spans="1:24" s="1" customFormat="1" ht="18.75">
      <c r="A4" s="2"/>
      <c r="B4" s="2"/>
      <c r="C4" s="2"/>
      <c r="D4" s="51"/>
      <c r="E4" s="51"/>
      <c r="F4" s="51"/>
      <c r="G4" s="51"/>
      <c r="H4" s="2"/>
      <c r="I4" s="2"/>
      <c r="J4" s="66"/>
      <c r="K4" s="2"/>
      <c r="L4" s="2"/>
      <c r="M4" s="2"/>
      <c r="N4" s="2"/>
      <c r="O4" s="2"/>
      <c r="P4" s="2"/>
      <c r="Q4" s="2"/>
      <c r="R4" s="2"/>
      <c r="S4" s="2"/>
      <c r="T4" s="17"/>
      <c r="U4" s="18"/>
      <c r="V4" s="18"/>
      <c r="W4" s="24"/>
      <c r="X4" s="35"/>
    </row>
    <row r="5" spans="1:24" s="1" customFormat="1" ht="18.75">
      <c r="A5" s="78" t="s">
        <v>0</v>
      </c>
      <c r="B5" s="79"/>
      <c r="C5" s="84" t="s">
        <v>1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73"/>
      <c r="R5" s="73"/>
      <c r="S5" s="73"/>
      <c r="T5" s="17"/>
      <c r="U5" s="18"/>
      <c r="V5" s="18"/>
      <c r="W5" s="24"/>
      <c r="X5" s="35"/>
    </row>
    <row r="6" spans="1:24" s="1" customFormat="1" ht="18.75">
      <c r="A6" s="80"/>
      <c r="B6" s="81"/>
      <c r="C6" s="86" t="s">
        <v>2</v>
      </c>
      <c r="D6" s="88" t="s">
        <v>20</v>
      </c>
      <c r="E6" s="89"/>
      <c r="F6" s="89"/>
      <c r="G6" s="90"/>
      <c r="H6" s="69" t="s">
        <v>16</v>
      </c>
      <c r="I6" s="70"/>
      <c r="J6" s="70"/>
      <c r="K6" s="71"/>
      <c r="L6" s="69" t="s">
        <v>8</v>
      </c>
      <c r="M6" s="70"/>
      <c r="N6" s="70"/>
      <c r="O6" s="71"/>
      <c r="P6" s="72" t="s">
        <v>3</v>
      </c>
      <c r="Q6" s="73"/>
      <c r="R6" s="73"/>
      <c r="S6" s="73"/>
      <c r="T6" s="17"/>
      <c r="U6" s="18"/>
      <c r="V6" s="18"/>
      <c r="W6" s="24"/>
      <c r="X6" s="35"/>
    </row>
    <row r="7" spans="1:24" s="5" customFormat="1" ht="18.75">
      <c r="A7" s="82"/>
      <c r="B7" s="83"/>
      <c r="C7" s="87"/>
      <c r="D7" s="52" t="s">
        <v>4</v>
      </c>
      <c r="E7" s="16" t="s">
        <v>21</v>
      </c>
      <c r="F7" s="16" t="s">
        <v>22</v>
      </c>
      <c r="G7" s="16" t="s">
        <v>23</v>
      </c>
      <c r="H7" s="52" t="s">
        <v>4</v>
      </c>
      <c r="I7" s="16" t="s">
        <v>17</v>
      </c>
      <c r="J7" s="16" t="s">
        <v>18</v>
      </c>
      <c r="K7" s="16" t="s">
        <v>19</v>
      </c>
      <c r="L7" s="52" t="s">
        <v>4</v>
      </c>
      <c r="M7" s="16" t="s">
        <v>9</v>
      </c>
      <c r="N7" s="4" t="s">
        <v>10</v>
      </c>
      <c r="O7" s="4" t="s">
        <v>11</v>
      </c>
      <c r="P7" s="3" t="s">
        <v>4</v>
      </c>
      <c r="Q7" s="4" t="s">
        <v>12</v>
      </c>
      <c r="R7" s="4" t="s">
        <v>13</v>
      </c>
      <c r="S7" s="4" t="s">
        <v>14</v>
      </c>
      <c r="T7" s="19"/>
      <c r="U7" s="20"/>
      <c r="V7" s="20"/>
      <c r="W7" s="25"/>
      <c r="X7" s="36"/>
    </row>
    <row r="8" spans="1:24" s="1" customFormat="1" ht="31.5" collapsed="1">
      <c r="A8" s="62" t="s">
        <v>48</v>
      </c>
      <c r="B8" s="63" t="s">
        <v>26</v>
      </c>
      <c r="C8" s="64">
        <f>C9+C15+C21</f>
        <v>18715000</v>
      </c>
      <c r="D8" s="64">
        <f aca="true" t="shared" si="0" ref="D8:S8">D9+D15+D21</f>
        <v>5764124.07</v>
      </c>
      <c r="E8" s="64">
        <f t="shared" si="0"/>
        <v>585441.6</v>
      </c>
      <c r="F8" s="64">
        <f t="shared" si="0"/>
        <v>2708380.9</v>
      </c>
      <c r="G8" s="64">
        <f t="shared" si="0"/>
        <v>2470301.5700000003</v>
      </c>
      <c r="H8" s="64">
        <f t="shared" si="0"/>
        <v>7806607.27</v>
      </c>
      <c r="I8" s="64">
        <f t="shared" si="0"/>
        <v>14287276.889999999</v>
      </c>
      <c r="J8" s="64">
        <f t="shared" si="0"/>
        <v>-7392808.69</v>
      </c>
      <c r="K8" s="64">
        <f t="shared" si="0"/>
        <v>912139.0700000001</v>
      </c>
      <c r="L8" s="64">
        <f t="shared" si="0"/>
        <v>2875418.73</v>
      </c>
      <c r="M8" s="64">
        <f t="shared" si="0"/>
        <v>767148.38</v>
      </c>
      <c r="N8" s="64">
        <f t="shared" si="0"/>
        <v>1245143.2</v>
      </c>
      <c r="O8" s="64">
        <f t="shared" si="0"/>
        <v>863127.15</v>
      </c>
      <c r="P8" s="64">
        <f t="shared" si="0"/>
        <v>2268849.93</v>
      </c>
      <c r="Q8" s="64">
        <f t="shared" si="0"/>
        <v>815172.33</v>
      </c>
      <c r="R8" s="64">
        <f t="shared" si="0"/>
        <v>675000</v>
      </c>
      <c r="S8" s="64">
        <f t="shared" si="0"/>
        <v>778677.6</v>
      </c>
      <c r="T8" s="17"/>
      <c r="U8" s="18"/>
      <c r="V8" s="18"/>
      <c r="W8" s="24"/>
      <c r="X8" s="35"/>
    </row>
    <row r="9" spans="1:24" s="1" customFormat="1" ht="18.75">
      <c r="A9" s="32" t="s">
        <v>5</v>
      </c>
      <c r="B9" s="33" t="s">
        <v>29</v>
      </c>
      <c r="C9" s="13">
        <f>SUM(C10:C14)</f>
        <v>5541999.999999999</v>
      </c>
      <c r="D9" s="50">
        <f>SUM(D10:D14)</f>
        <v>5240154.28</v>
      </c>
      <c r="E9" s="50">
        <f>SUM(E10:E14)</f>
        <v>585441.6</v>
      </c>
      <c r="F9" s="50">
        <f>SUM(F10:F14)</f>
        <v>2513869.79</v>
      </c>
      <c r="G9" s="50">
        <f>SUM(G10:G14)</f>
        <v>2140842.89</v>
      </c>
      <c r="H9" s="13">
        <f aca="true" t="shared" si="1" ref="H9:S9">SUM(H10:H14)</f>
        <v>-3008342.7400000007</v>
      </c>
      <c r="I9" s="13">
        <f>SUM(I10:I14)</f>
        <v>4843833.359999999</v>
      </c>
      <c r="J9" s="50">
        <f t="shared" si="1"/>
        <v>-8562264.22</v>
      </c>
      <c r="K9" s="13">
        <f t="shared" si="1"/>
        <v>710088.12</v>
      </c>
      <c r="L9" s="13">
        <f t="shared" si="1"/>
        <v>1939057.66</v>
      </c>
      <c r="M9" s="13">
        <f t="shared" si="1"/>
        <v>601693.92</v>
      </c>
      <c r="N9" s="13">
        <f t="shared" si="1"/>
        <v>819488.7899999999</v>
      </c>
      <c r="O9" s="13">
        <f t="shared" si="1"/>
        <v>517874.95</v>
      </c>
      <c r="P9" s="13">
        <f t="shared" si="1"/>
        <v>1371130.8</v>
      </c>
      <c r="Q9" s="13">
        <f t="shared" si="1"/>
        <v>531172.33</v>
      </c>
      <c r="R9" s="13">
        <f t="shared" si="1"/>
        <v>448000</v>
      </c>
      <c r="S9" s="13">
        <f t="shared" si="1"/>
        <v>391958.47</v>
      </c>
      <c r="T9" s="17"/>
      <c r="U9" s="18"/>
      <c r="V9" s="18"/>
      <c r="W9" s="24"/>
      <c r="X9" s="35"/>
    </row>
    <row r="10" spans="1:24" s="1" customFormat="1" ht="47.25">
      <c r="A10" s="6" t="s">
        <v>53</v>
      </c>
      <c r="B10" s="7" t="s">
        <v>30</v>
      </c>
      <c r="C10" s="53">
        <f>D10+H10+L10+P10</f>
        <v>5293999.999999999</v>
      </c>
      <c r="D10" s="50">
        <f>SUM(E10:G10)</f>
        <v>5240086.57</v>
      </c>
      <c r="E10" s="49">
        <v>585441.6</v>
      </c>
      <c r="F10" s="49">
        <v>2513802.08</v>
      </c>
      <c r="G10" s="49">
        <v>2140842.89</v>
      </c>
      <c r="H10" s="13">
        <f>SUM(I10:K10)</f>
        <v>-3085955.420000001</v>
      </c>
      <c r="I10" s="49">
        <v>4773368.06</v>
      </c>
      <c r="J10" s="14">
        <v>-8562264.22</v>
      </c>
      <c r="K10" s="49">
        <v>702940.74</v>
      </c>
      <c r="L10" s="13">
        <f>SUM(M10:O10)</f>
        <v>1822710.38</v>
      </c>
      <c r="M10" s="14">
        <v>556943.92</v>
      </c>
      <c r="N10" s="34">
        <v>817766.46</v>
      </c>
      <c r="O10" s="14">
        <v>448000</v>
      </c>
      <c r="P10" s="13">
        <f>SUM(Q10+R10+S10)</f>
        <v>1317158.47</v>
      </c>
      <c r="Q10" s="14">
        <v>477200</v>
      </c>
      <c r="R10" s="14">
        <v>448000</v>
      </c>
      <c r="S10" s="14">
        <v>391958.47</v>
      </c>
      <c r="T10" s="17"/>
      <c r="U10" s="18"/>
      <c r="V10" s="18"/>
      <c r="W10" s="24"/>
      <c r="X10" s="35"/>
    </row>
    <row r="11" spans="1:24" s="1" customFormat="1" ht="31.5">
      <c r="A11" s="6" t="s">
        <v>49</v>
      </c>
      <c r="B11" s="7" t="s">
        <v>31</v>
      </c>
      <c r="C11" s="53">
        <f>D11+H11+L11+P11</f>
        <v>0</v>
      </c>
      <c r="D11" s="50">
        <f>SUM(E11:G11)</f>
        <v>0</v>
      </c>
      <c r="E11" s="49"/>
      <c r="F11" s="49"/>
      <c r="G11" s="49"/>
      <c r="H11" s="13">
        <f>SUM(I11:K11)</f>
        <v>0</v>
      </c>
      <c r="I11" s="14"/>
      <c r="J11" s="14"/>
      <c r="K11" s="49"/>
      <c r="L11" s="13">
        <f>SUM(M11:O11)</f>
        <v>0</v>
      </c>
      <c r="M11" s="14"/>
      <c r="N11" s="34"/>
      <c r="O11" s="14"/>
      <c r="P11" s="13">
        <f>SUM(Q11:S11)</f>
        <v>0</v>
      </c>
      <c r="Q11" s="14"/>
      <c r="R11" s="14"/>
      <c r="S11" s="14"/>
      <c r="T11" s="17"/>
      <c r="U11" s="18"/>
      <c r="V11" s="18"/>
      <c r="W11" s="24"/>
      <c r="X11" s="35"/>
    </row>
    <row r="12" spans="1:24" s="1" customFormat="1" ht="18.75">
      <c r="A12" s="6" t="s">
        <v>50</v>
      </c>
      <c r="B12" s="7" t="s">
        <v>32</v>
      </c>
      <c r="C12" s="53">
        <f>D12+H12+L12+P12</f>
        <v>0</v>
      </c>
      <c r="D12" s="50">
        <f>SUM(E12:G12)</f>
        <v>0</v>
      </c>
      <c r="E12" s="49"/>
      <c r="F12" s="49"/>
      <c r="G12" s="49"/>
      <c r="H12" s="13">
        <f>SUM(I12:K12)</f>
        <v>0</v>
      </c>
      <c r="I12" s="14"/>
      <c r="J12" s="14"/>
      <c r="K12" s="49"/>
      <c r="L12" s="13">
        <f>SUM(M12:O12)</f>
        <v>0</v>
      </c>
      <c r="M12" s="14"/>
      <c r="N12" s="34"/>
      <c r="O12" s="14"/>
      <c r="P12" s="13">
        <f>SUM(Q12:S12)</f>
        <v>0</v>
      </c>
      <c r="Q12" s="14"/>
      <c r="R12" s="14"/>
      <c r="S12" s="14"/>
      <c r="T12" s="17"/>
      <c r="U12" s="18"/>
      <c r="V12" s="18"/>
      <c r="W12" s="24"/>
      <c r="X12" s="35"/>
    </row>
    <row r="13" spans="1:24" s="1" customFormat="1" ht="18.75">
      <c r="A13" s="6" t="s">
        <v>51</v>
      </c>
      <c r="B13" s="7" t="s">
        <v>33</v>
      </c>
      <c r="C13" s="53">
        <f>D13+H13+L13+P13</f>
        <v>33000</v>
      </c>
      <c r="D13" s="50">
        <f>SUM(E13:G13)</f>
        <v>0</v>
      </c>
      <c r="E13" s="49"/>
      <c r="F13" s="49"/>
      <c r="G13" s="49"/>
      <c r="H13" s="13">
        <f>SUM(I13:K13)</f>
        <v>32852.72</v>
      </c>
      <c r="I13" s="14">
        <v>25715.3</v>
      </c>
      <c r="J13" s="14"/>
      <c r="K13" s="49">
        <v>7137.42</v>
      </c>
      <c r="L13" s="13">
        <f>SUM(M13:O13)</f>
        <v>147.28</v>
      </c>
      <c r="M13" s="14"/>
      <c r="N13" s="34"/>
      <c r="O13" s="14">
        <v>147.28</v>
      </c>
      <c r="P13" s="13">
        <f>SUM(Q13:S13)</f>
        <v>0</v>
      </c>
      <c r="Q13" s="14"/>
      <c r="R13" s="14"/>
      <c r="S13" s="14"/>
      <c r="T13" s="17"/>
      <c r="U13" s="18"/>
      <c r="V13" s="18"/>
      <c r="W13" s="24"/>
      <c r="X13" s="35"/>
    </row>
    <row r="14" spans="1:24" s="1" customFormat="1" ht="18.75">
      <c r="A14" s="68" t="s">
        <v>52</v>
      </c>
      <c r="B14" s="7" t="s">
        <v>34</v>
      </c>
      <c r="C14" s="53">
        <f>D14+H14+L14+P14</f>
        <v>215000</v>
      </c>
      <c r="D14" s="50">
        <f>SUM(E14:G14)</f>
        <v>67.71</v>
      </c>
      <c r="E14" s="49"/>
      <c r="F14" s="49">
        <v>67.71</v>
      </c>
      <c r="G14" s="49"/>
      <c r="H14" s="13">
        <f>SUM(I14:K14)</f>
        <v>44759.96</v>
      </c>
      <c r="I14" s="49">
        <v>44750</v>
      </c>
      <c r="J14" s="14"/>
      <c r="K14" s="49">
        <v>9.96</v>
      </c>
      <c r="L14" s="13">
        <f>SUM(M14:O14)</f>
        <v>116200</v>
      </c>
      <c r="M14" s="14">
        <v>44750</v>
      </c>
      <c r="N14" s="34">
        <v>1722.33</v>
      </c>
      <c r="O14" s="14">
        <v>69727.67</v>
      </c>
      <c r="P14" s="13">
        <f>SUM(Q14:S14)</f>
        <v>53972.33</v>
      </c>
      <c r="Q14" s="14">
        <v>53972.33</v>
      </c>
      <c r="R14" s="14"/>
      <c r="S14" s="14"/>
      <c r="T14" s="17"/>
      <c r="U14" s="18"/>
      <c r="V14" s="18"/>
      <c r="W14" s="24"/>
      <c r="X14" s="35"/>
    </row>
    <row r="15" spans="1:24" s="1" customFormat="1" ht="18.75">
      <c r="A15" s="32" t="s">
        <v>15</v>
      </c>
      <c r="B15" s="33" t="s">
        <v>35</v>
      </c>
      <c r="C15" s="50">
        <f>SUM(C16:C20)</f>
        <v>0</v>
      </c>
      <c r="D15" s="50">
        <f>SUM(D16:D20)</f>
        <v>0</v>
      </c>
      <c r="E15" s="50">
        <f>SUM(E16:E20)</f>
        <v>0</v>
      </c>
      <c r="F15" s="50">
        <f>SUM(F16:F20)</f>
        <v>0</v>
      </c>
      <c r="G15" s="50">
        <f>SUM(G16:G20)</f>
        <v>0</v>
      </c>
      <c r="H15" s="13">
        <f aca="true" t="shared" si="2" ref="H15:S15">SUM(H16:H20)</f>
        <v>0</v>
      </c>
      <c r="I15" s="13">
        <f t="shared" si="2"/>
        <v>0</v>
      </c>
      <c r="J15" s="13">
        <f t="shared" si="2"/>
        <v>0</v>
      </c>
      <c r="K15" s="50">
        <f t="shared" si="2"/>
        <v>0</v>
      </c>
      <c r="L15" s="13">
        <f t="shared" si="2"/>
        <v>0</v>
      </c>
      <c r="M15" s="13">
        <f t="shared" si="2"/>
        <v>0</v>
      </c>
      <c r="N15" s="13">
        <f t="shared" si="2"/>
        <v>0</v>
      </c>
      <c r="O15" s="13">
        <f t="shared" si="2"/>
        <v>0</v>
      </c>
      <c r="P15" s="13">
        <f t="shared" si="2"/>
        <v>0</v>
      </c>
      <c r="Q15" s="13">
        <f t="shared" si="2"/>
        <v>0</v>
      </c>
      <c r="R15" s="13">
        <f t="shared" si="2"/>
        <v>0</v>
      </c>
      <c r="S15" s="13">
        <f t="shared" si="2"/>
        <v>0</v>
      </c>
      <c r="T15" s="13">
        <f>SUM(T16:T20)</f>
        <v>0</v>
      </c>
      <c r="U15" s="13">
        <f>SUM(U16:U20)</f>
        <v>0</v>
      </c>
      <c r="V15" s="13">
        <f>SUM(V16:V20)</f>
        <v>0</v>
      </c>
      <c r="W15" s="13">
        <f>SUM(W16:W20)</f>
        <v>0</v>
      </c>
      <c r="X15" s="35"/>
    </row>
    <row r="16" spans="1:24" s="1" customFormat="1" ht="47.25">
      <c r="A16" s="6" t="s">
        <v>54</v>
      </c>
      <c r="B16" s="7" t="s">
        <v>36</v>
      </c>
      <c r="C16" s="53">
        <f>D16+H16+L16+P16</f>
        <v>0</v>
      </c>
      <c r="D16" s="50">
        <f>SUM(E16:G16)</f>
        <v>0</v>
      </c>
      <c r="E16" s="49"/>
      <c r="F16" s="49"/>
      <c r="G16" s="49"/>
      <c r="H16" s="13">
        <f>SUM(I16:K16)</f>
        <v>0</v>
      </c>
      <c r="I16" s="14"/>
      <c r="J16" s="14"/>
      <c r="K16" s="49"/>
      <c r="L16" s="13">
        <f>SUM(M16:O16)</f>
        <v>0</v>
      </c>
      <c r="M16" s="14"/>
      <c r="N16" s="14"/>
      <c r="O16" s="14"/>
      <c r="P16" s="13">
        <f>SUM(Q16:S16)</f>
        <v>0</v>
      </c>
      <c r="Q16" s="14"/>
      <c r="R16" s="14"/>
      <c r="S16" s="14"/>
      <c r="T16" s="17"/>
      <c r="U16" s="18"/>
      <c r="V16" s="18"/>
      <c r="W16" s="24"/>
      <c r="X16" s="35"/>
    </row>
    <row r="17" spans="1:24" s="1" customFormat="1" ht="47.25">
      <c r="A17" s="6" t="s">
        <v>55</v>
      </c>
      <c r="B17" s="7" t="s">
        <v>37</v>
      </c>
      <c r="C17" s="53">
        <f>D17+H17+L17+P17</f>
        <v>0</v>
      </c>
      <c r="D17" s="50">
        <f>SUM(E17:G17)</f>
        <v>0</v>
      </c>
      <c r="E17" s="49"/>
      <c r="F17" s="49"/>
      <c r="G17" s="49"/>
      <c r="H17" s="13">
        <f>SUM(I17:K17)</f>
        <v>0</v>
      </c>
      <c r="I17" s="14"/>
      <c r="J17" s="14"/>
      <c r="K17" s="49"/>
      <c r="L17" s="13">
        <f>SUM(M17:O17)</f>
        <v>0</v>
      </c>
      <c r="M17" s="14"/>
      <c r="N17" s="14"/>
      <c r="O17" s="14"/>
      <c r="P17" s="13">
        <f>SUM(Q17:S17)</f>
        <v>0</v>
      </c>
      <c r="Q17" s="14"/>
      <c r="R17" s="14"/>
      <c r="S17" s="14"/>
      <c r="T17" s="17"/>
      <c r="U17" s="18"/>
      <c r="V17" s="18"/>
      <c r="W17" s="24"/>
      <c r="X17" s="35"/>
    </row>
    <row r="18" spans="1:24" s="1" customFormat="1" ht="18.75">
      <c r="A18" s="6" t="s">
        <v>56</v>
      </c>
      <c r="B18" s="7" t="s">
        <v>38</v>
      </c>
      <c r="C18" s="53">
        <f>D18+H18+L18+P18</f>
        <v>0</v>
      </c>
      <c r="D18" s="50">
        <f>SUM(E18:G18)</f>
        <v>0</v>
      </c>
      <c r="E18" s="49"/>
      <c r="F18" s="49"/>
      <c r="G18" s="49"/>
      <c r="H18" s="13">
        <f>SUM(I18:K18)</f>
        <v>0</v>
      </c>
      <c r="I18" s="14"/>
      <c r="J18" s="14"/>
      <c r="K18" s="49"/>
      <c r="L18" s="13">
        <f>SUM(M18:O18)</f>
        <v>0</v>
      </c>
      <c r="M18" s="14"/>
      <c r="N18" s="14"/>
      <c r="O18" s="14"/>
      <c r="P18" s="13">
        <f>SUM(Q18:S18)</f>
        <v>0</v>
      </c>
      <c r="Q18" s="14"/>
      <c r="R18" s="14"/>
      <c r="S18" s="14"/>
      <c r="T18" s="17"/>
      <c r="U18" s="18"/>
      <c r="V18" s="18"/>
      <c r="W18" s="24"/>
      <c r="X18" s="35"/>
    </row>
    <row r="19" spans="1:24" s="1" customFormat="1" ht="18.75">
      <c r="A19" s="15" t="s">
        <v>57</v>
      </c>
      <c r="B19" s="7" t="s">
        <v>39</v>
      </c>
      <c r="C19" s="53">
        <f>D19+H19+L19+P19</f>
        <v>0</v>
      </c>
      <c r="D19" s="50">
        <f>SUM(E19:G19)</f>
        <v>0</v>
      </c>
      <c r="E19" s="53"/>
      <c r="F19" s="53"/>
      <c r="G19" s="53"/>
      <c r="H19" s="13">
        <f>SUM(I19:K19)</f>
        <v>0</v>
      </c>
      <c r="I19" s="12"/>
      <c r="J19" s="12"/>
      <c r="K19" s="53"/>
      <c r="L19" s="13">
        <f>SUM(M19:O19)</f>
        <v>0</v>
      </c>
      <c r="M19" s="12"/>
      <c r="N19" s="12"/>
      <c r="O19" s="12"/>
      <c r="P19" s="13">
        <f>SUM(Q19:S19)</f>
        <v>0</v>
      </c>
      <c r="Q19" s="12"/>
      <c r="R19" s="12"/>
      <c r="S19" s="12"/>
      <c r="T19" s="17"/>
      <c r="U19" s="18"/>
      <c r="V19" s="18"/>
      <c r="W19" s="24"/>
      <c r="X19" s="35"/>
    </row>
    <row r="20" spans="1:24" s="1" customFormat="1" ht="18.75">
      <c r="A20" s="6" t="s">
        <v>58</v>
      </c>
      <c r="B20" s="7" t="s">
        <v>40</v>
      </c>
      <c r="C20" s="53">
        <f>D20+H20+L20+P20</f>
        <v>0</v>
      </c>
      <c r="D20" s="50">
        <f>SUM(E20:G20)</f>
        <v>0</v>
      </c>
      <c r="E20" s="53"/>
      <c r="F20" s="53"/>
      <c r="G20" s="53"/>
      <c r="H20" s="13">
        <f>SUM(I20:K20)</f>
        <v>0</v>
      </c>
      <c r="I20" s="12"/>
      <c r="J20" s="12"/>
      <c r="K20" s="53"/>
      <c r="L20" s="13">
        <f>SUM(M20:O20)</f>
        <v>0</v>
      </c>
      <c r="M20" s="12"/>
      <c r="N20" s="12"/>
      <c r="O20" s="12"/>
      <c r="P20" s="13">
        <f>SUM(Q20:S20)</f>
        <v>0</v>
      </c>
      <c r="Q20" s="12"/>
      <c r="R20" s="12"/>
      <c r="S20" s="12"/>
      <c r="T20" s="17"/>
      <c r="U20" s="18"/>
      <c r="V20" s="18"/>
      <c r="W20" s="24"/>
      <c r="X20" s="35"/>
    </row>
    <row r="21" spans="1:24" s="1" customFormat="1" ht="18.75">
      <c r="A21" s="32" t="s">
        <v>25</v>
      </c>
      <c r="B21" s="33" t="s">
        <v>41</v>
      </c>
      <c r="C21" s="50">
        <f>SUM(C22:C27)</f>
        <v>13173000</v>
      </c>
      <c r="D21" s="50">
        <f>SUM(D22:D27)</f>
        <v>523969.79</v>
      </c>
      <c r="E21" s="50">
        <f>SUM(E22:E27)</f>
        <v>0</v>
      </c>
      <c r="F21" s="50">
        <f>SUM(F22:F27)</f>
        <v>194511.11</v>
      </c>
      <c r="G21" s="50">
        <f>SUM(G22:G27)</f>
        <v>329458.68</v>
      </c>
      <c r="H21" s="13">
        <f aca="true" t="shared" si="3" ref="H21:S21">SUM(H22:H27)</f>
        <v>10814950.01</v>
      </c>
      <c r="I21" s="13">
        <f t="shared" si="3"/>
        <v>9443443.53</v>
      </c>
      <c r="J21" s="13">
        <f t="shared" si="3"/>
        <v>1169455.53</v>
      </c>
      <c r="K21" s="50">
        <f t="shared" si="3"/>
        <v>202050.95</v>
      </c>
      <c r="L21" s="13">
        <f t="shared" si="3"/>
        <v>936361.0700000001</v>
      </c>
      <c r="M21" s="13">
        <f t="shared" si="3"/>
        <v>165454.46</v>
      </c>
      <c r="N21" s="13">
        <f t="shared" si="3"/>
        <v>425654.41</v>
      </c>
      <c r="O21" s="13">
        <f t="shared" si="3"/>
        <v>345252.2</v>
      </c>
      <c r="P21" s="13">
        <f t="shared" si="3"/>
        <v>897719.13</v>
      </c>
      <c r="Q21" s="13">
        <f t="shared" si="3"/>
        <v>284000</v>
      </c>
      <c r="R21" s="13">
        <f t="shared" si="3"/>
        <v>227000</v>
      </c>
      <c r="S21" s="13">
        <f t="shared" si="3"/>
        <v>386719.13</v>
      </c>
      <c r="T21" s="17"/>
      <c r="U21" s="18"/>
      <c r="V21" s="18"/>
      <c r="W21" s="24"/>
      <c r="X21" s="35"/>
    </row>
    <row r="22" spans="1:24" s="1" customFormat="1" ht="31.5">
      <c r="A22" s="6" t="s">
        <v>59</v>
      </c>
      <c r="B22" s="7" t="s">
        <v>42</v>
      </c>
      <c r="C22" s="53">
        <f aca="true" t="shared" si="4" ref="C22:C27">D22+H22+L22+P22</f>
        <v>3323000</v>
      </c>
      <c r="D22" s="50">
        <f>SUM(E22:G22)</f>
        <v>523969.79</v>
      </c>
      <c r="E22" s="49"/>
      <c r="F22" s="49">
        <v>194511.11</v>
      </c>
      <c r="G22" s="49">
        <v>329458.68</v>
      </c>
      <c r="H22" s="13">
        <f>SUM(I22:K22)</f>
        <v>964950.01</v>
      </c>
      <c r="I22" s="49">
        <v>293443.53</v>
      </c>
      <c r="J22" s="49">
        <v>469455.53</v>
      </c>
      <c r="K22" s="49">
        <v>202050.95</v>
      </c>
      <c r="L22" s="13">
        <f>SUM(M22:O22)</f>
        <v>936361.0700000001</v>
      </c>
      <c r="M22" s="14">
        <v>165454.46</v>
      </c>
      <c r="N22" s="34">
        <v>425654.41</v>
      </c>
      <c r="O22" s="14">
        <v>345252.2</v>
      </c>
      <c r="P22" s="13">
        <f>SUM(Q22:S22)</f>
        <v>897719.13</v>
      </c>
      <c r="Q22" s="14">
        <v>284000</v>
      </c>
      <c r="R22" s="14">
        <v>227000</v>
      </c>
      <c r="S22" s="14">
        <v>386719.13</v>
      </c>
      <c r="T22" s="17"/>
      <c r="U22" s="18"/>
      <c r="V22" s="18"/>
      <c r="W22" s="24"/>
      <c r="X22" s="35"/>
    </row>
    <row r="23" spans="1:24" s="1" customFormat="1" ht="31.5">
      <c r="A23" s="6" t="s">
        <v>60</v>
      </c>
      <c r="B23" s="7" t="s">
        <v>43</v>
      </c>
      <c r="C23" s="53">
        <f t="shared" si="4"/>
        <v>0</v>
      </c>
      <c r="D23" s="50">
        <f aca="true" t="shared" si="5" ref="D23:D28">SUM(E23:G23)</f>
        <v>0</v>
      </c>
      <c r="E23" s="49"/>
      <c r="F23" s="49"/>
      <c r="G23" s="49"/>
      <c r="H23" s="13">
        <f aca="true" t="shared" si="6" ref="H23:H28">SUM(I23:K23)</f>
        <v>0</v>
      </c>
      <c r="I23" s="14"/>
      <c r="J23" s="14"/>
      <c r="K23" s="49"/>
      <c r="L23" s="13">
        <f aca="true" t="shared" si="7" ref="L23:L28">SUM(M23:O23)</f>
        <v>0</v>
      </c>
      <c r="M23" s="14"/>
      <c r="N23" s="14"/>
      <c r="O23" s="14"/>
      <c r="P23" s="13">
        <f aca="true" t="shared" si="8" ref="P23:P28">SUM(Q23:S23)</f>
        <v>0</v>
      </c>
      <c r="Q23" s="14"/>
      <c r="R23" s="14"/>
      <c r="S23" s="14"/>
      <c r="T23" s="17"/>
      <c r="U23" s="18"/>
      <c r="V23" s="18"/>
      <c r="W23" s="24"/>
      <c r="X23" s="35"/>
    </row>
    <row r="24" spans="1:24" s="1" customFormat="1" ht="47.25">
      <c r="A24" s="6" t="s">
        <v>61</v>
      </c>
      <c r="B24" s="7" t="s">
        <v>44</v>
      </c>
      <c r="C24" s="53">
        <f t="shared" si="4"/>
        <v>9850000</v>
      </c>
      <c r="D24" s="50">
        <f t="shared" si="5"/>
        <v>0</v>
      </c>
      <c r="E24" s="54"/>
      <c r="F24" s="54">
        <v>0</v>
      </c>
      <c r="G24" s="54"/>
      <c r="H24" s="13">
        <f t="shared" si="6"/>
        <v>9850000</v>
      </c>
      <c r="I24" s="54">
        <v>9150000</v>
      </c>
      <c r="J24" s="34">
        <v>700000</v>
      </c>
      <c r="K24" s="54"/>
      <c r="L24" s="13">
        <f t="shared" si="7"/>
        <v>0</v>
      </c>
      <c r="M24" s="34"/>
      <c r="N24" s="34"/>
      <c r="O24" s="34"/>
      <c r="P24" s="13">
        <f t="shared" si="8"/>
        <v>0</v>
      </c>
      <c r="Q24" s="34"/>
      <c r="R24" s="34"/>
      <c r="S24" s="34"/>
      <c r="T24" s="17"/>
      <c r="U24" s="18"/>
      <c r="V24" s="18"/>
      <c r="W24" s="24"/>
      <c r="X24" s="35"/>
    </row>
    <row r="25" spans="1:24" s="1" customFormat="1" ht="63">
      <c r="A25" s="6" t="s">
        <v>62</v>
      </c>
      <c r="B25" s="7" t="s">
        <v>45</v>
      </c>
      <c r="C25" s="53">
        <f t="shared" si="4"/>
        <v>0</v>
      </c>
      <c r="D25" s="50">
        <f t="shared" si="5"/>
        <v>0</v>
      </c>
      <c r="E25" s="49"/>
      <c r="F25" s="49"/>
      <c r="G25" s="49"/>
      <c r="H25" s="13">
        <f t="shared" si="6"/>
        <v>0</v>
      </c>
      <c r="I25" s="14"/>
      <c r="J25" s="14"/>
      <c r="K25" s="49"/>
      <c r="L25" s="13">
        <f t="shared" si="7"/>
        <v>0</v>
      </c>
      <c r="M25" s="14"/>
      <c r="N25" s="14"/>
      <c r="O25" s="14"/>
      <c r="P25" s="13">
        <f t="shared" si="8"/>
        <v>0</v>
      </c>
      <c r="Q25" s="14"/>
      <c r="R25" s="14"/>
      <c r="S25" s="14"/>
      <c r="T25" s="17"/>
      <c r="U25" s="18"/>
      <c r="V25" s="18"/>
      <c r="W25" s="24"/>
      <c r="X25" s="35"/>
    </row>
    <row r="26" spans="1:24" s="1" customFormat="1" ht="18.75">
      <c r="A26" s="6" t="s">
        <v>63</v>
      </c>
      <c r="B26" s="7" t="s">
        <v>46</v>
      </c>
      <c r="C26" s="12">
        <f t="shared" si="4"/>
        <v>0</v>
      </c>
      <c r="D26" s="50">
        <f t="shared" si="5"/>
        <v>0</v>
      </c>
      <c r="E26" s="49"/>
      <c r="F26" s="49"/>
      <c r="G26" s="49"/>
      <c r="H26" s="13">
        <f t="shared" si="6"/>
        <v>0</v>
      </c>
      <c r="I26" s="14"/>
      <c r="J26" s="14"/>
      <c r="K26" s="49"/>
      <c r="L26" s="13">
        <f t="shared" si="7"/>
        <v>0</v>
      </c>
      <c r="M26" s="14"/>
      <c r="N26" s="14"/>
      <c r="O26" s="14"/>
      <c r="P26" s="13">
        <f t="shared" si="8"/>
        <v>0</v>
      </c>
      <c r="Q26" s="14"/>
      <c r="R26" s="14"/>
      <c r="S26" s="14"/>
      <c r="T26" s="17"/>
      <c r="U26" s="18"/>
      <c r="V26" s="18"/>
      <c r="W26" s="24"/>
      <c r="X26" s="35"/>
    </row>
    <row r="27" spans="1:24" s="1" customFormat="1" ht="18.75">
      <c r="A27" s="6" t="s">
        <v>64</v>
      </c>
      <c r="B27" s="7" t="s">
        <v>71</v>
      </c>
      <c r="C27" s="12">
        <f t="shared" si="4"/>
        <v>0</v>
      </c>
      <c r="D27" s="50">
        <f t="shared" si="5"/>
        <v>0</v>
      </c>
      <c r="E27" s="49"/>
      <c r="F27" s="49"/>
      <c r="G27" s="49"/>
      <c r="H27" s="13">
        <f t="shared" si="6"/>
        <v>0</v>
      </c>
      <c r="I27" s="14"/>
      <c r="J27" s="14"/>
      <c r="K27" s="14"/>
      <c r="L27" s="13">
        <f t="shared" si="7"/>
        <v>0</v>
      </c>
      <c r="M27" s="14"/>
      <c r="N27" s="14"/>
      <c r="O27" s="14"/>
      <c r="P27" s="13">
        <f t="shared" si="8"/>
        <v>0</v>
      </c>
      <c r="Q27" s="14"/>
      <c r="R27" s="14"/>
      <c r="S27" s="14"/>
      <c r="T27" s="17"/>
      <c r="U27" s="18"/>
      <c r="V27" s="18"/>
      <c r="W27" s="24"/>
      <c r="X27" s="35"/>
    </row>
    <row r="28" spans="1:24" s="1" customFormat="1" ht="18.75">
      <c r="A28" s="6"/>
      <c r="B28" s="7" t="s">
        <v>47</v>
      </c>
      <c r="C28" s="12"/>
      <c r="D28" s="50">
        <f t="shared" si="5"/>
        <v>0</v>
      </c>
      <c r="E28" s="49"/>
      <c r="F28" s="49"/>
      <c r="G28" s="49"/>
      <c r="H28" s="13">
        <f t="shared" si="6"/>
        <v>0</v>
      </c>
      <c r="I28" s="14"/>
      <c r="J28" s="14"/>
      <c r="K28" s="14"/>
      <c r="L28" s="13">
        <f t="shared" si="7"/>
        <v>0</v>
      </c>
      <c r="M28" s="14"/>
      <c r="N28" s="14"/>
      <c r="O28" s="14"/>
      <c r="P28" s="13">
        <f t="shared" si="8"/>
        <v>0</v>
      </c>
      <c r="Q28" s="14"/>
      <c r="R28" s="14"/>
      <c r="S28" s="14"/>
      <c r="T28" s="17"/>
      <c r="U28" s="18"/>
      <c r="V28" s="18"/>
      <c r="W28" s="24"/>
      <c r="X28" s="35"/>
    </row>
    <row r="29" spans="1:24" s="1" customFormat="1" ht="31.5" collapsed="1">
      <c r="A29" s="62" t="s">
        <v>65</v>
      </c>
      <c r="B29" s="63" t="s">
        <v>24</v>
      </c>
      <c r="C29" s="64">
        <f aca="true" t="shared" si="9" ref="C29:S29">SUM(C30:C31)</f>
        <v>29362000</v>
      </c>
      <c r="D29" s="64">
        <f t="shared" si="9"/>
        <v>0</v>
      </c>
      <c r="E29" s="64">
        <f t="shared" si="9"/>
        <v>0</v>
      </c>
      <c r="F29" s="64">
        <f t="shared" si="9"/>
        <v>0</v>
      </c>
      <c r="G29" s="64">
        <f t="shared" si="9"/>
        <v>0</v>
      </c>
      <c r="H29" s="64">
        <f t="shared" si="9"/>
        <v>12347564.690000001</v>
      </c>
      <c r="I29" s="64">
        <f t="shared" si="9"/>
        <v>0</v>
      </c>
      <c r="J29" s="64">
        <f t="shared" si="9"/>
        <v>9563212.48</v>
      </c>
      <c r="K29" s="64">
        <f t="shared" si="9"/>
        <v>2784352.21</v>
      </c>
      <c r="L29" s="64">
        <f t="shared" si="9"/>
        <v>8383201.32</v>
      </c>
      <c r="M29" s="64">
        <f t="shared" si="9"/>
        <v>2526063.34</v>
      </c>
      <c r="N29" s="64">
        <f t="shared" si="9"/>
        <v>2586887.98</v>
      </c>
      <c r="O29" s="64">
        <f t="shared" si="9"/>
        <v>3270250</v>
      </c>
      <c r="P29" s="64">
        <f t="shared" si="9"/>
        <v>8631233.99</v>
      </c>
      <c r="Q29" s="64">
        <f t="shared" si="9"/>
        <v>2670250</v>
      </c>
      <c r="R29" s="64">
        <f t="shared" si="9"/>
        <v>2670250</v>
      </c>
      <c r="S29" s="64">
        <f t="shared" si="9"/>
        <v>3290733.99</v>
      </c>
      <c r="T29" s="17"/>
      <c r="U29" s="18"/>
      <c r="V29" s="18"/>
      <c r="W29" s="24"/>
      <c r="X29" s="35"/>
    </row>
    <row r="30" spans="1:24" s="1" customFormat="1" ht="18.75">
      <c r="A30" s="32" t="s">
        <v>6</v>
      </c>
      <c r="B30" s="33" t="s">
        <v>67</v>
      </c>
      <c r="C30" s="53">
        <f>D30+H30+L30+P30</f>
        <v>29362000</v>
      </c>
      <c r="D30" s="50">
        <f>SUM(E30:G30)</f>
        <v>0</v>
      </c>
      <c r="E30" s="49"/>
      <c r="F30" s="49"/>
      <c r="G30" s="49"/>
      <c r="H30" s="50">
        <f>SUM(I30:K30)</f>
        <v>12347564.690000001</v>
      </c>
      <c r="I30" s="49"/>
      <c r="J30" s="49">
        <f>9477520.58+85691.9</f>
        <v>9563212.48</v>
      </c>
      <c r="K30" s="49">
        <v>2784352.21</v>
      </c>
      <c r="L30" s="50">
        <f>SUM(M30:O30)</f>
        <v>8383201.32</v>
      </c>
      <c r="M30" s="49">
        <v>2526063.34</v>
      </c>
      <c r="N30" s="54">
        <v>2586887.98</v>
      </c>
      <c r="O30" s="49">
        <v>3270250</v>
      </c>
      <c r="P30" s="50">
        <f>SUM(Q30:S30)</f>
        <v>8631233.99</v>
      </c>
      <c r="Q30" s="49">
        <v>2670250</v>
      </c>
      <c r="R30" s="49">
        <v>2670250</v>
      </c>
      <c r="S30" s="49">
        <v>3290733.99</v>
      </c>
      <c r="T30" s="17"/>
      <c r="U30" s="18"/>
      <c r="V30" s="21"/>
      <c r="W30" s="24"/>
      <c r="X30" s="35"/>
    </row>
    <row r="31" spans="1:24" s="1" customFormat="1" ht="18.75">
      <c r="A31" s="32" t="s">
        <v>7</v>
      </c>
      <c r="B31" s="33" t="s">
        <v>66</v>
      </c>
      <c r="C31" s="53">
        <f>D31+H31+L31+P31</f>
        <v>0</v>
      </c>
      <c r="D31" s="50">
        <f>SUM(E31:G31)</f>
        <v>0</v>
      </c>
      <c r="E31" s="49"/>
      <c r="F31" s="49"/>
      <c r="G31" s="49"/>
      <c r="H31" s="50">
        <f>SUM(I31:K31)</f>
        <v>0</v>
      </c>
      <c r="I31" s="49"/>
      <c r="J31" s="49"/>
      <c r="K31" s="49"/>
      <c r="L31" s="50">
        <f>SUM(M31:O31)</f>
        <v>0</v>
      </c>
      <c r="M31" s="49"/>
      <c r="N31" s="49"/>
      <c r="O31" s="49"/>
      <c r="P31" s="50">
        <f>SUM(Q31:S31)</f>
        <v>0</v>
      </c>
      <c r="Q31" s="49"/>
      <c r="R31" s="49"/>
      <c r="S31" s="49"/>
      <c r="T31" s="17"/>
      <c r="U31" s="18"/>
      <c r="V31" s="21"/>
      <c r="W31" s="24"/>
      <c r="X31" s="35"/>
    </row>
    <row r="32" spans="1:24" s="1" customFormat="1" ht="18.75">
      <c r="A32" s="65" t="s">
        <v>28</v>
      </c>
      <c r="B32" s="63"/>
      <c r="C32" s="64">
        <f>C8+C29</f>
        <v>48077000</v>
      </c>
      <c r="D32" s="64">
        <f aca="true" t="shared" si="10" ref="D32:S32">D8+D29</f>
        <v>5764124.07</v>
      </c>
      <c r="E32" s="64">
        <f t="shared" si="10"/>
        <v>585441.6</v>
      </c>
      <c r="F32" s="64">
        <f t="shared" si="10"/>
        <v>2708380.9</v>
      </c>
      <c r="G32" s="64">
        <f t="shared" si="10"/>
        <v>2470301.5700000003</v>
      </c>
      <c r="H32" s="64">
        <f t="shared" si="10"/>
        <v>20154171.96</v>
      </c>
      <c r="I32" s="64">
        <f t="shared" si="10"/>
        <v>14287276.889999999</v>
      </c>
      <c r="J32" s="64">
        <f t="shared" si="10"/>
        <v>2170403.79</v>
      </c>
      <c r="K32" s="64">
        <f t="shared" si="10"/>
        <v>3696491.2800000003</v>
      </c>
      <c r="L32" s="64">
        <f t="shared" si="10"/>
        <v>11258620.05</v>
      </c>
      <c r="M32" s="64">
        <f t="shared" si="10"/>
        <v>3293211.7199999997</v>
      </c>
      <c r="N32" s="64">
        <f t="shared" si="10"/>
        <v>3832031.1799999997</v>
      </c>
      <c r="O32" s="64">
        <f t="shared" si="10"/>
        <v>4133377.15</v>
      </c>
      <c r="P32" s="64">
        <f t="shared" si="10"/>
        <v>10900083.92</v>
      </c>
      <c r="Q32" s="64">
        <f t="shared" si="10"/>
        <v>3485422.33</v>
      </c>
      <c r="R32" s="64">
        <f t="shared" si="10"/>
        <v>3345250</v>
      </c>
      <c r="S32" s="64">
        <f t="shared" si="10"/>
        <v>4069411.5900000003</v>
      </c>
      <c r="T32" s="17"/>
      <c r="U32" s="18"/>
      <c r="V32" s="21"/>
      <c r="W32" s="24"/>
      <c r="X32" s="35"/>
    </row>
    <row r="33" spans="1:24" s="31" customFormat="1" ht="12.75">
      <c r="A33" s="27"/>
      <c r="B33" s="27"/>
      <c r="C33" s="28"/>
      <c r="D33" s="55"/>
      <c r="E33" s="55"/>
      <c r="F33" s="56"/>
      <c r="G33" s="56"/>
      <c r="H33" s="29"/>
      <c r="I33" s="29"/>
      <c r="J33" s="29"/>
      <c r="K33" s="29"/>
      <c r="L33" s="29"/>
      <c r="M33" s="30" t="s">
        <v>70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s="39" customFormat="1" ht="27" customHeight="1">
      <c r="A34" s="74" t="s">
        <v>74</v>
      </c>
      <c r="B34" s="74"/>
      <c r="C34" s="38"/>
      <c r="D34" s="57" t="s">
        <v>75</v>
      </c>
      <c r="E34" s="57"/>
      <c r="F34" s="57"/>
      <c r="G34" s="57"/>
      <c r="K34" s="67"/>
      <c r="X34" s="40"/>
    </row>
    <row r="35" spans="4:24" s="39" customFormat="1" ht="15.75">
      <c r="D35" s="57"/>
      <c r="E35" s="57"/>
      <c r="F35" s="57"/>
      <c r="G35" s="57"/>
      <c r="X35" s="40"/>
    </row>
    <row r="36" spans="1:24" s="47" customFormat="1" ht="30" customHeight="1">
      <c r="A36" s="41" t="s">
        <v>72</v>
      </c>
      <c r="B36" s="41"/>
      <c r="C36" s="42"/>
      <c r="D36" s="58" t="s">
        <v>73</v>
      </c>
      <c r="E36" s="59"/>
      <c r="F36" s="59"/>
      <c r="G36" s="59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4"/>
      <c r="U36" s="45"/>
      <c r="V36" s="45"/>
      <c r="W36" s="46"/>
      <c r="X36" s="48"/>
    </row>
    <row r="37" spans="1:24" s="47" customFormat="1" ht="15.75">
      <c r="A37" s="41" t="s">
        <v>69</v>
      </c>
      <c r="B37" s="41"/>
      <c r="C37" s="41"/>
      <c r="D37" s="59"/>
      <c r="E37" s="59"/>
      <c r="F37" s="59"/>
      <c r="G37" s="59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/>
      <c r="U37" s="45"/>
      <c r="V37" s="45"/>
      <c r="W37" s="46"/>
      <c r="X37" s="48"/>
    </row>
    <row r="38" spans="1:24" s="47" customFormat="1" ht="15.75">
      <c r="A38" s="41"/>
      <c r="B38" s="41"/>
      <c r="C38" s="41"/>
      <c r="D38" s="59"/>
      <c r="E38" s="59"/>
      <c r="F38" s="59"/>
      <c r="G38" s="59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4"/>
      <c r="U38" s="45"/>
      <c r="V38" s="45"/>
      <c r="W38" s="46"/>
      <c r="X38" s="48"/>
    </row>
    <row r="39" spans="1:24" s="47" customFormat="1" ht="15.75">
      <c r="A39" s="41"/>
      <c r="B39" s="41"/>
      <c r="C39" s="41"/>
      <c r="D39" s="59"/>
      <c r="E39" s="59"/>
      <c r="F39" s="59"/>
      <c r="G39" s="59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4"/>
      <c r="U39" s="45"/>
      <c r="V39" s="45"/>
      <c r="W39" s="46"/>
      <c r="X39" s="48"/>
    </row>
    <row r="40" spans="1:24" s="47" customFormat="1" ht="15.75">
      <c r="A40" s="41" t="s">
        <v>76</v>
      </c>
      <c r="B40" s="41"/>
      <c r="C40" s="41"/>
      <c r="D40" s="59"/>
      <c r="E40" s="59"/>
      <c r="F40" s="59"/>
      <c r="G40" s="59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4"/>
      <c r="U40" s="45"/>
      <c r="V40" s="45"/>
      <c r="W40" s="46"/>
      <c r="X40" s="48"/>
    </row>
  </sheetData>
  <sheetProtection/>
  <mergeCells count="11">
    <mergeCell ref="D6:G6"/>
    <mergeCell ref="H6:K6"/>
    <mergeCell ref="L6:O6"/>
    <mergeCell ref="P6:S6"/>
    <mergeCell ref="A34:B34"/>
    <mergeCell ref="A1:S1"/>
    <mergeCell ref="A2:S2"/>
    <mergeCell ref="A3:S3"/>
    <mergeCell ref="A5:B7"/>
    <mergeCell ref="C5:S5"/>
    <mergeCell ref="C6:C7"/>
  </mergeCells>
  <printOptions/>
  <pageMargins left="0.31496062992125984" right="0.1968503937007874" top="0.31496062992125984" bottom="0.15748031496062992" header="0.31496062992125984" footer="0.15748031496062992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yakovenko.un</cp:lastModifiedBy>
  <cp:lastPrinted>2019-08-27T09:54:20Z</cp:lastPrinted>
  <dcterms:created xsi:type="dcterms:W3CDTF">2009-07-14T07:10:20Z</dcterms:created>
  <dcterms:modified xsi:type="dcterms:W3CDTF">2019-08-27T09:54:23Z</dcterms:modified>
  <cp:category/>
  <cp:version/>
  <cp:contentType/>
  <cp:contentStatus/>
</cp:coreProperties>
</file>