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5480" windowHeight="6015" activeTab="0"/>
  </bookViews>
  <sheets>
    <sheet name="Промышленное пр-во и МБ  " sheetId="1" r:id="rId1"/>
    <sheet name="Инвестиции" sheetId="2" r:id="rId2"/>
    <sheet name="Сводный Финбаланс" sheetId="3" r:id="rId3"/>
    <sheet name="Демография и занятость" sheetId="4" r:id="rId4"/>
    <sheet name="Связь+Образ " sheetId="5" r:id="rId5"/>
  </sheets>
  <definedNames>
    <definedName name="_xlnm.Print_Titles" localSheetId="3">'Демография и занятость'!$1:$3</definedName>
    <definedName name="_xlnm.Print_Titles" localSheetId="1">'Инвестиции'!$1:$3</definedName>
    <definedName name="_xlnm.Print_Titles" localSheetId="0">'Промышленное пр-во и МБ  '!$7:$9</definedName>
    <definedName name="_xlnm.Print_Titles" localSheetId="2">'Сводный Финбаланс'!$1:$3</definedName>
    <definedName name="_xlnm.Print_Titles" localSheetId="4">'Связь+Образ '!$1:$3</definedName>
    <definedName name="_xlnm.Print_Area" localSheetId="4">'Связь+Образ '!$A$1:$L$51</definedName>
  </definedNames>
  <calcPr fullCalcOnLoad="1"/>
</workbook>
</file>

<file path=xl/sharedStrings.xml><?xml version="1.0" encoding="utf-8"?>
<sst xmlns="http://schemas.openxmlformats.org/spreadsheetml/2006/main" count="443" uniqueCount="203">
  <si>
    <t>ПРОГНОЗ</t>
  </si>
  <si>
    <t>Показатели</t>
  </si>
  <si>
    <t>Ед.изм.</t>
  </si>
  <si>
    <t>Прогноз</t>
  </si>
  <si>
    <t>1 вариант</t>
  </si>
  <si>
    <t>2 вариант</t>
  </si>
  <si>
    <t>Макроэкономические показатели</t>
  </si>
  <si>
    <t>Показатели инфляции</t>
  </si>
  <si>
    <t>декабрь к декабрю</t>
  </si>
  <si>
    <t>%</t>
  </si>
  <si>
    <t>индекс-дефлятор промышленности</t>
  </si>
  <si>
    <t>индекс-дефлятор инвестиций</t>
  </si>
  <si>
    <t>индекс потребительских цен: среднегодовой</t>
  </si>
  <si>
    <t>в % к предыдущему году</t>
  </si>
  <si>
    <t>тыс.чел.</t>
  </si>
  <si>
    <t>Оборот малых предприятий</t>
  </si>
  <si>
    <t>млн.руб.</t>
  </si>
  <si>
    <t>Инвестиции</t>
  </si>
  <si>
    <t>в % к предыдущему году в сопоставимых ценах</t>
  </si>
  <si>
    <t>Аммиак синететический</t>
  </si>
  <si>
    <t>тыс.тонн</t>
  </si>
  <si>
    <t>Удобрения минеральные</t>
  </si>
  <si>
    <t>Каучуки синтетические</t>
  </si>
  <si>
    <t>Метанол-ректификат</t>
  </si>
  <si>
    <t>Трансформаторы силовые</t>
  </si>
  <si>
    <t>Кирпич керамический</t>
  </si>
  <si>
    <t>Колбасные изделия</t>
  </si>
  <si>
    <t>Кондитерские изделия</t>
  </si>
  <si>
    <t>Мука</t>
  </si>
  <si>
    <t>Цельномолочная продукция</t>
  </si>
  <si>
    <t>Хлеб и хлебобулочные изделия</t>
  </si>
  <si>
    <t>Водка и ликероводочные изделия</t>
  </si>
  <si>
    <t>Коньяки</t>
  </si>
  <si>
    <t>Вина шампанские и игристые</t>
  </si>
  <si>
    <t>средств федерального бюджета</t>
  </si>
  <si>
    <t>средств бюджета городского округа</t>
  </si>
  <si>
    <t>собственных средств предприятий</t>
  </si>
  <si>
    <t>Из них:</t>
  </si>
  <si>
    <t xml:space="preserve"> - из прибыли</t>
  </si>
  <si>
    <t xml:space="preserve"> - из амортизации</t>
  </si>
  <si>
    <r>
      <t>Ввод в эксплуатацию жилых домов</t>
    </r>
    <r>
      <rPr>
        <sz val="10"/>
        <rFont val="Times New Roman"/>
        <family val="1"/>
      </rPr>
      <t xml:space="preserve"> за счет всех источников финансирования</t>
    </r>
  </si>
  <si>
    <t xml:space="preserve">в % к предыдущему году </t>
  </si>
  <si>
    <t>Доходы</t>
  </si>
  <si>
    <t>Прибыль прибыльных организаций</t>
  </si>
  <si>
    <t>Амортизационные отчисления</t>
  </si>
  <si>
    <t>Налоговые доходы</t>
  </si>
  <si>
    <t>в том числе:</t>
  </si>
  <si>
    <t xml:space="preserve"> - налог на добавленную стоимость</t>
  </si>
  <si>
    <t xml:space="preserve"> - нало на доходы физических лиц</t>
  </si>
  <si>
    <t xml:space="preserve"> - акцизы</t>
  </si>
  <si>
    <t xml:space="preserve"> - налоги на совокупный доход</t>
  </si>
  <si>
    <t xml:space="preserve"> - налоги на имущество </t>
  </si>
  <si>
    <t xml:space="preserve"> -налоги и сборы на социальные нужды (средства единого социального налога)</t>
  </si>
  <si>
    <t>Неналоговые доходы</t>
  </si>
  <si>
    <t>Прочие доходы</t>
  </si>
  <si>
    <t>Сальдо финансовых взаимоотношщений с вышестоящими уровнями власти</t>
  </si>
  <si>
    <t>Расходы</t>
  </si>
  <si>
    <t>Расходы за счет средств, остающихся в распоряжении организаций</t>
  </si>
  <si>
    <t>Расходы на общегосударственные вопросы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</si>
  <si>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</si>
  <si>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</si>
  <si>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</si>
  <si>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жилищно-коммунальное хозяйство</t>
  </si>
  <si>
    <t>Расходы государственных внебюджетных фондов</t>
  </si>
  <si>
    <t>Прочие расходы</t>
  </si>
  <si>
    <t>Превышение расходов над доходами</t>
  </si>
  <si>
    <t>Дефицит</t>
  </si>
  <si>
    <t>Среднегодовая численность постоянного населения</t>
  </si>
  <si>
    <t>тыс.человек</t>
  </si>
  <si>
    <t>Автомобили</t>
  </si>
  <si>
    <t>Естественная убыль (прирост)</t>
  </si>
  <si>
    <t>Миграционный прирост</t>
  </si>
  <si>
    <t>Уровень официальной безрабитицы относительно населения в трудоспособном возрасте</t>
  </si>
  <si>
    <t>Заработная плата</t>
  </si>
  <si>
    <t>Реальная среднемесячная начисленная заработная плата</t>
  </si>
  <si>
    <t>Потребительский рынок товаров и услуг</t>
  </si>
  <si>
    <t>Оборот розничной торговли</t>
  </si>
  <si>
    <t>Объем платных услуг населению</t>
  </si>
  <si>
    <t>Инфраструктура</t>
  </si>
  <si>
    <t>Транспорт</t>
  </si>
  <si>
    <t>Пассажирооборот</t>
  </si>
  <si>
    <t>млн. пассажиро-километров</t>
  </si>
  <si>
    <t>Грузооборот</t>
  </si>
  <si>
    <t>млн. тонно-километров</t>
  </si>
  <si>
    <t>Связь</t>
  </si>
  <si>
    <t>Число телефонных аппаратов телефонной сети общего пользования или имеющих на нее выход, всего:</t>
  </si>
  <si>
    <t>штук</t>
  </si>
  <si>
    <t>в т.ч. квартирных</t>
  </si>
  <si>
    <t>Обеспеченность населения квартирными телефонными аппаратами сети общего пользования или имеющими выход на нее</t>
  </si>
  <si>
    <t>штук на 100 человек</t>
  </si>
  <si>
    <t>Образование</t>
  </si>
  <si>
    <t>Численность детей в дошкольных образовательных учреждениях</t>
  </si>
  <si>
    <t>Численность учащихся в учреждениях:</t>
  </si>
  <si>
    <t xml:space="preserve"> - общего образования</t>
  </si>
  <si>
    <t xml:space="preserve"> - начального  профессионального образования</t>
  </si>
  <si>
    <t xml:space="preserve"> - среднего профессионального образования</t>
  </si>
  <si>
    <t>(государственные муниципальные учреждения)</t>
  </si>
  <si>
    <t xml:space="preserve"> - высшего профессионального образования</t>
  </si>
  <si>
    <t>Обеспеченность дошкольными образовательными учреждениями</t>
  </si>
  <si>
    <t>Численность обучающихся в первую смену в дневных учреждениях общего образования, в % к общему числу обучающихся</t>
  </si>
  <si>
    <t>человек</t>
  </si>
  <si>
    <t>место на 1000 детей дошкольного возраста</t>
  </si>
  <si>
    <t>Обеспеченность:</t>
  </si>
  <si>
    <t>Общедоступными библиотеками</t>
  </si>
  <si>
    <t>учреждений на 10 тыс. населения</t>
  </si>
  <si>
    <t>Культура</t>
  </si>
  <si>
    <t>Учреждениями культурно-досугового типа</t>
  </si>
  <si>
    <t>Объем вредных веществ, выбрасываемых в атмосферный воздух стационарными источниками загрязнения</t>
  </si>
  <si>
    <t>Объем сброса загрязненных сточных вод</t>
  </si>
  <si>
    <t>млн.куб.м</t>
  </si>
  <si>
    <t>Охрана окружающей среды</t>
  </si>
  <si>
    <t>Демография и занятость</t>
  </si>
  <si>
    <t>руб.</t>
  </si>
  <si>
    <t>Здравоохранение</t>
  </si>
  <si>
    <t>Больничными койками - всего</t>
  </si>
  <si>
    <t>коек на 10 тыс. населения</t>
  </si>
  <si>
    <t>посещен. в смену на 10 тыс. населения</t>
  </si>
  <si>
    <t>человек на 10 тыс. населения</t>
  </si>
  <si>
    <t>единиц на 1000 чел. населения</t>
  </si>
  <si>
    <t>Амбулаторно-поликлиническими учреждениями</t>
  </si>
  <si>
    <t>Врачами</t>
  </si>
  <si>
    <t>в том числе:                                                                                 койками стационаров дневного пребывания</t>
  </si>
  <si>
    <t>Средним медицинским персоналом</t>
  </si>
  <si>
    <t>Число заболеваний, зарегистрированных у больных с впервые установленным диагном</t>
  </si>
  <si>
    <t>млн.руб-лей в ценах соответст-вующих лет</t>
  </si>
  <si>
    <t>Индекс производства по видам экономической деятельности D,E</t>
  </si>
  <si>
    <t>в % к предыду-щему году</t>
  </si>
  <si>
    <t xml:space="preserve">В том числе по видам экономической деятельности: </t>
  </si>
  <si>
    <t xml:space="preserve">   раздел С "Добыча полезных ископаемых":</t>
  </si>
  <si>
    <t xml:space="preserve">  объем отгруженных товаров </t>
  </si>
  <si>
    <t xml:space="preserve">   индекс производства</t>
  </si>
  <si>
    <t xml:space="preserve">   подраздел CA "Добыча топливно-энергетических полезных ископаемых"</t>
  </si>
  <si>
    <t xml:space="preserve">   раздел D "Обрабатывающие производства":</t>
  </si>
  <si>
    <t xml:space="preserve">   подраздел DA "Производство пищевых продуктов, включая напитки, и табака":</t>
  </si>
  <si>
    <t xml:space="preserve">   подраздел DB "Текстильное и швейное производство":</t>
  </si>
  <si>
    <t xml:space="preserve">    подраздел DC "Производство кожи, изделий из кожи и производство обуви":</t>
  </si>
  <si>
    <t>Подраздел DD "Обработка древесины и производство изделий из дерева":</t>
  </si>
  <si>
    <t>Подраздел DE "Целлюлозно-бумажное производство; издательская и полиграфическая деятельность"</t>
  </si>
  <si>
    <t>Подраздел DF "Производство кокса, нефтепродуктов и ядерных материалов":</t>
  </si>
  <si>
    <t>Подраздел DG "Химическое производство"</t>
  </si>
  <si>
    <t>Подраздел DH "Производство резиновых и пластмассовых изделий"</t>
  </si>
  <si>
    <t xml:space="preserve"> Подраздел DI "Производство прочих неметаллических минеральных продуктов"</t>
  </si>
  <si>
    <t xml:space="preserve"> Подраздел DJ "Металлургическое производство и производство готовых металлических изделий"</t>
  </si>
  <si>
    <t xml:space="preserve">Подраздел DК "Производство машин и оборудования" </t>
  </si>
  <si>
    <t>Подраздел DL "Производство электрооборудования, электронного и оптического оборудования":</t>
  </si>
  <si>
    <t>Подраздел DM "Производство транспортных средств и оборудования"</t>
  </si>
  <si>
    <t>Подраздел DN "Прочие производства"</t>
  </si>
  <si>
    <t>РАЗДЕЛ E "Производство и распределение электроэнергии, газа и воды"</t>
  </si>
  <si>
    <t>Производство продукции производственно -технического назначения</t>
  </si>
  <si>
    <t>Капролактам</t>
  </si>
  <si>
    <t>Полиамид-6</t>
  </si>
  <si>
    <t>тыс.штук</t>
  </si>
  <si>
    <t>тыс.кВТ</t>
  </si>
  <si>
    <t>Малое предпринимательство *</t>
  </si>
  <si>
    <t xml:space="preserve">Среднесписочная численность работников малых предприятий </t>
  </si>
  <si>
    <t>млн.рублей в ценах соответст-вующих лет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</si>
  <si>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D,Е</t>
  </si>
  <si>
    <t>Промышленное производство                                                                                                                                                                                                                                                                                                  (обрабатывающие производства, производство и распределение электроэнергии, газа и воды)</t>
  </si>
  <si>
    <t>Расходы на охрану окружающей среды</t>
  </si>
  <si>
    <t>Трудовые ресурсы*</t>
  </si>
  <si>
    <t>Занятые в экономике - всего*</t>
  </si>
  <si>
    <t>2010г.</t>
  </si>
  <si>
    <t>2011г.</t>
  </si>
  <si>
    <t>Расходы на соц.-культ. мероприятия, финансируемые за счет средств всех уровней бюджетной системы РФ</t>
  </si>
  <si>
    <t xml:space="preserve"> - налоги и сборы за пользование природ. ресурсами</t>
  </si>
  <si>
    <t>Количество малых предприятий</t>
  </si>
  <si>
    <t>тыс.ед.</t>
  </si>
  <si>
    <t>1 вар</t>
  </si>
  <si>
    <t>2 вар</t>
  </si>
  <si>
    <t>Отчет 2008г.</t>
  </si>
  <si>
    <t>Оценка 2009г.</t>
  </si>
  <si>
    <t>2012г.</t>
  </si>
  <si>
    <t>2012 г к 2009г</t>
  </si>
  <si>
    <t>2012г к</t>
  </si>
  <si>
    <t>2009г</t>
  </si>
  <si>
    <t>Прогноз-финансы</t>
  </si>
  <si>
    <t>Среднемесячная начисленная заработная плата работников организаций, не относящихся к субъектам малого предпринимательства</t>
  </si>
  <si>
    <t>* данные за 2008 год по оценке</t>
  </si>
  <si>
    <t>2012 к</t>
  </si>
  <si>
    <t xml:space="preserve"> * за исключением микропредприятий численностью до 15 человек, по которым отсутствуют статистические данные за все предыдущие годы</t>
  </si>
  <si>
    <t>ИНДЕКС-ДЕФЛЯТОР ИНВЕСТИЦИЙ</t>
  </si>
  <si>
    <t>Объем инвестиций в основной капитал за счет всех источников финансирования по крупным и средним предприятиям (в ценах соответствующих лет) - всего</t>
  </si>
  <si>
    <t>2 вариант %</t>
  </si>
  <si>
    <t>1 вариант %</t>
  </si>
  <si>
    <t>2012 к 2009</t>
  </si>
  <si>
    <t>СОЦИАЛЬНО-ЭКОНОМИЧЕСКОГО РАЗВИТИЯ ГОРОДСКОГО ОКРУГА ТОЛЬЯТТИ НА 2010 ГОД И НА ПЛАНОВЫЙ ПЕРИОД 2011 И 2012 ГОДОВ</t>
  </si>
  <si>
    <t>2009 г.</t>
  </si>
  <si>
    <t>Трикотажное полотно</t>
  </si>
  <si>
    <t>тонн</t>
  </si>
  <si>
    <t>тыс.дал</t>
  </si>
  <si>
    <t>тыс.дал.</t>
  </si>
  <si>
    <t xml:space="preserve">Примечание: Из Перечня № 1 исключен ряд видов продукции, которая по показателям физических объемов производства перестала  существено влиять на прогнозируемые показатели: мясо (не производится с февраля 2008 года), мясные полуфабрикаты (в связи с закрытием мясокомбината "Тольяттинский"), сборочные автокомплекты (в связи с кризисной ситуацией на заводах-сборщиках моделей lada и niva (ОАО "ИЖ-Авто", ЗАО "GM-АВТОВАЗ" и т.д.). По стат.данным на протяжении 3-х последних лет производство сборочных автокомплектов ежегодно снижелось, в среднем, на 23%.  </t>
  </si>
  <si>
    <t>заемных средств других организаций</t>
  </si>
  <si>
    <t>средств внебюджетных фондов</t>
  </si>
  <si>
    <t>прочих источников</t>
  </si>
  <si>
    <t>кредитов банков</t>
  </si>
  <si>
    <t xml:space="preserve">   в том числе: кредитов иностранных банков</t>
  </si>
  <si>
    <t xml:space="preserve"> в том числе: инвестиций, финансируемых за счет:</t>
  </si>
  <si>
    <t xml:space="preserve">
Руководитель департамента
экономического развития                                                   
</t>
  </si>
  <si>
    <t>Д.В.Жидков</t>
  </si>
  <si>
    <t xml:space="preserve">тыс.кв.м общей площади </t>
  </si>
  <si>
    <t>млн. руб.</t>
  </si>
  <si>
    <t xml:space="preserve">Рассмотрен и принят к сведению на заседании Думы городскогоокруга Тольятти, о чем внесена запись в протокол от 11.11.2009 г. № 16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</si>
</sst>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165" fontId="1" fillId="0" borderId="12" xfId="0" applyNumberFormat="1" applyFont="1" applyBorder="1" applyAlignment="1">
      <alignment vertical="center" wrapText="1"/>
    </xf>
    <xf numFmtId="165" fontId="1" fillId="0" borderId="14" xfId="0" applyNumberFormat="1" applyFont="1" applyBorder="1" applyAlignment="1">
      <alignment vertical="center" wrapText="1"/>
    </xf>
    <xf numFmtId="165" fontId="1" fillId="0" borderId="21" xfId="0" applyNumberFormat="1" applyFont="1" applyBorder="1" applyAlignment="1">
      <alignment vertical="center" wrapText="1"/>
    </xf>
    <xf numFmtId="165" fontId="1" fillId="0" borderId="26" xfId="0" applyNumberFormat="1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vertical="center" wrapText="1"/>
    </xf>
    <xf numFmtId="0" fontId="1" fillId="33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8" fillId="33" borderId="30" xfId="0" applyFont="1" applyFill="1" applyBorder="1" applyAlignment="1" applyProtection="1">
      <alignment horizontal="left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vertical="center" wrapText="1"/>
    </xf>
    <xf numFmtId="166" fontId="1" fillId="0" borderId="21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 vertical="center" wrapText="1"/>
    </xf>
    <xf numFmtId="165" fontId="1" fillId="33" borderId="2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65" fontId="1" fillId="33" borderId="12" xfId="0" applyNumberFormat="1" applyFont="1" applyFill="1" applyBorder="1" applyAlignment="1">
      <alignment horizontal="center" vertical="center" wrapText="1"/>
    </xf>
    <xf numFmtId="165" fontId="1" fillId="33" borderId="2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1" fillId="33" borderId="11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4" fontId="9" fillId="33" borderId="31" xfId="0" applyNumberFormat="1" applyFont="1" applyFill="1" applyBorder="1" applyAlignment="1" applyProtection="1">
      <alignment horizontal="left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164" fontId="1" fillId="0" borderId="26" xfId="0" applyNumberFormat="1" applyFont="1" applyBorder="1" applyAlignment="1">
      <alignment vertical="center" wrapText="1"/>
    </xf>
    <xf numFmtId="164" fontId="8" fillId="33" borderId="31" xfId="0" applyNumberFormat="1" applyFont="1" applyFill="1" applyBorder="1" applyAlignment="1" applyProtection="1">
      <alignment horizontal="left" vertical="center" wrapText="1"/>
      <protection/>
    </xf>
    <xf numFmtId="164" fontId="11" fillId="33" borderId="31" xfId="0" applyNumberFormat="1" applyFont="1" applyFill="1" applyBorder="1" applyAlignment="1" applyProtection="1">
      <alignment horizontal="left" vertical="center" wrapText="1"/>
      <protection/>
    </xf>
    <xf numFmtId="164" fontId="10" fillId="33" borderId="31" xfId="0" applyNumberFormat="1" applyFont="1" applyFill="1" applyBorder="1" applyAlignment="1" applyProtection="1">
      <alignment horizontal="left" vertical="center" wrapText="1"/>
      <protection/>
    </xf>
    <xf numFmtId="164" fontId="9" fillId="33" borderId="32" xfId="0" applyNumberFormat="1" applyFont="1" applyFill="1" applyBorder="1" applyAlignment="1" applyProtection="1">
      <alignment horizontal="left" vertical="center" wrapText="1"/>
      <protection/>
    </xf>
    <xf numFmtId="164" fontId="9" fillId="0" borderId="16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 wrapText="1"/>
    </xf>
    <xf numFmtId="164" fontId="9" fillId="0" borderId="31" xfId="0" applyNumberFormat="1" applyFont="1" applyBorder="1" applyAlignment="1">
      <alignment horizontal="left" vertical="center" wrapText="1"/>
    </xf>
    <xf numFmtId="164" fontId="9" fillId="33" borderId="37" xfId="0" applyNumberFormat="1" applyFont="1" applyFill="1" applyBorder="1" applyAlignment="1" applyProtection="1">
      <alignment horizontal="left" vertical="center" wrapText="1"/>
      <protection/>
    </xf>
    <xf numFmtId="164" fontId="9" fillId="0" borderId="33" xfId="0" applyNumberFormat="1" applyFont="1" applyBorder="1" applyAlignment="1">
      <alignment horizontal="center" vertical="center" wrapText="1"/>
    </xf>
    <xf numFmtId="164" fontId="9" fillId="0" borderId="34" xfId="0" applyNumberFormat="1" applyFont="1" applyBorder="1" applyAlignment="1">
      <alignment horizontal="center" vertical="center" wrapText="1"/>
    </xf>
    <xf numFmtId="164" fontId="9" fillId="0" borderId="35" xfId="0" applyNumberFormat="1" applyFont="1" applyBorder="1" applyAlignment="1">
      <alignment horizontal="center" vertical="center" wrapText="1"/>
    </xf>
    <xf numFmtId="164" fontId="9" fillId="33" borderId="38" xfId="0" applyNumberFormat="1" applyFont="1" applyFill="1" applyBorder="1" applyAlignment="1" applyProtection="1">
      <alignment horizontal="left" vertical="center" wrapText="1"/>
      <protection/>
    </xf>
    <xf numFmtId="164" fontId="9" fillId="0" borderId="39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40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vertical="center" wrapText="1"/>
    </xf>
    <xf numFmtId="164" fontId="9" fillId="0" borderId="15" xfId="0" applyNumberFormat="1" applyFont="1" applyBorder="1" applyAlignment="1">
      <alignment vertical="center" wrapText="1"/>
    </xf>
    <xf numFmtId="164" fontId="9" fillId="0" borderId="39" xfId="0" applyNumberFormat="1" applyFont="1" applyBorder="1" applyAlignment="1">
      <alignment horizontal="left" vertical="center" wrapText="1"/>
    </xf>
    <xf numFmtId="164" fontId="9" fillId="0" borderId="41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vertical="center" wrapText="1"/>
    </xf>
    <xf numFmtId="164" fontId="1" fillId="0" borderId="36" xfId="0" applyNumberFormat="1" applyFont="1" applyBorder="1" applyAlignment="1">
      <alignment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164" fontId="9" fillId="33" borderId="42" xfId="0" applyNumberFormat="1" applyFont="1" applyFill="1" applyBorder="1" applyAlignment="1" applyProtection="1">
      <alignment horizontal="left" vertical="center" wrapText="1"/>
      <protection/>
    </xf>
    <xf numFmtId="164" fontId="1" fillId="0" borderId="12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164" fontId="11" fillId="0" borderId="44" xfId="0" applyNumberFormat="1" applyFont="1" applyBorder="1" applyAlignment="1">
      <alignment horizontal="center" vertical="center" wrapText="1"/>
    </xf>
    <xf numFmtId="164" fontId="11" fillId="0" borderId="45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9" fillId="0" borderId="23" xfId="0" applyNumberFormat="1" applyFont="1" applyBorder="1" applyAlignment="1">
      <alignment horizontal="left" vertical="center" wrapText="1"/>
    </xf>
    <xf numFmtId="164" fontId="9" fillId="0" borderId="46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1" fillId="33" borderId="22" xfId="0" applyNumberFormat="1" applyFont="1" applyFill="1" applyBorder="1" applyAlignment="1" applyProtection="1">
      <alignment horizontal="center" vertical="center" wrapText="1"/>
      <protection/>
    </xf>
    <xf numFmtId="164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33" borderId="30" xfId="0" applyFont="1" applyFill="1" applyBorder="1" applyAlignment="1" applyProtection="1">
      <alignment horizontal="left" vertical="center" wrapText="1"/>
      <protection/>
    </xf>
    <xf numFmtId="0" fontId="1" fillId="33" borderId="31" xfId="0" applyFont="1" applyFill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33" borderId="32" xfId="0" applyFont="1" applyFill="1" applyBorder="1" applyAlignment="1" applyProtection="1">
      <alignment horizontal="left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view="pageLayout" zoomScaleSheetLayoutView="100" workbookViewId="0" topLeftCell="A1">
      <selection activeCell="F1" sqref="F1:K3"/>
    </sheetView>
  </sheetViews>
  <sheetFormatPr defaultColWidth="9.00390625" defaultRowHeight="12.75"/>
  <cols>
    <col min="1" max="1" width="37.00390625" style="1" customWidth="1"/>
    <col min="2" max="2" width="11.625" style="2" customWidth="1"/>
    <col min="3" max="3" width="8.875" style="1" customWidth="1"/>
    <col min="4" max="4" width="10.00390625" style="1" customWidth="1"/>
    <col min="5" max="5" width="9.00390625" style="1" customWidth="1"/>
    <col min="6" max="6" width="8.75390625" style="1" customWidth="1"/>
    <col min="7" max="7" width="8.625" style="1" customWidth="1"/>
    <col min="8" max="9" width="9.00390625" style="1" customWidth="1"/>
    <col min="10" max="10" width="9.25390625" style="1" customWidth="1"/>
    <col min="11" max="11" width="8.125" style="1" customWidth="1"/>
    <col min="12" max="12" width="7.125" style="1" customWidth="1"/>
    <col min="13" max="16384" width="9.125" style="1" customWidth="1"/>
  </cols>
  <sheetData>
    <row r="1" spans="6:12" ht="12.75">
      <c r="F1" s="179" t="s">
        <v>202</v>
      </c>
      <c r="G1" s="179"/>
      <c r="H1" s="179"/>
      <c r="I1" s="179"/>
      <c r="J1" s="179"/>
      <c r="K1" s="179"/>
      <c r="L1" s="2"/>
    </row>
    <row r="2" spans="6:12" ht="12.75">
      <c r="F2" s="179"/>
      <c r="G2" s="179"/>
      <c r="H2" s="179"/>
      <c r="I2" s="179"/>
      <c r="J2" s="179"/>
      <c r="K2" s="179"/>
      <c r="L2" s="2"/>
    </row>
    <row r="3" spans="6:12" ht="12.75">
      <c r="F3" s="179"/>
      <c r="G3" s="179"/>
      <c r="H3" s="179"/>
      <c r="I3" s="179"/>
      <c r="J3" s="179"/>
      <c r="K3" s="179"/>
      <c r="L3" s="2"/>
    </row>
    <row r="5" spans="1:12" ht="15.7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24"/>
      <c r="L5" s="24"/>
    </row>
    <row r="6" spans="1:12" ht="39" customHeight="1" thickBot="1">
      <c r="A6" s="181" t="s">
        <v>185</v>
      </c>
      <c r="B6" s="181"/>
      <c r="C6" s="181"/>
      <c r="D6" s="181"/>
      <c r="E6" s="181"/>
      <c r="F6" s="181"/>
      <c r="G6" s="181"/>
      <c r="H6" s="181"/>
      <c r="I6" s="181"/>
      <c r="J6" s="181"/>
      <c r="K6" s="25"/>
      <c r="L6" s="25"/>
    </row>
    <row r="7" spans="1:12" s="3" customFormat="1" ht="17.25" customHeight="1">
      <c r="A7" s="182" t="s">
        <v>1</v>
      </c>
      <c r="B7" s="185" t="s">
        <v>2</v>
      </c>
      <c r="C7" s="188" t="s">
        <v>169</v>
      </c>
      <c r="D7" s="188" t="s">
        <v>170</v>
      </c>
      <c r="E7" s="191" t="s">
        <v>3</v>
      </c>
      <c r="F7" s="192"/>
      <c r="G7" s="192"/>
      <c r="H7" s="192"/>
      <c r="I7" s="192"/>
      <c r="J7" s="192"/>
      <c r="K7" s="193"/>
      <c r="L7" s="194"/>
    </row>
    <row r="8" spans="1:12" s="3" customFormat="1" ht="12.75">
      <c r="A8" s="183"/>
      <c r="B8" s="186"/>
      <c r="C8" s="189"/>
      <c r="D8" s="189"/>
      <c r="E8" s="170" t="s">
        <v>161</v>
      </c>
      <c r="F8" s="195"/>
      <c r="G8" s="170" t="s">
        <v>162</v>
      </c>
      <c r="H8" s="195"/>
      <c r="I8" s="170" t="s">
        <v>171</v>
      </c>
      <c r="J8" s="171"/>
      <c r="K8" s="22" t="s">
        <v>178</v>
      </c>
      <c r="L8" s="23" t="s">
        <v>186</v>
      </c>
    </row>
    <row r="9" spans="1:12" s="3" customFormat="1" ht="26.25" thickBot="1">
      <c r="A9" s="184"/>
      <c r="B9" s="187"/>
      <c r="C9" s="190"/>
      <c r="D9" s="190"/>
      <c r="E9" s="4" t="s">
        <v>4</v>
      </c>
      <c r="F9" s="4" t="s">
        <v>5</v>
      </c>
      <c r="G9" s="4" t="s">
        <v>4</v>
      </c>
      <c r="H9" s="4" t="s">
        <v>5</v>
      </c>
      <c r="I9" s="4" t="s">
        <v>4</v>
      </c>
      <c r="J9" s="40" t="s">
        <v>5</v>
      </c>
      <c r="K9" s="64" t="s">
        <v>9</v>
      </c>
      <c r="L9" s="65" t="s">
        <v>9</v>
      </c>
    </row>
    <row r="10" spans="1:12" s="3" customFormat="1" ht="15" thickBot="1">
      <c r="A10" s="172" t="s">
        <v>6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s="3" customFormat="1" ht="12.75">
      <c r="A11" s="28" t="s">
        <v>7</v>
      </c>
      <c r="B11" s="78"/>
      <c r="C11" s="29"/>
      <c r="D11" s="29"/>
      <c r="E11" s="29"/>
      <c r="F11" s="29"/>
      <c r="G11" s="29"/>
      <c r="H11" s="29"/>
      <c r="I11" s="29"/>
      <c r="J11" s="41"/>
      <c r="K11" s="29"/>
      <c r="L11" s="30"/>
    </row>
    <row r="12" spans="1:12" s="3" customFormat="1" ht="12.75">
      <c r="A12" s="31" t="s">
        <v>12</v>
      </c>
      <c r="B12" s="63" t="s">
        <v>9</v>
      </c>
      <c r="C12" s="32">
        <v>113.8</v>
      </c>
      <c r="D12" s="32">
        <v>111.9</v>
      </c>
      <c r="E12" s="32">
        <v>110.5</v>
      </c>
      <c r="F12" s="32">
        <v>110.5</v>
      </c>
      <c r="G12" s="32">
        <v>108.5</v>
      </c>
      <c r="H12" s="32">
        <v>108.5</v>
      </c>
      <c r="I12" s="32">
        <v>107.5</v>
      </c>
      <c r="J12" s="37">
        <v>107.5</v>
      </c>
      <c r="K12" s="161">
        <f aca="true" t="shared" si="0" ref="K12:L15">E12*G12*I12/10000</f>
        <v>128.8844375</v>
      </c>
      <c r="L12" s="43">
        <f t="shared" si="0"/>
        <v>128.8844375</v>
      </c>
    </row>
    <row r="13" spans="1:12" s="3" customFormat="1" ht="12.75">
      <c r="A13" s="31" t="s">
        <v>8</v>
      </c>
      <c r="B13" s="63" t="s">
        <v>9</v>
      </c>
      <c r="C13" s="32">
        <v>112.7</v>
      </c>
      <c r="D13" s="32">
        <v>112</v>
      </c>
      <c r="E13" s="32">
        <v>110</v>
      </c>
      <c r="F13" s="32">
        <v>110</v>
      </c>
      <c r="G13" s="32">
        <v>108</v>
      </c>
      <c r="H13" s="32">
        <v>108</v>
      </c>
      <c r="I13" s="32">
        <v>107</v>
      </c>
      <c r="J13" s="37">
        <v>107</v>
      </c>
      <c r="K13" s="161">
        <f t="shared" si="0"/>
        <v>127.116</v>
      </c>
      <c r="L13" s="43">
        <f t="shared" si="0"/>
        <v>127.116</v>
      </c>
    </row>
    <row r="14" spans="1:12" s="3" customFormat="1" ht="12.75">
      <c r="A14" s="33" t="s">
        <v>10</v>
      </c>
      <c r="B14" s="63" t="s">
        <v>9</v>
      </c>
      <c r="C14" s="32">
        <v>105.8</v>
      </c>
      <c r="D14" s="32">
        <v>102.3</v>
      </c>
      <c r="E14" s="32">
        <v>106.4</v>
      </c>
      <c r="F14" s="32">
        <v>106.8</v>
      </c>
      <c r="G14" s="32">
        <v>106</v>
      </c>
      <c r="H14" s="32">
        <v>106.1</v>
      </c>
      <c r="I14" s="32">
        <v>105.8</v>
      </c>
      <c r="J14" s="37">
        <v>106</v>
      </c>
      <c r="K14" s="161">
        <f t="shared" si="0"/>
        <v>119.32547200000002</v>
      </c>
      <c r="L14" s="43">
        <f t="shared" si="0"/>
        <v>120.11368799999998</v>
      </c>
    </row>
    <row r="15" spans="1:12" s="3" customFormat="1" ht="12.75">
      <c r="A15" s="33" t="s">
        <v>11</v>
      </c>
      <c r="B15" s="63" t="s">
        <v>9</v>
      </c>
      <c r="C15" s="32">
        <v>115.55</v>
      </c>
      <c r="D15" s="32">
        <v>105</v>
      </c>
      <c r="E15" s="32">
        <v>104.5</v>
      </c>
      <c r="F15" s="32">
        <v>104.5</v>
      </c>
      <c r="G15" s="32">
        <v>104.3</v>
      </c>
      <c r="H15" s="32">
        <v>104.3</v>
      </c>
      <c r="I15" s="32">
        <v>104.8</v>
      </c>
      <c r="J15" s="37">
        <v>104.8</v>
      </c>
      <c r="K15" s="161">
        <f t="shared" si="0"/>
        <v>114.22518800000002</v>
      </c>
      <c r="L15" s="43">
        <f t="shared" si="0"/>
        <v>114.22518800000002</v>
      </c>
    </row>
    <row r="16" spans="1:12" s="3" customFormat="1" ht="13.5" thickBot="1">
      <c r="A16" s="34"/>
      <c r="B16" s="77" t="s">
        <v>9</v>
      </c>
      <c r="C16" s="35"/>
      <c r="D16" s="35"/>
      <c r="E16" s="35"/>
      <c r="F16" s="35"/>
      <c r="G16" s="35"/>
      <c r="H16" s="35"/>
      <c r="I16" s="35"/>
      <c r="J16" s="42"/>
      <c r="K16" s="39"/>
      <c r="L16" s="44"/>
    </row>
    <row r="17" spans="1:12" ht="30" customHeight="1" thickBot="1">
      <c r="A17" s="175" t="s">
        <v>157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61.5" customHeight="1">
      <c r="A18" s="75" t="s">
        <v>156</v>
      </c>
      <c r="B18" s="76" t="s">
        <v>155</v>
      </c>
      <c r="C18" s="9">
        <v>287149.4</v>
      </c>
      <c r="D18" s="9">
        <v>146988.3</v>
      </c>
      <c r="E18" s="9">
        <v>152599.9</v>
      </c>
      <c r="F18" s="9">
        <v>200966.6</v>
      </c>
      <c r="G18" s="9">
        <v>164080.5</v>
      </c>
      <c r="H18" s="9">
        <v>220920.3</v>
      </c>
      <c r="I18" s="9">
        <v>179871.5</v>
      </c>
      <c r="J18" s="9">
        <v>275219.1</v>
      </c>
      <c r="K18" s="79"/>
      <c r="L18" s="80"/>
    </row>
    <row r="19" spans="1:12" ht="29.25" customHeight="1">
      <c r="A19" s="123" t="s">
        <v>125</v>
      </c>
      <c r="B19" s="124" t="s">
        <v>126</v>
      </c>
      <c r="C19" s="81">
        <v>103.2</v>
      </c>
      <c r="D19" s="81">
        <v>50</v>
      </c>
      <c r="E19" s="81">
        <v>97.6</v>
      </c>
      <c r="F19" s="81">
        <v>128</v>
      </c>
      <c r="G19" s="81">
        <v>101.4</v>
      </c>
      <c r="H19" s="81">
        <v>103.6</v>
      </c>
      <c r="I19" s="81">
        <v>103.6</v>
      </c>
      <c r="J19" s="81">
        <v>117.6</v>
      </c>
      <c r="K19" s="81">
        <v>102.6</v>
      </c>
      <c r="L19" s="81">
        <v>155.8</v>
      </c>
    </row>
    <row r="20" spans="1:12" ht="24.75" customHeight="1">
      <c r="A20" s="123" t="s">
        <v>127</v>
      </c>
      <c r="B20" s="124"/>
      <c r="C20" s="81"/>
      <c r="D20" s="81"/>
      <c r="E20" s="81"/>
      <c r="F20" s="81"/>
      <c r="G20" s="81"/>
      <c r="H20" s="81"/>
      <c r="I20" s="81"/>
      <c r="J20" s="81"/>
      <c r="K20" s="125"/>
      <c r="L20" s="126"/>
    </row>
    <row r="21" spans="1:12" ht="0.75" customHeight="1">
      <c r="A21" s="127" t="s">
        <v>128</v>
      </c>
      <c r="B21" s="124"/>
      <c r="C21" s="81"/>
      <c r="D21" s="81"/>
      <c r="E21" s="81"/>
      <c r="F21" s="81"/>
      <c r="G21" s="81"/>
      <c r="H21" s="81"/>
      <c r="I21" s="81"/>
      <c r="J21" s="81"/>
      <c r="K21" s="125"/>
      <c r="L21" s="126"/>
    </row>
    <row r="22" spans="1:12" ht="38.25" customHeight="1" hidden="1">
      <c r="A22" s="123" t="s">
        <v>129</v>
      </c>
      <c r="B22" s="124" t="s">
        <v>124</v>
      </c>
      <c r="C22" s="81"/>
      <c r="D22" s="81"/>
      <c r="E22" s="81"/>
      <c r="F22" s="81"/>
      <c r="G22" s="81"/>
      <c r="H22" s="81"/>
      <c r="I22" s="81"/>
      <c r="J22" s="81"/>
      <c r="K22" s="125"/>
      <c r="L22" s="126"/>
    </row>
    <row r="23" spans="1:12" ht="3.75" customHeight="1" hidden="1">
      <c r="A23" s="123" t="s">
        <v>130</v>
      </c>
      <c r="B23" s="124" t="s">
        <v>126</v>
      </c>
      <c r="C23" s="81"/>
      <c r="D23" s="81"/>
      <c r="E23" s="81"/>
      <c r="F23" s="81"/>
      <c r="G23" s="81"/>
      <c r="H23" s="81"/>
      <c r="I23" s="81"/>
      <c r="J23" s="81"/>
      <c r="K23" s="125"/>
      <c r="L23" s="126"/>
    </row>
    <row r="24" spans="1:12" ht="22.5" customHeight="1" hidden="1">
      <c r="A24" s="127" t="s">
        <v>131</v>
      </c>
      <c r="B24" s="124"/>
      <c r="C24" s="81"/>
      <c r="D24" s="81"/>
      <c r="E24" s="81"/>
      <c r="F24" s="81"/>
      <c r="G24" s="81"/>
      <c r="H24" s="81"/>
      <c r="I24" s="81"/>
      <c r="J24" s="81"/>
      <c r="K24" s="125"/>
      <c r="L24" s="126"/>
    </row>
    <row r="25" spans="1:12" ht="38.25" customHeight="1" hidden="1">
      <c r="A25" s="123" t="s">
        <v>129</v>
      </c>
      <c r="B25" s="124" t="s">
        <v>124</v>
      </c>
      <c r="C25" s="81"/>
      <c r="D25" s="81"/>
      <c r="E25" s="81"/>
      <c r="F25" s="81"/>
      <c r="G25" s="81"/>
      <c r="H25" s="81"/>
      <c r="I25" s="81"/>
      <c r="J25" s="81"/>
      <c r="K25" s="125"/>
      <c r="L25" s="126"/>
    </row>
    <row r="26" spans="1:12" ht="22.5" customHeight="1" hidden="1">
      <c r="A26" s="123" t="s">
        <v>130</v>
      </c>
      <c r="B26" s="124" t="s">
        <v>126</v>
      </c>
      <c r="C26" s="81"/>
      <c r="D26" s="81"/>
      <c r="E26" s="81"/>
      <c r="F26" s="81"/>
      <c r="G26" s="81"/>
      <c r="H26" s="81"/>
      <c r="I26" s="81"/>
      <c r="J26" s="81"/>
      <c r="K26" s="125"/>
      <c r="L26" s="126"/>
    </row>
    <row r="27" spans="1:12" ht="12.75" customHeight="1">
      <c r="A27" s="127" t="s">
        <v>132</v>
      </c>
      <c r="B27" s="124"/>
      <c r="C27" s="81"/>
      <c r="D27" s="81"/>
      <c r="E27" s="81"/>
      <c r="F27" s="81"/>
      <c r="G27" s="81"/>
      <c r="H27" s="81"/>
      <c r="I27" s="81"/>
      <c r="J27" s="81"/>
      <c r="K27" s="125"/>
      <c r="L27" s="126"/>
    </row>
    <row r="28" spans="1:12" ht="50.25" customHeight="1">
      <c r="A28" s="123" t="s">
        <v>129</v>
      </c>
      <c r="B28" s="124" t="s">
        <v>155</v>
      </c>
      <c r="C28" s="81">
        <v>269011.3</v>
      </c>
      <c r="D28" s="81">
        <v>126124.8</v>
      </c>
      <c r="E28" s="81">
        <v>129945.5</v>
      </c>
      <c r="F28" s="81">
        <v>174844.7</v>
      </c>
      <c r="G28" s="81">
        <v>138015.7</v>
      </c>
      <c r="H28" s="81">
        <v>187846.1</v>
      </c>
      <c r="I28" s="81">
        <v>150090.7</v>
      </c>
      <c r="J28" s="81">
        <v>233668.7</v>
      </c>
      <c r="K28" s="125"/>
      <c r="L28" s="126"/>
    </row>
    <row r="29" spans="1:12" ht="30" customHeight="1">
      <c r="A29" s="123" t="s">
        <v>130</v>
      </c>
      <c r="B29" s="124" t="s">
        <v>126</v>
      </c>
      <c r="C29" s="81">
        <v>103.8</v>
      </c>
      <c r="D29" s="81">
        <v>47.2</v>
      </c>
      <c r="E29" s="81">
        <v>97.6</v>
      </c>
      <c r="F29" s="81">
        <v>130</v>
      </c>
      <c r="G29" s="81">
        <v>101</v>
      </c>
      <c r="H29" s="81">
        <v>102.3</v>
      </c>
      <c r="I29" s="81">
        <v>103.4</v>
      </c>
      <c r="J29" s="81">
        <v>117.8</v>
      </c>
      <c r="K29" s="81">
        <v>101.9</v>
      </c>
      <c r="L29" s="81">
        <v>156.5</v>
      </c>
    </row>
    <row r="30" spans="1:12" ht="22.5">
      <c r="A30" s="127" t="s">
        <v>133</v>
      </c>
      <c r="B30" s="124"/>
      <c r="C30" s="81"/>
      <c r="D30" s="81"/>
      <c r="E30" s="81"/>
      <c r="F30" s="81"/>
      <c r="G30" s="81"/>
      <c r="H30" s="81"/>
      <c r="I30" s="81"/>
      <c r="J30" s="81"/>
      <c r="K30" s="125"/>
      <c r="L30" s="126"/>
    </row>
    <row r="31" spans="1:12" ht="51.75" customHeight="1">
      <c r="A31" s="123" t="s">
        <v>129</v>
      </c>
      <c r="B31" s="124" t="s">
        <v>155</v>
      </c>
      <c r="C31" s="81">
        <v>5211.8</v>
      </c>
      <c r="D31" s="81">
        <v>4892.4</v>
      </c>
      <c r="E31" s="81">
        <v>5305</v>
      </c>
      <c r="F31" s="81">
        <v>5669.2</v>
      </c>
      <c r="G31" s="81">
        <v>5814.6</v>
      </c>
      <c r="H31" s="81">
        <v>6269</v>
      </c>
      <c r="I31" s="81">
        <v>6425.2</v>
      </c>
      <c r="J31" s="81">
        <v>6994.8</v>
      </c>
      <c r="K31" s="125"/>
      <c r="L31" s="126"/>
    </row>
    <row r="32" spans="1:12" ht="25.5" customHeight="1">
      <c r="A32" s="123" t="s">
        <v>130</v>
      </c>
      <c r="B32" s="124" t="s">
        <v>126</v>
      </c>
      <c r="C32" s="81">
        <v>105.6</v>
      </c>
      <c r="D32" s="81">
        <v>86.2</v>
      </c>
      <c r="E32" s="81">
        <v>97.6</v>
      </c>
      <c r="F32" s="81">
        <v>104.3</v>
      </c>
      <c r="G32" s="81">
        <v>101.3</v>
      </c>
      <c r="H32" s="81">
        <v>102.2</v>
      </c>
      <c r="I32" s="81">
        <v>102.6</v>
      </c>
      <c r="J32" s="81">
        <v>103.6</v>
      </c>
      <c r="K32" s="81">
        <v>101.4</v>
      </c>
      <c r="L32" s="81">
        <v>110.4</v>
      </c>
    </row>
    <row r="33" spans="1:12" ht="21">
      <c r="A33" s="128" t="s">
        <v>134</v>
      </c>
      <c r="B33" s="124"/>
      <c r="C33" s="81"/>
      <c r="D33" s="81"/>
      <c r="E33" s="81"/>
      <c r="F33" s="81"/>
      <c r="G33" s="81"/>
      <c r="H33" s="81"/>
      <c r="I33" s="81"/>
      <c r="J33" s="81"/>
      <c r="K33" s="125"/>
      <c r="L33" s="126"/>
    </row>
    <row r="34" spans="1:12" ht="48.75" customHeight="1">
      <c r="A34" s="123" t="s">
        <v>129</v>
      </c>
      <c r="B34" s="124" t="s">
        <v>155</v>
      </c>
      <c r="C34" s="81">
        <v>1113</v>
      </c>
      <c r="D34" s="81">
        <v>467.8</v>
      </c>
      <c r="E34" s="81">
        <v>473.3</v>
      </c>
      <c r="F34" s="81">
        <v>734.4</v>
      </c>
      <c r="G34" s="81">
        <v>499.9</v>
      </c>
      <c r="H34" s="81">
        <v>789.5</v>
      </c>
      <c r="I34" s="81">
        <v>542.6</v>
      </c>
      <c r="J34" s="81">
        <v>1074.2</v>
      </c>
      <c r="K34" s="125"/>
      <c r="L34" s="126"/>
    </row>
    <row r="35" spans="1:12" ht="29.25" customHeight="1">
      <c r="A35" s="123" t="s">
        <v>130</v>
      </c>
      <c r="B35" s="124" t="s">
        <v>126</v>
      </c>
      <c r="C35" s="81">
        <v>107.2</v>
      </c>
      <c r="D35" s="81">
        <v>35</v>
      </c>
      <c r="E35" s="81">
        <v>95</v>
      </c>
      <c r="F35" s="81">
        <v>147.4</v>
      </c>
      <c r="G35" s="81">
        <v>100</v>
      </c>
      <c r="H35" s="81">
        <v>101.8</v>
      </c>
      <c r="I35" s="81">
        <v>102.6</v>
      </c>
      <c r="J35" s="81">
        <v>128.6</v>
      </c>
      <c r="K35" s="81">
        <v>97.5</v>
      </c>
      <c r="L35" s="81">
        <v>193</v>
      </c>
    </row>
    <row r="36" spans="1:12" ht="0.75" customHeight="1">
      <c r="A36" s="127" t="s">
        <v>135</v>
      </c>
      <c r="B36" s="124"/>
      <c r="C36" s="81"/>
      <c r="D36" s="81"/>
      <c r="E36" s="81"/>
      <c r="F36" s="81"/>
      <c r="G36" s="81"/>
      <c r="H36" s="81"/>
      <c r="I36" s="81"/>
      <c r="J36" s="81"/>
      <c r="K36" s="125"/>
      <c r="L36" s="126"/>
    </row>
    <row r="37" spans="1:12" ht="24.75" customHeight="1" hidden="1">
      <c r="A37" s="123" t="s">
        <v>129</v>
      </c>
      <c r="B37" s="124" t="s">
        <v>124</v>
      </c>
      <c r="C37" s="81"/>
      <c r="D37" s="81"/>
      <c r="E37" s="81"/>
      <c r="F37" s="81"/>
      <c r="G37" s="81"/>
      <c r="H37" s="81"/>
      <c r="I37" s="81"/>
      <c r="J37" s="81"/>
      <c r="K37" s="125"/>
      <c r="L37" s="126"/>
    </row>
    <row r="38" spans="1:12" ht="22.5" customHeight="1" hidden="1">
      <c r="A38" s="123" t="s">
        <v>130</v>
      </c>
      <c r="B38" s="124" t="s">
        <v>126</v>
      </c>
      <c r="C38" s="81"/>
      <c r="D38" s="81"/>
      <c r="E38" s="81"/>
      <c r="F38" s="81"/>
      <c r="G38" s="81"/>
      <c r="H38" s="81"/>
      <c r="I38" s="81"/>
      <c r="J38" s="81"/>
      <c r="K38" s="125"/>
      <c r="L38" s="126"/>
    </row>
    <row r="39" spans="1:12" ht="22.5" customHeight="1" hidden="1">
      <c r="A39" s="127" t="s">
        <v>136</v>
      </c>
      <c r="B39" s="124"/>
      <c r="C39" s="81"/>
      <c r="D39" s="81"/>
      <c r="E39" s="81"/>
      <c r="F39" s="81"/>
      <c r="G39" s="81"/>
      <c r="H39" s="81"/>
      <c r="I39" s="81"/>
      <c r="J39" s="81"/>
      <c r="K39" s="125"/>
      <c r="L39" s="126"/>
    </row>
    <row r="40" spans="1:12" ht="37.5" customHeight="1" hidden="1">
      <c r="A40" s="123" t="s">
        <v>129</v>
      </c>
      <c r="B40" s="124" t="s">
        <v>124</v>
      </c>
      <c r="C40" s="81"/>
      <c r="D40" s="81"/>
      <c r="E40" s="81"/>
      <c r="F40" s="81"/>
      <c r="G40" s="81"/>
      <c r="H40" s="81"/>
      <c r="I40" s="81"/>
      <c r="J40" s="81"/>
      <c r="K40" s="125"/>
      <c r="L40" s="126"/>
    </row>
    <row r="41" spans="1:12" ht="22.5" customHeight="1" hidden="1">
      <c r="A41" s="123" t="s">
        <v>130</v>
      </c>
      <c r="B41" s="124" t="s">
        <v>126</v>
      </c>
      <c r="C41" s="81"/>
      <c r="D41" s="81"/>
      <c r="E41" s="81"/>
      <c r="F41" s="81"/>
      <c r="G41" s="81"/>
      <c r="H41" s="81"/>
      <c r="I41" s="81"/>
      <c r="J41" s="81"/>
      <c r="K41" s="125"/>
      <c r="L41" s="126"/>
    </row>
    <row r="42" spans="1:12" ht="33.75">
      <c r="A42" s="127" t="s">
        <v>137</v>
      </c>
      <c r="B42" s="124"/>
      <c r="C42" s="81"/>
      <c r="D42" s="81"/>
      <c r="E42" s="81"/>
      <c r="F42" s="81"/>
      <c r="G42" s="81"/>
      <c r="H42" s="81"/>
      <c r="I42" s="81"/>
      <c r="J42" s="81"/>
      <c r="K42" s="125"/>
      <c r="L42" s="126"/>
    </row>
    <row r="43" spans="1:12" ht="36.75" customHeight="1">
      <c r="A43" s="123" t="s">
        <v>129</v>
      </c>
      <c r="B43" s="124" t="s">
        <v>124</v>
      </c>
      <c r="C43" s="81">
        <v>141.6</v>
      </c>
      <c r="D43" s="81">
        <v>164.8</v>
      </c>
      <c r="E43" s="81">
        <v>168.5</v>
      </c>
      <c r="F43" s="81">
        <v>173.7</v>
      </c>
      <c r="G43" s="81">
        <v>178.4</v>
      </c>
      <c r="H43" s="81">
        <v>188.5</v>
      </c>
      <c r="I43" s="81">
        <v>191</v>
      </c>
      <c r="J43" s="81">
        <v>205.1</v>
      </c>
      <c r="K43" s="125"/>
      <c r="L43" s="126"/>
    </row>
    <row r="44" spans="1:12" ht="29.25" customHeight="1">
      <c r="A44" s="123" t="s">
        <v>130</v>
      </c>
      <c r="B44" s="124" t="s">
        <v>126</v>
      </c>
      <c r="C44" s="81">
        <v>530.6</v>
      </c>
      <c r="D44" s="81">
        <v>110</v>
      </c>
      <c r="E44" s="81">
        <v>97</v>
      </c>
      <c r="F44" s="81">
        <v>100</v>
      </c>
      <c r="G44" s="81">
        <v>100</v>
      </c>
      <c r="H44" s="81">
        <v>102.5</v>
      </c>
      <c r="I44" s="81">
        <v>101.2</v>
      </c>
      <c r="J44" s="81">
        <v>102.8</v>
      </c>
      <c r="K44" s="81">
        <v>98.2</v>
      </c>
      <c r="L44" s="81">
        <v>105.4</v>
      </c>
    </row>
    <row r="45" spans="1:12" ht="0.75" customHeight="1">
      <c r="A45" s="127" t="s">
        <v>138</v>
      </c>
      <c r="B45" s="124"/>
      <c r="C45" s="81"/>
      <c r="D45" s="81"/>
      <c r="E45" s="81"/>
      <c r="F45" s="81"/>
      <c r="G45" s="81"/>
      <c r="H45" s="81"/>
      <c r="I45" s="81"/>
      <c r="J45" s="81"/>
      <c r="K45" s="125"/>
      <c r="L45" s="126"/>
    </row>
    <row r="46" spans="1:12" ht="43.5" customHeight="1" hidden="1">
      <c r="A46" s="123" t="s">
        <v>129</v>
      </c>
      <c r="B46" s="124" t="s">
        <v>124</v>
      </c>
      <c r="C46" s="81"/>
      <c r="D46" s="81"/>
      <c r="E46" s="81"/>
      <c r="F46" s="81"/>
      <c r="G46" s="81"/>
      <c r="H46" s="81"/>
      <c r="I46" s="81"/>
      <c r="J46" s="81"/>
      <c r="K46" s="125"/>
      <c r="L46" s="126"/>
    </row>
    <row r="47" spans="1:12" ht="30.75" customHeight="1" hidden="1">
      <c r="A47" s="123" t="s">
        <v>130</v>
      </c>
      <c r="B47" s="124" t="s">
        <v>126</v>
      </c>
      <c r="C47" s="81"/>
      <c r="D47" s="81"/>
      <c r="E47" s="81"/>
      <c r="F47" s="81"/>
      <c r="G47" s="81"/>
      <c r="H47" s="81"/>
      <c r="I47" s="81"/>
      <c r="J47" s="81"/>
      <c r="K47" s="125"/>
      <c r="L47" s="126"/>
    </row>
    <row r="48" spans="1:12" ht="12.75">
      <c r="A48" s="127" t="s">
        <v>139</v>
      </c>
      <c r="B48" s="124"/>
      <c r="C48" s="81"/>
      <c r="D48" s="81"/>
      <c r="E48" s="81"/>
      <c r="F48" s="81"/>
      <c r="G48" s="81"/>
      <c r="H48" s="81"/>
      <c r="I48" s="81"/>
      <c r="J48" s="81"/>
      <c r="K48" s="125"/>
      <c r="L48" s="126"/>
    </row>
    <row r="49" spans="1:12" ht="53.25" customHeight="1">
      <c r="A49" s="123" t="s">
        <v>129</v>
      </c>
      <c r="B49" s="124" t="s">
        <v>155</v>
      </c>
      <c r="C49" s="81">
        <v>51966.2</v>
      </c>
      <c r="D49" s="81">
        <v>38251.9</v>
      </c>
      <c r="E49" s="81">
        <v>41746.2</v>
      </c>
      <c r="F49" s="81">
        <v>43384.9</v>
      </c>
      <c r="G49" s="81">
        <v>44716.2</v>
      </c>
      <c r="H49" s="81">
        <v>48645.6</v>
      </c>
      <c r="I49" s="81">
        <v>48597.8</v>
      </c>
      <c r="J49" s="81">
        <v>54999.3</v>
      </c>
      <c r="K49" s="125"/>
      <c r="L49" s="126"/>
    </row>
    <row r="50" spans="1:12" ht="36" customHeight="1">
      <c r="A50" s="129" t="s">
        <v>130</v>
      </c>
      <c r="B50" s="124" t="s">
        <v>126</v>
      </c>
      <c r="C50" s="81">
        <v>98.8</v>
      </c>
      <c r="D50" s="81">
        <v>82.8</v>
      </c>
      <c r="E50" s="81">
        <v>101.9</v>
      </c>
      <c r="F50" s="81">
        <v>105.9</v>
      </c>
      <c r="G50" s="81">
        <v>102.6</v>
      </c>
      <c r="H50" s="81">
        <v>107.4</v>
      </c>
      <c r="I50" s="81">
        <v>104.2</v>
      </c>
      <c r="J50" s="81">
        <v>108.4</v>
      </c>
      <c r="K50" s="81">
        <v>108.9</v>
      </c>
      <c r="L50" s="81">
        <v>123.3</v>
      </c>
    </row>
    <row r="51" spans="1:12" ht="22.5">
      <c r="A51" s="127" t="s">
        <v>140</v>
      </c>
      <c r="B51" s="124"/>
      <c r="C51" s="81"/>
      <c r="D51" s="81"/>
      <c r="E51" s="81"/>
      <c r="F51" s="81"/>
      <c r="G51" s="81"/>
      <c r="H51" s="81"/>
      <c r="I51" s="81"/>
      <c r="J51" s="81"/>
      <c r="K51" s="125"/>
      <c r="L51" s="126"/>
    </row>
    <row r="52" spans="1:12" ht="49.5" customHeight="1">
      <c r="A52" s="123" t="s">
        <v>129</v>
      </c>
      <c r="B52" s="124" t="s">
        <v>155</v>
      </c>
      <c r="C52" s="81">
        <v>3249.1</v>
      </c>
      <c r="D52" s="81">
        <v>1594.4</v>
      </c>
      <c r="E52" s="81">
        <v>1670.1</v>
      </c>
      <c r="F52" s="81">
        <v>2657.1</v>
      </c>
      <c r="G52" s="81">
        <v>1783.6</v>
      </c>
      <c r="H52" s="81">
        <v>2854.4</v>
      </c>
      <c r="I52" s="81">
        <v>1942.2</v>
      </c>
      <c r="J52" s="81">
        <v>3804.8</v>
      </c>
      <c r="K52" s="125"/>
      <c r="L52" s="126"/>
    </row>
    <row r="53" spans="1:12" ht="35.25" customHeight="1">
      <c r="A53" s="123" t="s">
        <v>130</v>
      </c>
      <c r="B53" s="124" t="s">
        <v>126</v>
      </c>
      <c r="C53" s="81">
        <v>137.2</v>
      </c>
      <c r="D53" s="81">
        <v>55.2</v>
      </c>
      <c r="E53" s="81">
        <v>97.8</v>
      </c>
      <c r="F53" s="81">
        <v>155.6</v>
      </c>
      <c r="G53" s="81">
        <v>102.3</v>
      </c>
      <c r="H53" s="81">
        <v>102.9</v>
      </c>
      <c r="I53" s="81">
        <v>104.4</v>
      </c>
      <c r="J53" s="81">
        <v>127.8</v>
      </c>
      <c r="K53" s="81">
        <v>104.5</v>
      </c>
      <c r="L53" s="81">
        <v>204.6</v>
      </c>
    </row>
    <row r="54" spans="1:12" ht="22.5">
      <c r="A54" s="127" t="s">
        <v>141</v>
      </c>
      <c r="B54" s="124"/>
      <c r="C54" s="81"/>
      <c r="D54" s="81"/>
      <c r="E54" s="81"/>
      <c r="F54" s="81"/>
      <c r="G54" s="81"/>
      <c r="H54" s="81"/>
      <c r="I54" s="81"/>
      <c r="J54" s="81"/>
      <c r="K54" s="125"/>
      <c r="L54" s="126"/>
    </row>
    <row r="55" spans="1:12" ht="51.75" customHeight="1">
      <c r="A55" s="123" t="s">
        <v>129</v>
      </c>
      <c r="B55" s="124" t="s">
        <v>155</v>
      </c>
      <c r="C55" s="81">
        <v>1630.6</v>
      </c>
      <c r="D55" s="81">
        <v>661.9</v>
      </c>
      <c r="E55" s="81">
        <v>603.4</v>
      </c>
      <c r="F55" s="81">
        <v>670.5</v>
      </c>
      <c r="G55" s="81">
        <v>588.7</v>
      </c>
      <c r="H55" s="81">
        <v>698.9</v>
      </c>
      <c r="I55" s="81">
        <v>607</v>
      </c>
      <c r="J55" s="81">
        <v>744.3</v>
      </c>
      <c r="K55" s="125"/>
      <c r="L55" s="126"/>
    </row>
    <row r="56" spans="1:12" ht="22.5">
      <c r="A56" s="123" t="s">
        <v>130</v>
      </c>
      <c r="B56" s="124" t="s">
        <v>126</v>
      </c>
      <c r="C56" s="81">
        <v>95.6</v>
      </c>
      <c r="D56" s="81">
        <v>45</v>
      </c>
      <c r="E56" s="81">
        <v>90</v>
      </c>
      <c r="F56" s="81">
        <v>100</v>
      </c>
      <c r="G56" s="81">
        <v>95</v>
      </c>
      <c r="H56" s="81">
        <v>101.5</v>
      </c>
      <c r="I56" s="81">
        <v>100</v>
      </c>
      <c r="J56" s="81">
        <v>103.3</v>
      </c>
      <c r="K56" s="81">
        <v>85.5</v>
      </c>
      <c r="L56" s="81">
        <v>104.8</v>
      </c>
    </row>
    <row r="57" spans="1:12" ht="33.75">
      <c r="A57" s="127" t="s">
        <v>142</v>
      </c>
      <c r="B57" s="124"/>
      <c r="C57" s="81"/>
      <c r="D57" s="81"/>
      <c r="E57" s="81"/>
      <c r="F57" s="81"/>
      <c r="G57" s="81"/>
      <c r="H57" s="81"/>
      <c r="I57" s="81"/>
      <c r="J57" s="81"/>
      <c r="K57" s="125"/>
      <c r="L57" s="126"/>
    </row>
    <row r="58" spans="1:12" ht="37.5" customHeight="1">
      <c r="A58" s="123" t="s">
        <v>129</v>
      </c>
      <c r="B58" s="124" t="s">
        <v>124</v>
      </c>
      <c r="C58" s="81">
        <v>697.6</v>
      </c>
      <c r="D58" s="81">
        <v>260.9</v>
      </c>
      <c r="E58" s="81">
        <v>256.7</v>
      </c>
      <c r="F58" s="81">
        <v>304</v>
      </c>
      <c r="G58" s="81">
        <v>270.6</v>
      </c>
      <c r="H58" s="81">
        <v>341.9</v>
      </c>
      <c r="I58" s="81">
        <v>292.1</v>
      </c>
      <c r="J58" s="81">
        <v>397.1</v>
      </c>
      <c r="K58" s="125"/>
      <c r="L58" s="126"/>
    </row>
    <row r="59" spans="1:12" ht="22.5">
      <c r="A59" s="123" t="s">
        <v>130</v>
      </c>
      <c r="B59" s="124" t="s">
        <v>126</v>
      </c>
      <c r="C59" s="81">
        <v>144.8</v>
      </c>
      <c r="D59" s="81">
        <v>45</v>
      </c>
      <c r="E59" s="81">
        <v>95</v>
      </c>
      <c r="F59" s="81">
        <v>112.5</v>
      </c>
      <c r="G59" s="81">
        <v>100</v>
      </c>
      <c r="H59" s="81">
        <v>106.7</v>
      </c>
      <c r="I59" s="81">
        <v>102.6</v>
      </c>
      <c r="J59" s="81">
        <v>110.4</v>
      </c>
      <c r="K59" s="81">
        <v>97.5</v>
      </c>
      <c r="L59" s="81">
        <v>132.5</v>
      </c>
    </row>
    <row r="60" spans="1:12" ht="22.5">
      <c r="A60" s="127" t="s">
        <v>143</v>
      </c>
      <c r="B60" s="124"/>
      <c r="C60" s="81"/>
      <c r="D60" s="81"/>
      <c r="E60" s="81"/>
      <c r="F60" s="81"/>
      <c r="G60" s="81"/>
      <c r="H60" s="81"/>
      <c r="I60" s="81"/>
      <c r="J60" s="81"/>
      <c r="K60" s="125"/>
      <c r="L60" s="126"/>
    </row>
    <row r="61" spans="1:12" ht="49.5" customHeight="1">
      <c r="A61" s="123" t="s">
        <v>129</v>
      </c>
      <c r="B61" s="124" t="s">
        <v>124</v>
      </c>
      <c r="C61" s="81">
        <v>2146.8</v>
      </c>
      <c r="D61" s="81">
        <v>1238.6</v>
      </c>
      <c r="E61" s="81">
        <v>1169.4</v>
      </c>
      <c r="F61" s="81">
        <v>1316.2</v>
      </c>
      <c r="G61" s="81">
        <v>1257.1</v>
      </c>
      <c r="H61" s="81">
        <v>1423.3</v>
      </c>
      <c r="I61" s="81">
        <v>1355.4</v>
      </c>
      <c r="J61" s="81">
        <v>1587.2</v>
      </c>
      <c r="K61" s="125"/>
      <c r="L61" s="126"/>
    </row>
    <row r="62" spans="1:12" ht="32.25" customHeight="1">
      <c r="A62" s="123" t="s">
        <v>130</v>
      </c>
      <c r="B62" s="124" t="s">
        <v>126</v>
      </c>
      <c r="C62" s="81">
        <v>134.8</v>
      </c>
      <c r="D62" s="81">
        <v>55</v>
      </c>
      <c r="E62" s="81">
        <v>90</v>
      </c>
      <c r="F62" s="81">
        <v>101.3</v>
      </c>
      <c r="G62" s="81">
        <v>101.9</v>
      </c>
      <c r="H62" s="81">
        <v>102.5</v>
      </c>
      <c r="I62" s="81">
        <v>102.1</v>
      </c>
      <c r="J62" s="81">
        <v>105.6</v>
      </c>
      <c r="K62" s="81">
        <v>93.6</v>
      </c>
      <c r="L62" s="81">
        <v>109.6</v>
      </c>
    </row>
    <row r="63" spans="1:12" ht="33.75">
      <c r="A63" s="127" t="s">
        <v>144</v>
      </c>
      <c r="B63" s="124"/>
      <c r="C63" s="81"/>
      <c r="D63" s="81"/>
      <c r="E63" s="81"/>
      <c r="F63" s="81"/>
      <c r="G63" s="81"/>
      <c r="H63" s="81"/>
      <c r="I63" s="81"/>
      <c r="J63" s="81"/>
      <c r="K63" s="125"/>
      <c r="L63" s="126"/>
    </row>
    <row r="64" spans="1:12" ht="49.5" customHeight="1">
      <c r="A64" s="123" t="s">
        <v>129</v>
      </c>
      <c r="B64" s="124" t="s">
        <v>124</v>
      </c>
      <c r="C64" s="81">
        <v>3942.2</v>
      </c>
      <c r="D64" s="81">
        <v>2522.6</v>
      </c>
      <c r="E64" s="81">
        <v>2752</v>
      </c>
      <c r="F64" s="81">
        <v>2857.9</v>
      </c>
      <c r="G64" s="81">
        <v>2958.6</v>
      </c>
      <c r="H64" s="81">
        <v>3126.6</v>
      </c>
      <c r="I64" s="81">
        <v>3183.6</v>
      </c>
      <c r="J64" s="81">
        <v>3536.1</v>
      </c>
      <c r="K64" s="125"/>
      <c r="L64" s="126"/>
    </row>
    <row r="65" spans="1:12" ht="28.5" customHeight="1">
      <c r="A65" s="123" t="s">
        <v>130</v>
      </c>
      <c r="B65" s="124" t="s">
        <v>126</v>
      </c>
      <c r="C65" s="81">
        <v>122.8</v>
      </c>
      <c r="D65" s="81">
        <v>61</v>
      </c>
      <c r="E65" s="81">
        <v>104</v>
      </c>
      <c r="F65" s="81">
        <v>108</v>
      </c>
      <c r="G65" s="81">
        <v>101.9</v>
      </c>
      <c r="H65" s="81">
        <v>103.7</v>
      </c>
      <c r="I65" s="81">
        <v>101.9</v>
      </c>
      <c r="J65" s="81">
        <v>107.1</v>
      </c>
      <c r="K65" s="81">
        <v>108</v>
      </c>
      <c r="L65" s="81">
        <v>119.9</v>
      </c>
    </row>
    <row r="66" spans="1:12" ht="22.5">
      <c r="A66" s="127" t="s">
        <v>145</v>
      </c>
      <c r="B66" s="124"/>
      <c r="C66" s="81"/>
      <c r="D66" s="81"/>
      <c r="E66" s="81"/>
      <c r="F66" s="81"/>
      <c r="G66" s="81"/>
      <c r="H66" s="81"/>
      <c r="I66" s="81"/>
      <c r="J66" s="81"/>
      <c r="K66" s="125"/>
      <c r="L66" s="126"/>
    </row>
    <row r="67" spans="1:12" ht="55.5" customHeight="1">
      <c r="A67" s="123" t="s">
        <v>129</v>
      </c>
      <c r="B67" s="124" t="s">
        <v>124</v>
      </c>
      <c r="C67" s="81">
        <v>197445.8</v>
      </c>
      <c r="D67" s="81">
        <v>75602.9</v>
      </c>
      <c r="E67" s="81">
        <v>75342</v>
      </c>
      <c r="F67" s="81">
        <v>116581.9</v>
      </c>
      <c r="G67" s="81">
        <v>79485.8</v>
      </c>
      <c r="H67" s="81">
        <v>122993.9</v>
      </c>
      <c r="I67" s="81">
        <v>86455.2</v>
      </c>
      <c r="J67" s="81">
        <v>159754.3</v>
      </c>
      <c r="K67" s="125"/>
      <c r="L67" s="126"/>
    </row>
    <row r="68" spans="1:12" ht="27" customHeight="1">
      <c r="A68" s="123" t="s">
        <v>130</v>
      </c>
      <c r="B68" s="124" t="s">
        <v>126</v>
      </c>
      <c r="C68" s="81">
        <v>104.9</v>
      </c>
      <c r="D68" s="81">
        <v>36.5</v>
      </c>
      <c r="E68" s="81">
        <v>95</v>
      </c>
      <c r="F68" s="81">
        <v>147</v>
      </c>
      <c r="G68" s="81">
        <v>100</v>
      </c>
      <c r="H68" s="81">
        <v>100</v>
      </c>
      <c r="I68" s="81">
        <v>103</v>
      </c>
      <c r="J68" s="81">
        <v>123</v>
      </c>
      <c r="K68" s="81">
        <f>E68*G68*I68/10000</f>
        <v>97.85</v>
      </c>
      <c r="L68" s="81">
        <f>F68*H68*J68/10000</f>
        <v>180.81</v>
      </c>
    </row>
    <row r="69" spans="1:12" ht="12.75">
      <c r="A69" s="127" t="s">
        <v>146</v>
      </c>
      <c r="B69" s="124"/>
      <c r="C69" s="81"/>
      <c r="D69" s="81"/>
      <c r="E69" s="81"/>
      <c r="F69" s="81"/>
      <c r="G69" s="81"/>
      <c r="H69" s="81"/>
      <c r="I69" s="81"/>
      <c r="J69" s="81"/>
      <c r="K69" s="125"/>
      <c r="L69" s="126"/>
    </row>
    <row r="70" spans="1:12" ht="38.25" customHeight="1">
      <c r="A70" s="123" t="s">
        <v>129</v>
      </c>
      <c r="B70" s="124" t="s">
        <v>124</v>
      </c>
      <c r="C70" s="81">
        <v>1456.6</v>
      </c>
      <c r="D70" s="81">
        <v>466.7</v>
      </c>
      <c r="E70" s="81">
        <v>458.9</v>
      </c>
      <c r="F70" s="81">
        <v>495</v>
      </c>
      <c r="G70" s="81">
        <v>462.1</v>
      </c>
      <c r="H70" s="81">
        <v>514.4</v>
      </c>
      <c r="I70" s="81">
        <v>498.7</v>
      </c>
      <c r="J70" s="81">
        <v>571.5</v>
      </c>
      <c r="K70" s="125"/>
      <c r="L70" s="126"/>
    </row>
    <row r="71" spans="1:12" ht="26.25" customHeight="1">
      <c r="A71" s="123" t="s">
        <v>130</v>
      </c>
      <c r="B71" s="124" t="s">
        <v>126</v>
      </c>
      <c r="C71" s="81">
        <v>105.4</v>
      </c>
      <c r="D71" s="81">
        <v>30</v>
      </c>
      <c r="E71" s="81">
        <v>94</v>
      </c>
      <c r="F71" s="81">
        <v>101.4</v>
      </c>
      <c r="G71" s="81">
        <v>100</v>
      </c>
      <c r="H71" s="81">
        <v>103.2</v>
      </c>
      <c r="I71" s="81">
        <v>102</v>
      </c>
      <c r="J71" s="81">
        <v>105</v>
      </c>
      <c r="K71" s="81">
        <v>95.9</v>
      </c>
      <c r="L71" s="81">
        <v>109</v>
      </c>
    </row>
    <row r="72" spans="1:12" ht="22.5">
      <c r="A72" s="127" t="s">
        <v>147</v>
      </c>
      <c r="B72" s="124"/>
      <c r="C72" s="155"/>
      <c r="D72" s="155"/>
      <c r="E72" s="155"/>
      <c r="F72" s="155"/>
      <c r="G72" s="155"/>
      <c r="H72" s="155"/>
      <c r="I72" s="155"/>
      <c r="J72" s="155"/>
      <c r="K72" s="156"/>
      <c r="L72" s="157"/>
    </row>
    <row r="73" spans="1:12" ht="50.25" customHeight="1">
      <c r="A73" s="123" t="s">
        <v>129</v>
      </c>
      <c r="B73" s="124" t="s">
        <v>155</v>
      </c>
      <c r="C73" s="81">
        <v>18138.1</v>
      </c>
      <c r="D73" s="81">
        <v>20863.4</v>
      </c>
      <c r="E73" s="81">
        <v>22654.3</v>
      </c>
      <c r="F73" s="81">
        <v>26121.8</v>
      </c>
      <c r="G73" s="81">
        <v>26064.8</v>
      </c>
      <c r="H73" s="81">
        <v>33074.2</v>
      </c>
      <c r="I73" s="81">
        <v>29780.8</v>
      </c>
      <c r="J73" s="81">
        <v>41550.4</v>
      </c>
      <c r="K73" s="125"/>
      <c r="L73" s="126"/>
    </row>
    <row r="74" spans="1:12" ht="27" customHeight="1" thickBot="1">
      <c r="A74" s="130" t="s">
        <v>130</v>
      </c>
      <c r="B74" s="131" t="s">
        <v>126</v>
      </c>
      <c r="C74" s="132">
        <v>90.3</v>
      </c>
      <c r="D74" s="132">
        <v>91.8</v>
      </c>
      <c r="E74" s="132">
        <v>98</v>
      </c>
      <c r="F74" s="132">
        <v>113</v>
      </c>
      <c r="G74" s="132">
        <v>104.5</v>
      </c>
      <c r="H74" s="132">
        <v>115</v>
      </c>
      <c r="I74" s="132">
        <v>105.5</v>
      </c>
      <c r="J74" s="132">
        <v>116</v>
      </c>
      <c r="K74" s="81">
        <v>108</v>
      </c>
      <c r="L74" s="81">
        <v>150.7</v>
      </c>
    </row>
    <row r="75" spans="1:12" ht="27" customHeight="1" thickBot="1">
      <c r="A75" s="177" t="s">
        <v>148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</row>
    <row r="76" spans="1:12" ht="17.25" customHeight="1">
      <c r="A76" s="123" t="s">
        <v>19</v>
      </c>
      <c r="B76" s="133" t="s">
        <v>20</v>
      </c>
      <c r="C76" s="134">
        <v>2779.2</v>
      </c>
      <c r="D76" s="134">
        <v>2400</v>
      </c>
      <c r="E76" s="134">
        <v>2450</v>
      </c>
      <c r="F76" s="134">
        <v>2550</v>
      </c>
      <c r="G76" s="134">
        <v>2500</v>
      </c>
      <c r="H76" s="134">
        <v>2700</v>
      </c>
      <c r="I76" s="135">
        <v>2600</v>
      </c>
      <c r="J76" s="134">
        <v>2900</v>
      </c>
      <c r="K76" s="134"/>
      <c r="L76" s="136"/>
    </row>
    <row r="77" spans="1:12" ht="41.25" customHeight="1">
      <c r="A77" s="123"/>
      <c r="B77" s="124" t="s">
        <v>13</v>
      </c>
      <c r="C77" s="137">
        <v>93.7</v>
      </c>
      <c r="D77" s="137">
        <v>86.4</v>
      </c>
      <c r="E77" s="137">
        <v>102.1</v>
      </c>
      <c r="F77" s="137">
        <v>106.3</v>
      </c>
      <c r="G77" s="137">
        <v>102</v>
      </c>
      <c r="H77" s="137">
        <v>105.9</v>
      </c>
      <c r="I77" s="138">
        <v>104</v>
      </c>
      <c r="J77" s="137">
        <v>107.4</v>
      </c>
      <c r="K77" s="81">
        <v>108.3</v>
      </c>
      <c r="L77" s="81">
        <v>120.8</v>
      </c>
    </row>
    <row r="78" spans="1:12" ht="12.75">
      <c r="A78" s="140" t="s">
        <v>21</v>
      </c>
      <c r="B78" s="124" t="s">
        <v>20</v>
      </c>
      <c r="C78" s="137">
        <v>725.1</v>
      </c>
      <c r="D78" s="137">
        <v>870</v>
      </c>
      <c r="E78" s="137">
        <v>870</v>
      </c>
      <c r="F78" s="137">
        <v>900</v>
      </c>
      <c r="G78" s="137">
        <v>900</v>
      </c>
      <c r="H78" s="137">
        <v>1000</v>
      </c>
      <c r="I78" s="138">
        <v>950</v>
      </c>
      <c r="J78" s="137">
        <v>1100</v>
      </c>
      <c r="K78" s="137"/>
      <c r="L78" s="139"/>
    </row>
    <row r="79" spans="1:12" ht="36.75" customHeight="1">
      <c r="A79" s="123"/>
      <c r="B79" s="124" t="s">
        <v>13</v>
      </c>
      <c r="C79" s="137">
        <v>92.7</v>
      </c>
      <c r="D79" s="137">
        <v>120</v>
      </c>
      <c r="E79" s="137">
        <v>100</v>
      </c>
      <c r="F79" s="137">
        <v>103.4</v>
      </c>
      <c r="G79" s="137">
        <v>103.4</v>
      </c>
      <c r="H79" s="137">
        <v>111.1</v>
      </c>
      <c r="I79" s="138">
        <v>105.6</v>
      </c>
      <c r="J79" s="137">
        <v>110</v>
      </c>
      <c r="K79" s="81">
        <v>109.2</v>
      </c>
      <c r="L79" s="81">
        <v>126.4</v>
      </c>
    </row>
    <row r="80" spans="1:12" ht="12.75">
      <c r="A80" s="123" t="s">
        <v>22</v>
      </c>
      <c r="B80" s="124" t="s">
        <v>20</v>
      </c>
      <c r="C80" s="137">
        <v>225.7</v>
      </c>
      <c r="D80" s="137">
        <v>125</v>
      </c>
      <c r="E80" s="137">
        <v>130</v>
      </c>
      <c r="F80" s="137">
        <v>140</v>
      </c>
      <c r="G80" s="137">
        <v>140</v>
      </c>
      <c r="H80" s="137">
        <v>160</v>
      </c>
      <c r="I80" s="138">
        <v>150</v>
      </c>
      <c r="J80" s="137">
        <v>190</v>
      </c>
      <c r="K80" s="137"/>
      <c r="L80" s="139"/>
    </row>
    <row r="81" spans="1:12" ht="33.75">
      <c r="A81" s="123"/>
      <c r="B81" s="124" t="s">
        <v>13</v>
      </c>
      <c r="C81" s="137">
        <v>87.1</v>
      </c>
      <c r="D81" s="137">
        <v>55.4</v>
      </c>
      <c r="E81" s="137">
        <v>104</v>
      </c>
      <c r="F81" s="137">
        <v>112</v>
      </c>
      <c r="G81" s="137">
        <v>107.7</v>
      </c>
      <c r="H81" s="137">
        <v>114.3</v>
      </c>
      <c r="I81" s="138">
        <v>107.1</v>
      </c>
      <c r="J81" s="137">
        <v>118.8</v>
      </c>
      <c r="K81" s="81">
        <v>120</v>
      </c>
      <c r="L81" s="81">
        <v>152</v>
      </c>
    </row>
    <row r="82" spans="1:12" ht="12.75">
      <c r="A82" s="123" t="s">
        <v>149</v>
      </c>
      <c r="B82" s="124" t="s">
        <v>20</v>
      </c>
      <c r="C82" s="137">
        <v>165.5</v>
      </c>
      <c r="D82" s="137">
        <v>140</v>
      </c>
      <c r="E82" s="137">
        <v>140</v>
      </c>
      <c r="F82" s="137">
        <v>150</v>
      </c>
      <c r="G82" s="137">
        <v>145</v>
      </c>
      <c r="H82" s="137">
        <v>160</v>
      </c>
      <c r="I82" s="138">
        <v>150</v>
      </c>
      <c r="J82" s="137">
        <v>170</v>
      </c>
      <c r="K82" s="137"/>
      <c r="L82" s="139"/>
    </row>
    <row r="83" spans="1:12" ht="39.75" customHeight="1">
      <c r="A83" s="123"/>
      <c r="B83" s="124" t="s">
        <v>13</v>
      </c>
      <c r="C83" s="137">
        <v>112.6</v>
      </c>
      <c r="D83" s="137">
        <v>84.6</v>
      </c>
      <c r="E83" s="137">
        <v>100</v>
      </c>
      <c r="F83" s="137">
        <v>107.1</v>
      </c>
      <c r="G83" s="137">
        <v>103.6</v>
      </c>
      <c r="H83" s="137">
        <v>106.7</v>
      </c>
      <c r="I83" s="138">
        <v>103.4</v>
      </c>
      <c r="J83" s="137">
        <v>106.3</v>
      </c>
      <c r="K83" s="81">
        <v>107.1</v>
      </c>
      <c r="L83" s="81">
        <v>121.4</v>
      </c>
    </row>
    <row r="84" spans="1:12" ht="12.75">
      <c r="A84" s="123" t="s">
        <v>150</v>
      </c>
      <c r="B84" s="124" t="s">
        <v>20</v>
      </c>
      <c r="C84" s="137">
        <v>77</v>
      </c>
      <c r="D84" s="137">
        <v>66</v>
      </c>
      <c r="E84" s="137">
        <v>66</v>
      </c>
      <c r="F84" s="137">
        <v>70</v>
      </c>
      <c r="G84" s="137">
        <v>68</v>
      </c>
      <c r="H84" s="137">
        <v>75</v>
      </c>
      <c r="I84" s="138">
        <v>70</v>
      </c>
      <c r="J84" s="137">
        <v>78</v>
      </c>
      <c r="K84" s="137"/>
      <c r="L84" s="139"/>
    </row>
    <row r="85" spans="1:12" ht="36.75" customHeight="1">
      <c r="A85" s="123"/>
      <c r="B85" s="124" t="s">
        <v>13</v>
      </c>
      <c r="C85" s="137">
        <v>240.6</v>
      </c>
      <c r="D85" s="137">
        <v>85.1</v>
      </c>
      <c r="E85" s="137">
        <v>100</v>
      </c>
      <c r="F85" s="137">
        <v>106.1</v>
      </c>
      <c r="G85" s="137">
        <v>103</v>
      </c>
      <c r="H85" s="137">
        <v>107.1</v>
      </c>
      <c r="I85" s="138">
        <v>102.9</v>
      </c>
      <c r="J85" s="137">
        <v>104</v>
      </c>
      <c r="K85" s="81">
        <v>106.1</v>
      </c>
      <c r="L85" s="81">
        <v>118.2</v>
      </c>
    </row>
    <row r="86" spans="1:12" ht="12.75">
      <c r="A86" s="123" t="s">
        <v>23</v>
      </c>
      <c r="B86" s="124" t="s">
        <v>20</v>
      </c>
      <c r="C86" s="137">
        <v>799.1</v>
      </c>
      <c r="D86" s="137">
        <v>350</v>
      </c>
      <c r="E86" s="137">
        <v>360</v>
      </c>
      <c r="F86" s="137">
        <v>370</v>
      </c>
      <c r="G86" s="137">
        <v>370</v>
      </c>
      <c r="H86" s="137">
        <v>390</v>
      </c>
      <c r="I86" s="138">
        <v>380</v>
      </c>
      <c r="J86" s="137">
        <v>430</v>
      </c>
      <c r="K86" s="137"/>
      <c r="L86" s="139"/>
    </row>
    <row r="87" spans="1:12" ht="35.25" customHeight="1">
      <c r="A87" s="123"/>
      <c r="B87" s="124" t="s">
        <v>13</v>
      </c>
      <c r="C87" s="137">
        <v>114.8</v>
      </c>
      <c r="D87" s="137">
        <v>43.8</v>
      </c>
      <c r="E87" s="137">
        <v>102.9</v>
      </c>
      <c r="F87" s="137">
        <v>105.7</v>
      </c>
      <c r="G87" s="137">
        <v>102.8</v>
      </c>
      <c r="H87" s="137">
        <v>105.4</v>
      </c>
      <c r="I87" s="138">
        <v>102.7</v>
      </c>
      <c r="J87" s="137">
        <v>110.3</v>
      </c>
      <c r="K87" s="81">
        <v>108.6</v>
      </c>
      <c r="L87" s="81">
        <v>122.9</v>
      </c>
    </row>
    <row r="88" spans="1:12" ht="12.75">
      <c r="A88" s="123" t="s">
        <v>69</v>
      </c>
      <c r="B88" s="124" t="s">
        <v>151</v>
      </c>
      <c r="C88" s="137">
        <v>858.3</v>
      </c>
      <c r="D88" s="137">
        <v>315</v>
      </c>
      <c r="E88" s="137">
        <v>300</v>
      </c>
      <c r="F88" s="137">
        <v>466</v>
      </c>
      <c r="G88" s="137">
        <v>300</v>
      </c>
      <c r="H88" s="137">
        <v>466</v>
      </c>
      <c r="I88" s="138">
        <v>310</v>
      </c>
      <c r="J88" s="137">
        <v>576</v>
      </c>
      <c r="K88" s="137"/>
      <c r="L88" s="139"/>
    </row>
    <row r="89" spans="1:12" ht="35.25" customHeight="1">
      <c r="A89" s="123"/>
      <c r="B89" s="124" t="s">
        <v>13</v>
      </c>
      <c r="C89" s="137">
        <v>108.1</v>
      </c>
      <c r="D89" s="137">
        <v>36.7</v>
      </c>
      <c r="E89" s="137">
        <v>95.2</v>
      </c>
      <c r="F89" s="137">
        <v>147.9</v>
      </c>
      <c r="G89" s="137">
        <v>100</v>
      </c>
      <c r="H89" s="137">
        <v>100</v>
      </c>
      <c r="I89" s="138">
        <v>103.3</v>
      </c>
      <c r="J89" s="137">
        <v>123.6</v>
      </c>
      <c r="K89" s="81">
        <v>98.3</v>
      </c>
      <c r="L89" s="81">
        <v>182.8</v>
      </c>
    </row>
    <row r="90" spans="1:12" ht="21" customHeight="1">
      <c r="A90" s="123" t="s">
        <v>187</v>
      </c>
      <c r="B90" s="124" t="s">
        <v>188</v>
      </c>
      <c r="C90" s="137">
        <v>1128</v>
      </c>
      <c r="D90" s="137">
        <v>400</v>
      </c>
      <c r="E90" s="137">
        <v>380</v>
      </c>
      <c r="F90" s="137">
        <v>560</v>
      </c>
      <c r="G90" s="137">
        <v>380</v>
      </c>
      <c r="H90" s="137">
        <v>570</v>
      </c>
      <c r="I90" s="138">
        <v>390</v>
      </c>
      <c r="J90" s="137">
        <v>810</v>
      </c>
      <c r="K90" s="137"/>
      <c r="L90" s="139"/>
    </row>
    <row r="91" spans="1:12" ht="35.25" customHeight="1">
      <c r="A91" s="123"/>
      <c r="B91" s="124" t="s">
        <v>13</v>
      </c>
      <c r="C91" s="137">
        <v>109.5</v>
      </c>
      <c r="D91" s="137">
        <v>35.5</v>
      </c>
      <c r="E91" s="137">
        <v>95</v>
      </c>
      <c r="F91" s="137">
        <v>147.4</v>
      </c>
      <c r="G91" s="137">
        <v>100</v>
      </c>
      <c r="H91" s="137">
        <v>101.8</v>
      </c>
      <c r="I91" s="138">
        <v>102.6</v>
      </c>
      <c r="J91" s="137">
        <v>128.6</v>
      </c>
      <c r="K91" s="81">
        <v>97.5</v>
      </c>
      <c r="L91" s="81">
        <v>213.3</v>
      </c>
    </row>
    <row r="92" spans="1:12" ht="12.75">
      <c r="A92" s="141" t="s">
        <v>24</v>
      </c>
      <c r="B92" s="124" t="s">
        <v>152</v>
      </c>
      <c r="C92" s="137">
        <v>8201</v>
      </c>
      <c r="D92" s="137">
        <v>5000</v>
      </c>
      <c r="E92" s="137">
        <v>5200</v>
      </c>
      <c r="F92" s="137">
        <v>5400</v>
      </c>
      <c r="G92" s="137">
        <v>5300</v>
      </c>
      <c r="H92" s="137">
        <v>5600</v>
      </c>
      <c r="I92" s="138">
        <v>5400</v>
      </c>
      <c r="J92" s="137">
        <v>6000</v>
      </c>
      <c r="K92" s="137"/>
      <c r="L92" s="139"/>
    </row>
    <row r="93" spans="1:12" ht="36.75" customHeight="1">
      <c r="A93" s="145"/>
      <c r="B93" s="124" t="s">
        <v>13</v>
      </c>
      <c r="C93" s="137">
        <v>123.5</v>
      </c>
      <c r="D93" s="137">
        <v>61</v>
      </c>
      <c r="E93" s="137">
        <v>104</v>
      </c>
      <c r="F93" s="137">
        <v>108</v>
      </c>
      <c r="G93" s="137">
        <v>101.9</v>
      </c>
      <c r="H93" s="137">
        <v>103.7</v>
      </c>
      <c r="I93" s="138">
        <v>101.9</v>
      </c>
      <c r="J93" s="137">
        <v>107.1</v>
      </c>
      <c r="K93" s="81">
        <v>108</v>
      </c>
      <c r="L93" s="81">
        <v>120</v>
      </c>
    </row>
    <row r="94" spans="1:12" ht="12.75">
      <c r="A94" s="159" t="s">
        <v>25</v>
      </c>
      <c r="B94" s="124" t="s">
        <v>20</v>
      </c>
      <c r="C94" s="137">
        <v>129.7</v>
      </c>
      <c r="D94" s="137">
        <v>60</v>
      </c>
      <c r="E94" s="137">
        <v>55</v>
      </c>
      <c r="F94" s="137">
        <v>60</v>
      </c>
      <c r="G94" s="137">
        <v>56</v>
      </c>
      <c r="H94" s="137">
        <v>61</v>
      </c>
      <c r="I94" s="138">
        <v>57</v>
      </c>
      <c r="J94" s="137">
        <v>63</v>
      </c>
      <c r="K94" s="137"/>
      <c r="L94" s="139"/>
    </row>
    <row r="95" spans="1:12" ht="33" customHeight="1">
      <c r="A95" s="145"/>
      <c r="B95" s="124" t="s">
        <v>13</v>
      </c>
      <c r="C95" s="137">
        <v>98.6</v>
      </c>
      <c r="D95" s="137">
        <v>46.3</v>
      </c>
      <c r="E95" s="137">
        <v>91.7</v>
      </c>
      <c r="F95" s="137">
        <v>100</v>
      </c>
      <c r="G95" s="137">
        <v>98</v>
      </c>
      <c r="H95" s="137">
        <v>101.7</v>
      </c>
      <c r="I95" s="138">
        <v>101.8</v>
      </c>
      <c r="J95" s="137">
        <v>103.3</v>
      </c>
      <c r="K95" s="81">
        <v>91.4</v>
      </c>
      <c r="L95" s="81">
        <v>105</v>
      </c>
    </row>
    <row r="96" spans="1:12" ht="12.75">
      <c r="A96" s="159" t="s">
        <v>26</v>
      </c>
      <c r="B96" s="124" t="s">
        <v>20</v>
      </c>
      <c r="C96" s="137">
        <v>5.8</v>
      </c>
      <c r="D96" s="137">
        <v>4</v>
      </c>
      <c r="E96" s="137">
        <v>3.6</v>
      </c>
      <c r="F96" s="137">
        <v>3.8</v>
      </c>
      <c r="G96" s="36">
        <v>3.55</v>
      </c>
      <c r="H96" s="36">
        <v>3.85</v>
      </c>
      <c r="I96" s="38">
        <v>3.7</v>
      </c>
      <c r="J96" s="36">
        <v>3.9</v>
      </c>
      <c r="K96" s="36"/>
      <c r="L96" s="158"/>
    </row>
    <row r="97" spans="1:12" ht="36" customHeight="1">
      <c r="A97" s="145"/>
      <c r="B97" s="124" t="s">
        <v>13</v>
      </c>
      <c r="C97" s="137">
        <v>43.9</v>
      </c>
      <c r="D97" s="137">
        <v>68.6</v>
      </c>
      <c r="E97" s="137">
        <v>90</v>
      </c>
      <c r="F97" s="137">
        <v>95</v>
      </c>
      <c r="G97" s="137">
        <v>98.6</v>
      </c>
      <c r="H97" s="137">
        <v>101.3</v>
      </c>
      <c r="I97" s="138">
        <v>104.2</v>
      </c>
      <c r="J97" s="137">
        <v>101.3</v>
      </c>
      <c r="K97" s="81">
        <v>92.5</v>
      </c>
      <c r="L97" s="81">
        <v>97.5</v>
      </c>
    </row>
    <row r="98" spans="1:12" ht="12.75">
      <c r="A98" s="123" t="s">
        <v>27</v>
      </c>
      <c r="B98" s="124" t="s">
        <v>20</v>
      </c>
      <c r="C98" s="137">
        <v>7.2</v>
      </c>
      <c r="D98" s="137">
        <v>8.8</v>
      </c>
      <c r="E98" s="137">
        <v>8.6</v>
      </c>
      <c r="F98" s="36">
        <v>8.95</v>
      </c>
      <c r="G98" s="36">
        <v>8.7</v>
      </c>
      <c r="H98" s="137">
        <v>9.2</v>
      </c>
      <c r="I98" s="38">
        <v>8.9</v>
      </c>
      <c r="J98" s="36">
        <v>9.55</v>
      </c>
      <c r="K98" s="137"/>
      <c r="L98" s="139"/>
    </row>
    <row r="99" spans="1:12" ht="33.75">
      <c r="A99" s="123"/>
      <c r="B99" s="124" t="s">
        <v>13</v>
      </c>
      <c r="C99" s="137">
        <v>104</v>
      </c>
      <c r="D99" s="137">
        <v>122.3</v>
      </c>
      <c r="E99" s="137">
        <v>97.7</v>
      </c>
      <c r="F99" s="137">
        <v>101.7</v>
      </c>
      <c r="G99" s="137">
        <v>101.2</v>
      </c>
      <c r="H99" s="137">
        <v>102.8</v>
      </c>
      <c r="I99" s="138">
        <v>102.3</v>
      </c>
      <c r="J99" s="137">
        <v>103.8</v>
      </c>
      <c r="K99" s="81">
        <v>101.7</v>
      </c>
      <c r="L99" s="81">
        <v>108.5</v>
      </c>
    </row>
    <row r="100" spans="1:12" ht="12.75">
      <c r="A100" s="123" t="s">
        <v>28</v>
      </c>
      <c r="B100" s="124" t="s">
        <v>20</v>
      </c>
      <c r="C100" s="137">
        <v>26.3</v>
      </c>
      <c r="D100" s="137">
        <v>20</v>
      </c>
      <c r="E100" s="137">
        <v>20</v>
      </c>
      <c r="F100" s="137">
        <v>23</v>
      </c>
      <c r="G100" s="137">
        <v>21</v>
      </c>
      <c r="H100" s="137">
        <v>23.5</v>
      </c>
      <c r="I100" s="138">
        <v>22.5</v>
      </c>
      <c r="J100" s="137">
        <v>26</v>
      </c>
      <c r="K100" s="137"/>
      <c r="L100" s="139"/>
    </row>
    <row r="101" spans="1:12" ht="36.75" customHeight="1">
      <c r="A101" s="123"/>
      <c r="B101" s="124" t="s">
        <v>13</v>
      </c>
      <c r="C101" s="137">
        <v>114.5</v>
      </c>
      <c r="D101" s="137">
        <v>76</v>
      </c>
      <c r="E101" s="137">
        <v>100</v>
      </c>
      <c r="F101" s="137">
        <v>115</v>
      </c>
      <c r="G101" s="137">
        <v>105</v>
      </c>
      <c r="H101" s="137">
        <v>102.2</v>
      </c>
      <c r="I101" s="138">
        <v>107.1</v>
      </c>
      <c r="J101" s="137">
        <v>110.6</v>
      </c>
      <c r="K101" s="81">
        <v>112.5</v>
      </c>
      <c r="L101" s="81">
        <v>130</v>
      </c>
    </row>
    <row r="102" spans="1:12" ht="12.75">
      <c r="A102" s="123" t="s">
        <v>29</v>
      </c>
      <c r="B102" s="124" t="s">
        <v>20</v>
      </c>
      <c r="C102" s="137">
        <v>61.5</v>
      </c>
      <c r="D102" s="137">
        <v>50</v>
      </c>
      <c r="E102" s="137">
        <v>48</v>
      </c>
      <c r="F102" s="137">
        <v>51.5</v>
      </c>
      <c r="G102" s="137">
        <v>48.2</v>
      </c>
      <c r="H102" s="137">
        <v>53</v>
      </c>
      <c r="I102" s="138">
        <v>49</v>
      </c>
      <c r="J102" s="137">
        <v>54</v>
      </c>
      <c r="K102" s="137"/>
      <c r="L102" s="139"/>
    </row>
    <row r="103" spans="1:12" ht="40.5" customHeight="1">
      <c r="A103" s="123"/>
      <c r="B103" s="124" t="s">
        <v>13</v>
      </c>
      <c r="C103" s="137">
        <v>102.9</v>
      </c>
      <c r="D103" s="137">
        <v>81.3</v>
      </c>
      <c r="E103" s="137">
        <v>96</v>
      </c>
      <c r="F103" s="137">
        <v>103</v>
      </c>
      <c r="G103" s="137">
        <v>100.4</v>
      </c>
      <c r="H103" s="137">
        <v>102.9</v>
      </c>
      <c r="I103" s="138">
        <v>101.7</v>
      </c>
      <c r="J103" s="137">
        <v>101.9</v>
      </c>
      <c r="K103" s="81">
        <v>98</v>
      </c>
      <c r="L103" s="81">
        <v>108</v>
      </c>
    </row>
    <row r="104" spans="1:12" ht="12.75">
      <c r="A104" s="123" t="s">
        <v>30</v>
      </c>
      <c r="B104" s="124" t="s">
        <v>20</v>
      </c>
      <c r="C104" s="137">
        <v>29.4</v>
      </c>
      <c r="D104" s="137">
        <v>28</v>
      </c>
      <c r="E104" s="137">
        <v>28</v>
      </c>
      <c r="F104" s="137">
        <v>28.3</v>
      </c>
      <c r="G104" s="137">
        <v>28.2</v>
      </c>
      <c r="H104" s="137">
        <v>28.6</v>
      </c>
      <c r="I104" s="138">
        <v>28.3</v>
      </c>
      <c r="J104" s="137">
        <v>29</v>
      </c>
      <c r="K104" s="137"/>
      <c r="L104" s="139"/>
    </row>
    <row r="105" spans="1:12" ht="37.5" customHeight="1">
      <c r="A105" s="123"/>
      <c r="B105" s="124" t="s">
        <v>13</v>
      </c>
      <c r="C105" s="137">
        <v>99.1</v>
      </c>
      <c r="D105" s="137">
        <v>95.2</v>
      </c>
      <c r="E105" s="137">
        <v>100</v>
      </c>
      <c r="F105" s="137">
        <v>101.1</v>
      </c>
      <c r="G105" s="137">
        <v>100.7</v>
      </c>
      <c r="H105" s="137">
        <v>101.1</v>
      </c>
      <c r="I105" s="138">
        <v>100.4</v>
      </c>
      <c r="J105" s="137">
        <v>101.4</v>
      </c>
      <c r="K105" s="81">
        <v>101.1</v>
      </c>
      <c r="L105" s="81">
        <v>103.6</v>
      </c>
    </row>
    <row r="106" spans="1:12" ht="12.75">
      <c r="A106" s="141" t="s">
        <v>31</v>
      </c>
      <c r="B106" s="142" t="s">
        <v>190</v>
      </c>
      <c r="C106" s="143">
        <v>325.6</v>
      </c>
      <c r="D106" s="143">
        <v>13</v>
      </c>
      <c r="E106" s="143">
        <v>13</v>
      </c>
      <c r="F106" s="143">
        <v>13</v>
      </c>
      <c r="G106" s="143">
        <v>13</v>
      </c>
      <c r="H106" s="143">
        <v>13</v>
      </c>
      <c r="I106" s="144">
        <v>13</v>
      </c>
      <c r="J106" s="137">
        <v>13</v>
      </c>
      <c r="K106" s="137"/>
      <c r="L106" s="139"/>
    </row>
    <row r="107" spans="1:12" ht="36.75" customHeight="1">
      <c r="A107" s="145"/>
      <c r="B107" s="124" t="s">
        <v>13</v>
      </c>
      <c r="C107" s="137">
        <v>185</v>
      </c>
      <c r="D107" s="137">
        <v>4</v>
      </c>
      <c r="E107" s="137">
        <v>100</v>
      </c>
      <c r="F107" s="137">
        <v>100</v>
      </c>
      <c r="G107" s="137">
        <v>100</v>
      </c>
      <c r="H107" s="137">
        <v>100</v>
      </c>
      <c r="I107" s="138">
        <v>100</v>
      </c>
      <c r="J107" s="137">
        <v>100</v>
      </c>
      <c r="K107" s="81">
        <v>100</v>
      </c>
      <c r="L107" s="81">
        <v>100</v>
      </c>
    </row>
    <row r="108" spans="1:12" ht="12.75">
      <c r="A108" s="159" t="s">
        <v>32</v>
      </c>
      <c r="B108" s="124" t="s">
        <v>189</v>
      </c>
      <c r="C108" s="137">
        <v>376.6</v>
      </c>
      <c r="D108" s="137">
        <v>220</v>
      </c>
      <c r="E108" s="137">
        <v>190</v>
      </c>
      <c r="F108" s="137">
        <v>200</v>
      </c>
      <c r="G108" s="137">
        <v>180</v>
      </c>
      <c r="H108" s="137">
        <v>210</v>
      </c>
      <c r="I108" s="138">
        <v>190</v>
      </c>
      <c r="J108" s="137">
        <v>230</v>
      </c>
      <c r="K108" s="137"/>
      <c r="L108" s="139"/>
    </row>
    <row r="109" spans="1:12" ht="41.25" customHeight="1">
      <c r="A109" s="145"/>
      <c r="B109" s="146" t="s">
        <v>13</v>
      </c>
      <c r="C109" s="147">
        <v>240.3</v>
      </c>
      <c r="D109" s="147">
        <v>58.4</v>
      </c>
      <c r="E109" s="147">
        <v>86.4</v>
      </c>
      <c r="F109" s="147">
        <v>90.9</v>
      </c>
      <c r="G109" s="147">
        <v>94.7</v>
      </c>
      <c r="H109" s="147">
        <v>105</v>
      </c>
      <c r="I109" s="148">
        <v>105.6</v>
      </c>
      <c r="J109" s="137">
        <v>109.5</v>
      </c>
      <c r="K109" s="81">
        <v>86.4</v>
      </c>
      <c r="L109" s="81">
        <v>104.5</v>
      </c>
    </row>
    <row r="110" spans="1:12" ht="12.75">
      <c r="A110" s="123" t="s">
        <v>33</v>
      </c>
      <c r="B110" s="124" t="s">
        <v>190</v>
      </c>
      <c r="C110" s="137">
        <v>725.2</v>
      </c>
      <c r="D110" s="137">
        <v>720</v>
      </c>
      <c r="E110" s="137">
        <v>730</v>
      </c>
      <c r="F110" s="137">
        <v>750</v>
      </c>
      <c r="G110" s="137">
        <v>750</v>
      </c>
      <c r="H110" s="137">
        <v>760</v>
      </c>
      <c r="I110" s="138">
        <v>750</v>
      </c>
      <c r="J110" s="137">
        <v>770</v>
      </c>
      <c r="K110" s="137"/>
      <c r="L110" s="139"/>
    </row>
    <row r="111" spans="1:12" ht="39.75" customHeight="1">
      <c r="A111" s="137"/>
      <c r="B111" s="137" t="s">
        <v>13</v>
      </c>
      <c r="C111" s="137">
        <v>102.3</v>
      </c>
      <c r="D111" s="137">
        <v>99.3</v>
      </c>
      <c r="E111" s="137">
        <v>101.4</v>
      </c>
      <c r="F111" s="137">
        <v>104.2</v>
      </c>
      <c r="G111" s="137">
        <v>102.7</v>
      </c>
      <c r="H111" s="137">
        <v>101.3</v>
      </c>
      <c r="I111" s="137">
        <v>100</v>
      </c>
      <c r="J111" s="137">
        <v>101.3</v>
      </c>
      <c r="K111" s="81">
        <v>104.2</v>
      </c>
      <c r="L111" s="81">
        <v>106.9</v>
      </c>
    </row>
    <row r="112" spans="1:12" ht="39.75" customHeight="1" thickBot="1">
      <c r="A112" s="168" t="s">
        <v>191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</row>
    <row r="113" spans="1:12" ht="13.5" thickBot="1">
      <c r="A113" s="163" t="s">
        <v>153</v>
      </c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5"/>
    </row>
    <row r="114" spans="1:12" ht="12.75">
      <c r="A114" s="149" t="s">
        <v>165</v>
      </c>
      <c r="B114" s="134" t="s">
        <v>166</v>
      </c>
      <c r="C114" s="134">
        <v>2.2</v>
      </c>
      <c r="D114" s="134">
        <v>1</v>
      </c>
      <c r="E114" s="134">
        <v>0.9</v>
      </c>
      <c r="F114" s="134">
        <v>1.1</v>
      </c>
      <c r="G114" s="134">
        <v>0.8</v>
      </c>
      <c r="H114" s="134">
        <v>1.2</v>
      </c>
      <c r="I114" s="135">
        <v>0.7</v>
      </c>
      <c r="J114" s="134">
        <v>1.4</v>
      </c>
      <c r="K114" s="134"/>
      <c r="L114" s="136"/>
    </row>
    <row r="115" spans="1:12" ht="20.25" customHeight="1">
      <c r="A115" s="150"/>
      <c r="B115" s="137" t="s">
        <v>13</v>
      </c>
      <c r="C115" s="137">
        <v>26.2</v>
      </c>
      <c r="D115" s="137">
        <f>D114/C114*100</f>
        <v>45.45454545454545</v>
      </c>
      <c r="E115" s="137">
        <f aca="true" t="shared" si="1" ref="E115:J115">E114/C114*100</f>
        <v>40.90909090909091</v>
      </c>
      <c r="F115" s="137">
        <f t="shared" si="1"/>
        <v>110.00000000000001</v>
      </c>
      <c r="G115" s="137">
        <f t="shared" si="1"/>
        <v>88.8888888888889</v>
      </c>
      <c r="H115" s="137">
        <f t="shared" si="1"/>
        <v>109.09090909090908</v>
      </c>
      <c r="I115" s="138">
        <f t="shared" si="1"/>
        <v>87.49999999999999</v>
      </c>
      <c r="J115" s="137">
        <f t="shared" si="1"/>
        <v>116.66666666666667</v>
      </c>
      <c r="K115" s="81">
        <f>(D115*E115*G115*I115)/1000000</f>
        <v>14.46280991735537</v>
      </c>
      <c r="L115" s="81">
        <f>D115*F115*H115*J115/1000000</f>
        <v>63.63636363636365</v>
      </c>
    </row>
    <row r="116" spans="1:12" ht="35.25" customHeight="1">
      <c r="A116" s="150" t="s">
        <v>154</v>
      </c>
      <c r="B116" s="137" t="s">
        <v>14</v>
      </c>
      <c r="C116" s="137">
        <v>46</v>
      </c>
      <c r="D116" s="137">
        <v>20.4</v>
      </c>
      <c r="E116" s="137">
        <v>18.4</v>
      </c>
      <c r="F116" s="137">
        <v>22.5</v>
      </c>
      <c r="G116" s="137">
        <v>16.4</v>
      </c>
      <c r="H116" s="137">
        <v>24.5</v>
      </c>
      <c r="I116" s="138">
        <v>14.3</v>
      </c>
      <c r="J116" s="137">
        <v>28.6</v>
      </c>
      <c r="K116" s="137"/>
      <c r="L116" s="139"/>
    </row>
    <row r="117" spans="1:12" ht="21.75" customHeight="1">
      <c r="A117" s="150"/>
      <c r="B117" s="137" t="s">
        <v>13</v>
      </c>
      <c r="C117" s="137">
        <v>80.8</v>
      </c>
      <c r="D117" s="137">
        <f>D116/C116*100</f>
        <v>44.34782608695652</v>
      </c>
      <c r="E117" s="137">
        <f aca="true" t="shared" si="2" ref="E117:J117">E116/C116*100</f>
        <v>40</v>
      </c>
      <c r="F117" s="137">
        <f t="shared" si="2"/>
        <v>110.29411764705883</v>
      </c>
      <c r="G117" s="137">
        <f t="shared" si="2"/>
        <v>89.13043478260869</v>
      </c>
      <c r="H117" s="137">
        <f t="shared" si="2"/>
        <v>108.88888888888889</v>
      </c>
      <c r="I117" s="138">
        <f t="shared" si="2"/>
        <v>87.19512195121952</v>
      </c>
      <c r="J117" s="137">
        <f t="shared" si="2"/>
        <v>116.73469387755102</v>
      </c>
      <c r="K117" s="81">
        <f>(D117*E117*G117*I117)/1000000</f>
        <v>13.78638941398866</v>
      </c>
      <c r="L117" s="81">
        <f>D117*F117*H117*J117/1000000</f>
        <v>62.173913043478265</v>
      </c>
    </row>
    <row r="118" spans="1:12" ht="21.75" customHeight="1">
      <c r="A118" s="151" t="s">
        <v>15</v>
      </c>
      <c r="B118" s="147" t="s">
        <v>16</v>
      </c>
      <c r="C118" s="147">
        <v>114039.5</v>
      </c>
      <c r="D118" s="147">
        <v>50594</v>
      </c>
      <c r="E118" s="147">
        <v>45534.6</v>
      </c>
      <c r="F118" s="147">
        <v>55653.4</v>
      </c>
      <c r="G118" s="147">
        <v>40475.200000000004</v>
      </c>
      <c r="H118" s="147">
        <v>60712.799999999996</v>
      </c>
      <c r="I118" s="148">
        <v>35415.799999999996</v>
      </c>
      <c r="J118" s="147">
        <v>70831.59999999999</v>
      </c>
      <c r="K118" s="147"/>
      <c r="L118" s="152"/>
    </row>
    <row r="119" spans="1:12" ht="37.5" customHeight="1" thickBot="1">
      <c r="A119" s="153"/>
      <c r="B119" s="154" t="s">
        <v>13</v>
      </c>
      <c r="C119" s="154">
        <v>69.5</v>
      </c>
      <c r="D119" s="137">
        <f>D118/C118*100</f>
        <v>44.36532955686407</v>
      </c>
      <c r="E119" s="137">
        <f aca="true" t="shared" si="3" ref="E119:J119">E118/C118*100</f>
        <v>39.928796601177666</v>
      </c>
      <c r="F119" s="137">
        <f t="shared" si="3"/>
        <v>110.00000000000001</v>
      </c>
      <c r="G119" s="137">
        <f t="shared" si="3"/>
        <v>88.8888888888889</v>
      </c>
      <c r="H119" s="137">
        <f t="shared" si="3"/>
        <v>109.09090909090908</v>
      </c>
      <c r="I119" s="138">
        <f t="shared" si="3"/>
        <v>87.49999999999997</v>
      </c>
      <c r="J119" s="137">
        <f t="shared" si="3"/>
        <v>116.66666666666666</v>
      </c>
      <c r="K119" s="81">
        <f>(D119*E119*G119*I119)/1000000</f>
        <v>13.777977266824095</v>
      </c>
      <c r="L119" s="81">
        <f>D119*F119*H119*J119/1000000</f>
        <v>62.111461379609686</v>
      </c>
    </row>
    <row r="120" spans="1:12" ht="26.25" customHeight="1">
      <c r="A120" s="166" t="s">
        <v>179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</row>
  </sheetData>
  <sheetProtection/>
  <mergeCells count="17">
    <mergeCell ref="F1:K3"/>
    <mergeCell ref="A5:J5"/>
    <mergeCell ref="A6:J6"/>
    <mergeCell ref="A7:A9"/>
    <mergeCell ref="B7:B9"/>
    <mergeCell ref="C7:C9"/>
    <mergeCell ref="D7:D9"/>
    <mergeCell ref="E7:L7"/>
    <mergeCell ref="E8:F8"/>
    <mergeCell ref="G8:H8"/>
    <mergeCell ref="A113:L113"/>
    <mergeCell ref="A120:L120"/>
    <mergeCell ref="A112:L112"/>
    <mergeCell ref="I8:J8"/>
    <mergeCell ref="A10:L10"/>
    <mergeCell ref="A17:L17"/>
    <mergeCell ref="A75:L75"/>
  </mergeCells>
  <printOptions/>
  <pageMargins left="0.5905511811023623" right="0.5905511811023623" top="0.984251968503937" bottom="0.7874015748031497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40.875" style="1" customWidth="1"/>
    <col min="2" max="2" width="12.75390625" style="2" customWidth="1"/>
    <col min="3" max="3" width="8.00390625" style="1" customWidth="1"/>
    <col min="4" max="4" width="7.875" style="1" customWidth="1"/>
    <col min="5" max="5" width="8.875" style="1" customWidth="1"/>
    <col min="6" max="6" width="8.75390625" style="1" customWidth="1"/>
    <col min="7" max="8" width="8.625" style="1" customWidth="1"/>
    <col min="9" max="9" width="8.375" style="1" customWidth="1"/>
    <col min="10" max="10" width="8.25390625" style="1" customWidth="1"/>
    <col min="11" max="11" width="7.125" style="1" customWidth="1"/>
    <col min="12" max="12" width="7.875" style="1" customWidth="1"/>
    <col min="13" max="16384" width="9.125" style="1" customWidth="1"/>
  </cols>
  <sheetData>
    <row r="1" spans="1:12" s="3" customFormat="1" ht="17.25" customHeight="1">
      <c r="A1" s="182" t="s">
        <v>1</v>
      </c>
      <c r="B1" s="185" t="s">
        <v>2</v>
      </c>
      <c r="C1" s="188" t="s">
        <v>169</v>
      </c>
      <c r="D1" s="188" t="s">
        <v>170</v>
      </c>
      <c r="E1" s="196" t="s">
        <v>3</v>
      </c>
      <c r="F1" s="193"/>
      <c r="G1" s="193"/>
      <c r="H1" s="193"/>
      <c r="I1" s="193"/>
      <c r="J1" s="193"/>
      <c r="K1" s="193"/>
      <c r="L1" s="194"/>
    </row>
    <row r="2" spans="1:12" s="3" customFormat="1" ht="12.75">
      <c r="A2" s="183"/>
      <c r="B2" s="186"/>
      <c r="C2" s="189"/>
      <c r="D2" s="189"/>
      <c r="E2" s="170" t="s">
        <v>161</v>
      </c>
      <c r="F2" s="195"/>
      <c r="G2" s="170" t="s">
        <v>162</v>
      </c>
      <c r="H2" s="171"/>
      <c r="I2" s="189" t="s">
        <v>171</v>
      </c>
      <c r="J2" s="170"/>
      <c r="K2" s="170" t="s">
        <v>184</v>
      </c>
      <c r="L2" s="199"/>
    </row>
    <row r="3" spans="1:12" s="3" customFormat="1" ht="41.25" customHeight="1" thickBot="1">
      <c r="A3" s="184"/>
      <c r="B3" s="187"/>
      <c r="C3" s="190"/>
      <c r="D3" s="190"/>
      <c r="E3" s="4" t="s">
        <v>4</v>
      </c>
      <c r="F3" s="4" t="s">
        <v>5</v>
      </c>
      <c r="G3" s="4" t="s">
        <v>4</v>
      </c>
      <c r="H3" s="40" t="s">
        <v>5</v>
      </c>
      <c r="I3" s="4" t="s">
        <v>4</v>
      </c>
      <c r="J3" s="4" t="s">
        <v>5</v>
      </c>
      <c r="K3" s="64" t="s">
        <v>183</v>
      </c>
      <c r="L3" s="65" t="s">
        <v>182</v>
      </c>
    </row>
    <row r="4" spans="1:12" ht="15" thickBot="1">
      <c r="A4" s="172" t="s">
        <v>17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29.25" customHeight="1">
      <c r="A5" s="198" t="s">
        <v>181</v>
      </c>
      <c r="B5" s="67" t="s">
        <v>16</v>
      </c>
      <c r="C5" s="9">
        <v>14752.1</v>
      </c>
      <c r="D5" s="9">
        <v>18813.5</v>
      </c>
      <c r="E5" s="9">
        <v>9957.2</v>
      </c>
      <c r="F5" s="9">
        <v>17825.2</v>
      </c>
      <c r="G5" s="9">
        <v>11807.9</v>
      </c>
      <c r="H5" s="9">
        <v>21781.9</v>
      </c>
      <c r="I5" s="9">
        <v>11319.3</v>
      </c>
      <c r="J5" s="9">
        <v>15848.7</v>
      </c>
      <c r="K5" s="107">
        <f>((I5/D5)/104.8)*10000</f>
        <v>57.410151107587396</v>
      </c>
      <c r="L5" s="108">
        <f>((J5/D5)/104.8)*10000</f>
        <v>80.38273231196455</v>
      </c>
    </row>
    <row r="6" spans="1:12" ht="63.75" customHeight="1">
      <c r="A6" s="198"/>
      <c r="B6" s="68" t="s">
        <v>18</v>
      </c>
      <c r="C6" s="6">
        <v>85.6</v>
      </c>
      <c r="D6" s="19">
        <f>((D5/C5)/D7)*10000</f>
        <v>121.45809103530375</v>
      </c>
      <c r="E6" s="19">
        <v>50.7</v>
      </c>
      <c r="F6" s="19">
        <f>((F5/D5)/F7)*10000</f>
        <v>90.66684910039277</v>
      </c>
      <c r="G6" s="19">
        <f>((G5/E5)/G7)*10000</f>
        <v>113.69755554733031</v>
      </c>
      <c r="H6" s="19">
        <f>((H5/F5)/H7)*10000</f>
        <v>117.15937334475724</v>
      </c>
      <c r="I6" s="19">
        <f>((I5/G5)/I7)*10000</f>
        <v>91.47146214505504</v>
      </c>
      <c r="J6" s="19">
        <f>((J5/H5)/J7)*10000</f>
        <v>69.4283113204608</v>
      </c>
      <c r="K6" s="101">
        <v>52.8</v>
      </c>
      <c r="L6" s="102">
        <f>(F6*H6*J6)/10000</f>
        <v>73.75002391148514</v>
      </c>
    </row>
    <row r="7" spans="1:12" ht="15" customHeight="1">
      <c r="A7" s="66" t="s">
        <v>180</v>
      </c>
      <c r="B7" s="68" t="s">
        <v>9</v>
      </c>
      <c r="C7" s="6">
        <v>115.55</v>
      </c>
      <c r="D7" s="6">
        <v>105</v>
      </c>
      <c r="E7" s="6">
        <v>104.5</v>
      </c>
      <c r="F7" s="6">
        <v>104.5</v>
      </c>
      <c r="G7" s="6">
        <v>104.3</v>
      </c>
      <c r="H7" s="6">
        <v>104.3</v>
      </c>
      <c r="I7" s="6">
        <v>104.8</v>
      </c>
      <c r="J7" s="6">
        <v>104.8</v>
      </c>
      <c r="K7" s="101">
        <f>(E7*G7*I7)/10000</f>
        <v>114.22518800000002</v>
      </c>
      <c r="L7" s="102">
        <f>(F7*H7*J7)/10000</f>
        <v>114.22518800000002</v>
      </c>
    </row>
    <row r="8" spans="1:12" ht="15.75" customHeight="1">
      <c r="A8" s="66" t="s">
        <v>197</v>
      </c>
      <c r="B8" s="68"/>
      <c r="C8" s="6"/>
      <c r="D8" s="6"/>
      <c r="E8" s="6"/>
      <c r="F8" s="6"/>
      <c r="G8" s="6"/>
      <c r="H8" s="6"/>
      <c r="I8" s="6"/>
      <c r="J8" s="6"/>
      <c r="K8" s="101"/>
      <c r="L8" s="102"/>
    </row>
    <row r="9" spans="1:12" ht="12.75">
      <c r="A9" s="66" t="s">
        <v>34</v>
      </c>
      <c r="B9" s="68" t="s">
        <v>16</v>
      </c>
      <c r="C9" s="6">
        <v>443.6</v>
      </c>
      <c r="D9" s="6">
        <v>102.6</v>
      </c>
      <c r="E9" s="6">
        <v>50</v>
      </c>
      <c r="F9" s="6">
        <v>50</v>
      </c>
      <c r="G9" s="6">
        <v>123</v>
      </c>
      <c r="H9" s="6">
        <v>123</v>
      </c>
      <c r="I9" s="6">
        <v>150</v>
      </c>
      <c r="J9" s="6">
        <v>150</v>
      </c>
      <c r="K9" s="101">
        <f>((I9/D9)/104.8)*10000</f>
        <v>139.50270077228697</v>
      </c>
      <c r="L9" s="102">
        <f>((J9/D9)/104.8)*10000</f>
        <v>139.50270077228697</v>
      </c>
    </row>
    <row r="10" spans="1:12" ht="12.75">
      <c r="A10" s="66" t="s">
        <v>35</v>
      </c>
      <c r="B10" s="68" t="s">
        <v>16</v>
      </c>
      <c r="C10" s="6">
        <v>319.1</v>
      </c>
      <c r="D10" s="6">
        <v>105.1</v>
      </c>
      <c r="E10" s="6">
        <v>27</v>
      </c>
      <c r="F10" s="6">
        <v>27</v>
      </c>
      <c r="G10" s="6">
        <v>80</v>
      </c>
      <c r="H10" s="6">
        <v>80</v>
      </c>
      <c r="I10" s="6">
        <v>300</v>
      </c>
      <c r="J10" s="6">
        <v>300</v>
      </c>
      <c r="K10" s="101">
        <f>((I10/D10)/104.8)*10000</f>
        <v>272.368736426958</v>
      </c>
      <c r="L10" s="102">
        <f>((J10/D10)/104.8)*10000</f>
        <v>272.368736426958</v>
      </c>
    </row>
    <row r="11" spans="1:12" ht="12.75">
      <c r="A11" s="66" t="s">
        <v>36</v>
      </c>
      <c r="B11" s="68" t="s">
        <v>16</v>
      </c>
      <c r="C11" s="6">
        <v>9145.3</v>
      </c>
      <c r="D11" s="6">
        <v>5250.5</v>
      </c>
      <c r="E11" s="6">
        <v>2700</v>
      </c>
      <c r="F11" s="6">
        <v>2800</v>
      </c>
      <c r="G11" s="6">
        <v>2500</v>
      </c>
      <c r="H11" s="6">
        <v>2600</v>
      </c>
      <c r="I11" s="6">
        <v>3000</v>
      </c>
      <c r="J11" s="6">
        <v>5870.4</v>
      </c>
      <c r="K11" s="101">
        <f>((I11/D11)/104.8)*10000</f>
        <v>54.520434622366025</v>
      </c>
      <c r="L11" s="102">
        <f>((J11/D11)/104.8)*10000</f>
        <v>106.68558646904583</v>
      </c>
    </row>
    <row r="12" spans="1:12" ht="12.75">
      <c r="A12" s="66" t="s">
        <v>37</v>
      </c>
      <c r="B12" s="68"/>
      <c r="C12" s="6"/>
      <c r="D12" s="6"/>
      <c r="E12" s="6"/>
      <c r="F12" s="6"/>
      <c r="G12" s="6"/>
      <c r="H12" s="6"/>
      <c r="I12" s="6"/>
      <c r="J12" s="6"/>
      <c r="K12" s="101"/>
      <c r="L12" s="102"/>
    </row>
    <row r="13" spans="1:12" ht="12.75">
      <c r="A13" s="66" t="s">
        <v>38</v>
      </c>
      <c r="B13" s="68" t="s">
        <v>16</v>
      </c>
      <c r="C13" s="6">
        <v>2324.9</v>
      </c>
      <c r="D13" s="19">
        <f aca="true" t="shared" si="0" ref="D13:J13">(D11*30)/100</f>
        <v>1575.15</v>
      </c>
      <c r="E13" s="19">
        <f t="shared" si="0"/>
        <v>810</v>
      </c>
      <c r="F13" s="19">
        <f t="shared" si="0"/>
        <v>840</v>
      </c>
      <c r="G13" s="19">
        <f t="shared" si="0"/>
        <v>750</v>
      </c>
      <c r="H13" s="19">
        <f t="shared" si="0"/>
        <v>780</v>
      </c>
      <c r="I13" s="19">
        <f t="shared" si="0"/>
        <v>900</v>
      </c>
      <c r="J13" s="19">
        <f t="shared" si="0"/>
        <v>1761.12</v>
      </c>
      <c r="K13" s="101">
        <f>((I13/D13)/104.8)*10000</f>
        <v>54.520434622366025</v>
      </c>
      <c r="L13" s="102">
        <f>((J13/D13)/104.8)*10000</f>
        <v>106.68558646904583</v>
      </c>
    </row>
    <row r="14" spans="1:12" ht="12.75">
      <c r="A14" s="66" t="s">
        <v>39</v>
      </c>
      <c r="B14" s="68" t="s">
        <v>16</v>
      </c>
      <c r="C14" s="6">
        <v>6389.7</v>
      </c>
      <c r="D14" s="19">
        <f aca="true" t="shared" si="1" ref="D14:J14">D11-D13</f>
        <v>3675.35</v>
      </c>
      <c r="E14" s="19">
        <f t="shared" si="1"/>
        <v>1890</v>
      </c>
      <c r="F14" s="19">
        <f t="shared" si="1"/>
        <v>1960</v>
      </c>
      <c r="G14" s="19">
        <f t="shared" si="1"/>
        <v>1750</v>
      </c>
      <c r="H14" s="19">
        <f t="shared" si="1"/>
        <v>1820</v>
      </c>
      <c r="I14" s="19">
        <f t="shared" si="1"/>
        <v>2100</v>
      </c>
      <c r="J14" s="19">
        <f t="shared" si="1"/>
        <v>4109.28</v>
      </c>
      <c r="K14" s="101">
        <f>((I14/D14)/104.8)*10000</f>
        <v>54.520434622366025</v>
      </c>
      <c r="L14" s="102">
        <f>((J14/D14)/104.8)*10000</f>
        <v>106.68558646904586</v>
      </c>
    </row>
    <row r="15" spans="1:12" ht="12.75">
      <c r="A15" s="66" t="s">
        <v>195</v>
      </c>
      <c r="B15" s="68" t="s">
        <v>16</v>
      </c>
      <c r="C15" s="6">
        <v>1780.2</v>
      </c>
      <c r="D15" s="6">
        <v>12684.5</v>
      </c>
      <c r="E15" s="6">
        <v>5674</v>
      </c>
      <c r="F15" s="6">
        <v>13376.2</v>
      </c>
      <c r="G15" s="6">
        <v>6459</v>
      </c>
      <c r="H15" s="6">
        <v>16255.9</v>
      </c>
      <c r="I15" s="6">
        <v>6629</v>
      </c>
      <c r="J15" s="6">
        <v>8075.3</v>
      </c>
      <c r="K15" s="101">
        <f>((I15/D15)/104.8)*10000</f>
        <v>49.86701627489702</v>
      </c>
      <c r="L15" s="102">
        <f>((J15/D15)/104.8)*10000</f>
        <v>60.74688739246885</v>
      </c>
    </row>
    <row r="16" spans="1:12" ht="12.75">
      <c r="A16" s="66" t="s">
        <v>196</v>
      </c>
      <c r="B16" s="68" t="s">
        <v>16</v>
      </c>
      <c r="C16" s="6"/>
      <c r="D16" s="6"/>
      <c r="E16" s="6"/>
      <c r="F16" s="6"/>
      <c r="G16" s="6"/>
      <c r="H16" s="6"/>
      <c r="I16" s="6"/>
      <c r="J16" s="6"/>
      <c r="K16" s="101"/>
      <c r="L16" s="102"/>
    </row>
    <row r="17" spans="1:12" ht="12.75">
      <c r="A17" s="66" t="s">
        <v>192</v>
      </c>
      <c r="B17" s="68" t="s">
        <v>16</v>
      </c>
      <c r="C17" s="6">
        <v>129.5</v>
      </c>
      <c r="D17" s="6">
        <v>299.5</v>
      </c>
      <c r="E17" s="6">
        <v>1235.2</v>
      </c>
      <c r="F17" s="6">
        <v>1250</v>
      </c>
      <c r="G17" s="6">
        <v>2243.9</v>
      </c>
      <c r="H17" s="6">
        <v>2270</v>
      </c>
      <c r="I17" s="6">
        <v>588.3</v>
      </c>
      <c r="J17" s="6">
        <v>600</v>
      </c>
      <c r="K17" s="101">
        <f>((I17/D17)/104.8)*10000</f>
        <v>187.43070511921906</v>
      </c>
      <c r="L17" s="102">
        <f>((J17/D17)/104.8)*10000</f>
        <v>191.1582918095044</v>
      </c>
    </row>
    <row r="18" spans="1:12" ht="12.75">
      <c r="A18" s="66" t="s">
        <v>193</v>
      </c>
      <c r="B18" s="68" t="s">
        <v>16</v>
      </c>
      <c r="C18" s="6">
        <v>2.4</v>
      </c>
      <c r="D18" s="6">
        <v>1</v>
      </c>
      <c r="E18" s="6">
        <v>1</v>
      </c>
      <c r="F18" s="6">
        <v>2</v>
      </c>
      <c r="G18" s="6">
        <v>2</v>
      </c>
      <c r="H18" s="6">
        <v>3</v>
      </c>
      <c r="I18" s="6">
        <v>2</v>
      </c>
      <c r="J18" s="6">
        <v>3</v>
      </c>
      <c r="K18" s="101">
        <f>((I18/D18)/104.8)*10000</f>
        <v>190.83969465648855</v>
      </c>
      <c r="L18" s="102">
        <f>((J18/D18)/104.8)*10000</f>
        <v>286.25954198473283</v>
      </c>
    </row>
    <row r="19" spans="1:12" ht="12.75" customHeight="1">
      <c r="A19" s="66" t="s">
        <v>194</v>
      </c>
      <c r="B19" s="68" t="s">
        <v>16</v>
      </c>
      <c r="C19" s="6">
        <v>2169.1</v>
      </c>
      <c r="D19" s="6">
        <v>250</v>
      </c>
      <c r="E19" s="6">
        <v>200</v>
      </c>
      <c r="F19" s="6">
        <v>250</v>
      </c>
      <c r="G19" s="6">
        <v>250</v>
      </c>
      <c r="H19" s="6">
        <v>300</v>
      </c>
      <c r="I19" s="6">
        <v>300</v>
      </c>
      <c r="J19" s="6">
        <v>500</v>
      </c>
      <c r="K19" s="101">
        <f>((I19/D19)/104.8)*10000</f>
        <v>114.50381679389314</v>
      </c>
      <c r="L19" s="102">
        <f>((J19/D19)/104.8)*10000</f>
        <v>190.83969465648855</v>
      </c>
    </row>
    <row r="20" spans="1:12" ht="38.25">
      <c r="A20" s="197" t="s">
        <v>40</v>
      </c>
      <c r="B20" s="68" t="s">
        <v>200</v>
      </c>
      <c r="C20" s="6">
        <v>171.5</v>
      </c>
      <c r="D20" s="6">
        <v>87.1</v>
      </c>
      <c r="E20" s="6">
        <v>50</v>
      </c>
      <c r="F20" s="6">
        <v>70</v>
      </c>
      <c r="G20" s="6">
        <v>51</v>
      </c>
      <c r="H20" s="6">
        <v>71</v>
      </c>
      <c r="I20" s="6">
        <v>52</v>
      </c>
      <c r="J20" s="6">
        <v>72</v>
      </c>
      <c r="K20" s="101"/>
      <c r="L20" s="102"/>
    </row>
    <row r="21" spans="1:12" ht="39" thickBot="1">
      <c r="A21" s="197"/>
      <c r="B21" s="69" t="s">
        <v>41</v>
      </c>
      <c r="C21" s="14">
        <v>85.5</v>
      </c>
      <c r="D21" s="59">
        <f>(D20/C20)*100</f>
        <v>50.78717201166181</v>
      </c>
      <c r="E21" s="59">
        <f>(E20/D20)*100</f>
        <v>57.40528128587831</v>
      </c>
      <c r="F21" s="59">
        <f>(F20/D20)*100</f>
        <v>80.36739380022962</v>
      </c>
      <c r="G21" s="59">
        <f>(G20/E20)*100</f>
        <v>102</v>
      </c>
      <c r="H21" s="59">
        <f>(H20/F20)*100</f>
        <v>101.42857142857142</v>
      </c>
      <c r="I21" s="59">
        <f>(I20/G20)*100</f>
        <v>101.96078431372548</v>
      </c>
      <c r="J21" s="59">
        <f>(J20/H20)*100</f>
        <v>101.40845070422534</v>
      </c>
      <c r="K21" s="97">
        <v>59.7</v>
      </c>
      <c r="L21" s="98">
        <v>82.7</v>
      </c>
    </row>
  </sheetData>
  <sheetProtection/>
  <mergeCells count="12">
    <mergeCell ref="C1:C3"/>
    <mergeCell ref="D1:D3"/>
    <mergeCell ref="E1:L1"/>
    <mergeCell ref="A4:L4"/>
    <mergeCell ref="G2:H2"/>
    <mergeCell ref="I2:J2"/>
    <mergeCell ref="A20:A21"/>
    <mergeCell ref="A5:A6"/>
    <mergeCell ref="K2:L2"/>
    <mergeCell ref="E2:F2"/>
    <mergeCell ref="A1:A3"/>
    <mergeCell ref="B1:B3"/>
  </mergeCells>
  <printOptions/>
  <pageMargins left="0.5905511811023623" right="0.5905511811023623" top="0.984251968503937" bottom="0.7874015748031497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L5" sqref="L5"/>
    </sheetView>
  </sheetViews>
  <sheetFormatPr defaultColWidth="9.00390625" defaultRowHeight="12.75"/>
  <cols>
    <col min="1" max="1" width="40.125" style="1" customWidth="1"/>
    <col min="2" max="2" width="10.375" style="2" customWidth="1"/>
    <col min="3" max="3" width="9.00390625" style="1" customWidth="1"/>
    <col min="4" max="4" width="9.375" style="1" customWidth="1"/>
    <col min="5" max="5" width="8.625" style="1" customWidth="1"/>
    <col min="6" max="6" width="9.00390625" style="1" customWidth="1"/>
    <col min="7" max="7" width="10.00390625" style="1" customWidth="1"/>
    <col min="8" max="8" width="9.375" style="1" customWidth="1"/>
    <col min="9" max="9" width="8.00390625" style="1" customWidth="1"/>
    <col min="10" max="10" width="7.875" style="1" customWidth="1"/>
    <col min="11" max="11" width="7.375" style="1" customWidth="1"/>
    <col min="12" max="12" width="7.125" style="1" customWidth="1"/>
    <col min="13" max="13" width="0.37109375" style="1" customWidth="1"/>
    <col min="14" max="16384" width="9.125" style="1" customWidth="1"/>
  </cols>
  <sheetData>
    <row r="1" spans="1:13" s="3" customFormat="1" ht="13.5" customHeight="1">
      <c r="A1" s="185" t="s">
        <v>1</v>
      </c>
      <c r="B1" s="188" t="s">
        <v>2</v>
      </c>
      <c r="C1" s="188" t="s">
        <v>169</v>
      </c>
      <c r="D1" s="188" t="s">
        <v>170</v>
      </c>
      <c r="E1" s="191" t="s">
        <v>175</v>
      </c>
      <c r="F1" s="192"/>
      <c r="G1" s="192"/>
      <c r="H1" s="192"/>
      <c r="I1" s="192"/>
      <c r="J1" s="192"/>
      <c r="K1" s="193"/>
      <c r="L1" s="194"/>
      <c r="M1" s="195"/>
    </row>
    <row r="2" spans="1:13" s="3" customFormat="1" ht="12.75">
      <c r="A2" s="186"/>
      <c r="B2" s="189"/>
      <c r="C2" s="189"/>
      <c r="D2" s="189"/>
      <c r="E2" s="170" t="s">
        <v>161</v>
      </c>
      <c r="F2" s="195"/>
      <c r="G2" s="170" t="s">
        <v>162</v>
      </c>
      <c r="H2" s="195"/>
      <c r="I2" s="170" t="s">
        <v>171</v>
      </c>
      <c r="J2" s="171"/>
      <c r="K2" s="22" t="s">
        <v>173</v>
      </c>
      <c r="L2" s="23" t="s">
        <v>174</v>
      </c>
      <c r="M2" s="195"/>
    </row>
    <row r="3" spans="1:13" s="3" customFormat="1" ht="12.75" customHeight="1" thickBot="1">
      <c r="A3" s="187"/>
      <c r="B3" s="190"/>
      <c r="C3" s="190"/>
      <c r="D3" s="190"/>
      <c r="E3" s="4" t="s">
        <v>167</v>
      </c>
      <c r="F3" s="4" t="s">
        <v>168</v>
      </c>
      <c r="G3" s="4" t="s">
        <v>4</v>
      </c>
      <c r="H3" s="4" t="s">
        <v>5</v>
      </c>
      <c r="I3" s="4" t="s">
        <v>167</v>
      </c>
      <c r="J3" s="40" t="s">
        <v>168</v>
      </c>
      <c r="K3" s="70" t="s">
        <v>9</v>
      </c>
      <c r="L3" s="65" t="s">
        <v>9</v>
      </c>
      <c r="M3" s="195"/>
    </row>
    <row r="4" spans="1:12" ht="11.25" customHeight="1">
      <c r="A4" s="8" t="s">
        <v>42</v>
      </c>
      <c r="B4" s="9" t="s">
        <v>16</v>
      </c>
      <c r="C4" s="10">
        <v>66057</v>
      </c>
      <c r="D4" s="10">
        <v>1488</v>
      </c>
      <c r="E4" s="10">
        <v>4871</v>
      </c>
      <c r="F4" s="10">
        <v>32352</v>
      </c>
      <c r="G4" s="10">
        <v>12556</v>
      </c>
      <c r="H4" s="10">
        <v>43424</v>
      </c>
      <c r="I4" s="48">
        <v>41311</v>
      </c>
      <c r="J4" s="10">
        <v>56246</v>
      </c>
      <c r="K4" s="52">
        <f>I4/D4*100</f>
        <v>2776.27688172043</v>
      </c>
      <c r="L4" s="53">
        <f>J4/D4*100</f>
        <v>3779.9731182795695</v>
      </c>
    </row>
    <row r="5" spans="1:12" ht="12.75">
      <c r="A5" s="12" t="s">
        <v>43</v>
      </c>
      <c r="B5" s="6" t="s">
        <v>16</v>
      </c>
      <c r="C5" s="7">
        <v>19973</v>
      </c>
      <c r="D5" s="7">
        <v>-39417</v>
      </c>
      <c r="E5" s="7">
        <v>-38790</v>
      </c>
      <c r="F5" s="7">
        <v>-12036</v>
      </c>
      <c r="G5" s="7">
        <v>-36328</v>
      </c>
      <c r="H5" s="7">
        <v>-6890</v>
      </c>
      <c r="I5" s="49">
        <v>-14540</v>
      </c>
      <c r="J5" s="7">
        <v>-2151</v>
      </c>
      <c r="K5" s="51"/>
      <c r="L5" s="54"/>
    </row>
    <row r="6" spans="1:12" ht="12.75">
      <c r="A6" s="12" t="s">
        <v>44</v>
      </c>
      <c r="B6" s="6" t="s">
        <v>16</v>
      </c>
      <c r="C6" s="7">
        <v>10823</v>
      </c>
      <c r="D6" s="7">
        <v>11612</v>
      </c>
      <c r="E6" s="7">
        <v>12588</v>
      </c>
      <c r="F6" s="7">
        <v>12669</v>
      </c>
      <c r="G6" s="7">
        <v>14784</v>
      </c>
      <c r="H6" s="7">
        <v>15076</v>
      </c>
      <c r="I6" s="49">
        <v>18107</v>
      </c>
      <c r="J6" s="7">
        <v>18582</v>
      </c>
      <c r="K6" s="51">
        <f aca="true" t="shared" si="0" ref="K6:K29">I6/D6*100</f>
        <v>155.93351705132622</v>
      </c>
      <c r="L6" s="54">
        <f aca="true" t="shared" si="1" ref="L6:L29">J6/D6*100</f>
        <v>160.02411298656563</v>
      </c>
    </row>
    <row r="7" spans="1:12" ht="15.75" customHeight="1">
      <c r="A7" s="12" t="s">
        <v>45</v>
      </c>
      <c r="B7" s="6" t="s">
        <v>16</v>
      </c>
      <c r="C7" s="7">
        <v>32519</v>
      </c>
      <c r="D7" s="7">
        <v>25190</v>
      </c>
      <c r="E7" s="7">
        <v>26658</v>
      </c>
      <c r="F7" s="7">
        <v>27299</v>
      </c>
      <c r="G7" s="7">
        <v>29068</v>
      </c>
      <c r="H7" s="7">
        <v>30204</v>
      </c>
      <c r="I7" s="49">
        <v>32304</v>
      </c>
      <c r="J7" s="7">
        <v>34373</v>
      </c>
      <c r="K7" s="51">
        <f t="shared" si="0"/>
        <v>128.24136562127828</v>
      </c>
      <c r="L7" s="54">
        <f t="shared" si="1"/>
        <v>136.45494243747518</v>
      </c>
    </row>
    <row r="8" spans="1:12" ht="12" customHeight="1">
      <c r="A8" s="12" t="s">
        <v>46</v>
      </c>
      <c r="B8" s="6"/>
      <c r="C8" s="7"/>
      <c r="D8" s="7"/>
      <c r="E8" s="7"/>
      <c r="F8" s="7"/>
      <c r="G8" s="7"/>
      <c r="H8" s="7"/>
      <c r="I8" s="49"/>
      <c r="J8" s="7"/>
      <c r="K8" s="51"/>
      <c r="L8" s="54"/>
    </row>
    <row r="9" spans="1:12" ht="12.75">
      <c r="A9" s="12" t="s">
        <v>47</v>
      </c>
      <c r="B9" s="6" t="s">
        <v>16</v>
      </c>
      <c r="C9" s="7">
        <v>9295</v>
      </c>
      <c r="D9" s="7">
        <v>4861</v>
      </c>
      <c r="E9" s="7">
        <v>5055</v>
      </c>
      <c r="F9" s="7">
        <v>5395</v>
      </c>
      <c r="G9" s="7">
        <v>5396</v>
      </c>
      <c r="H9" s="7">
        <v>6028</v>
      </c>
      <c r="I9" s="49">
        <v>5960</v>
      </c>
      <c r="J9" s="7">
        <v>6806</v>
      </c>
      <c r="K9" s="51">
        <f t="shared" si="0"/>
        <v>122.60851676609752</v>
      </c>
      <c r="L9" s="54">
        <f t="shared" si="1"/>
        <v>140.01234313927176</v>
      </c>
    </row>
    <row r="10" spans="1:12" ht="12.75">
      <c r="A10" s="12" t="s">
        <v>48</v>
      </c>
      <c r="B10" s="6" t="s">
        <v>16</v>
      </c>
      <c r="C10" s="7">
        <v>9112</v>
      </c>
      <c r="D10" s="7">
        <v>7745</v>
      </c>
      <c r="E10" s="7">
        <v>8155</v>
      </c>
      <c r="F10" s="7">
        <v>8225</v>
      </c>
      <c r="G10" s="7">
        <v>8979</v>
      </c>
      <c r="H10" s="7">
        <v>9146</v>
      </c>
      <c r="I10" s="49">
        <v>9939</v>
      </c>
      <c r="J10" s="7">
        <v>10326</v>
      </c>
      <c r="K10" s="51">
        <f t="shared" si="0"/>
        <v>128.32795351839897</v>
      </c>
      <c r="L10" s="54">
        <f t="shared" si="1"/>
        <v>133.32472562943835</v>
      </c>
    </row>
    <row r="11" spans="1:12" ht="12.75">
      <c r="A11" s="12" t="s">
        <v>49</v>
      </c>
      <c r="B11" s="6" t="s">
        <v>16</v>
      </c>
      <c r="C11" s="7">
        <v>405</v>
      </c>
      <c r="D11" s="7">
        <v>212</v>
      </c>
      <c r="E11" s="7">
        <v>230</v>
      </c>
      <c r="F11" s="7">
        <v>250</v>
      </c>
      <c r="G11" s="7">
        <v>251</v>
      </c>
      <c r="H11" s="7">
        <v>310</v>
      </c>
      <c r="I11" s="49">
        <v>361</v>
      </c>
      <c r="J11" s="7">
        <v>391</v>
      </c>
      <c r="K11" s="51">
        <f t="shared" si="0"/>
        <v>170.2830188679245</v>
      </c>
      <c r="L11" s="54">
        <f t="shared" si="1"/>
        <v>184.43396226415095</v>
      </c>
    </row>
    <row r="12" spans="1:12" ht="12.75">
      <c r="A12" s="12" t="s">
        <v>50</v>
      </c>
      <c r="B12" s="6" t="s">
        <v>16</v>
      </c>
      <c r="C12" s="7">
        <v>305</v>
      </c>
      <c r="D12" s="7">
        <v>332</v>
      </c>
      <c r="E12" s="7">
        <v>359</v>
      </c>
      <c r="F12" s="7">
        <v>376</v>
      </c>
      <c r="G12" s="7">
        <v>379</v>
      </c>
      <c r="H12" s="7">
        <v>390</v>
      </c>
      <c r="I12" s="49">
        <v>397</v>
      </c>
      <c r="J12" s="7">
        <v>410</v>
      </c>
      <c r="K12" s="51">
        <f t="shared" si="0"/>
        <v>119.57831325301204</v>
      </c>
      <c r="L12" s="54">
        <f t="shared" si="1"/>
        <v>123.49397590361446</v>
      </c>
    </row>
    <row r="13" spans="1:12" ht="12.75">
      <c r="A13" s="12" t="s">
        <v>51</v>
      </c>
      <c r="B13" s="6" t="s">
        <v>16</v>
      </c>
      <c r="C13" s="7">
        <v>1452</v>
      </c>
      <c r="D13" s="7">
        <v>1810</v>
      </c>
      <c r="E13" s="7">
        <v>2100</v>
      </c>
      <c r="F13" s="7">
        <v>2200</v>
      </c>
      <c r="G13" s="7">
        <v>2250</v>
      </c>
      <c r="H13" s="7">
        <v>2300</v>
      </c>
      <c r="I13" s="49">
        <v>2600</v>
      </c>
      <c r="J13" s="7">
        <v>2900</v>
      </c>
      <c r="K13" s="51">
        <f t="shared" si="0"/>
        <v>143.646408839779</v>
      </c>
      <c r="L13" s="54">
        <f t="shared" si="1"/>
        <v>160.2209944751381</v>
      </c>
    </row>
    <row r="14" spans="1:12" ht="24" customHeight="1">
      <c r="A14" s="12" t="s">
        <v>164</v>
      </c>
      <c r="B14" s="6" t="s">
        <v>16</v>
      </c>
      <c r="C14" s="7">
        <v>124</v>
      </c>
      <c r="D14" s="7">
        <v>125</v>
      </c>
      <c r="E14" s="7">
        <v>126</v>
      </c>
      <c r="F14" s="7">
        <v>127</v>
      </c>
      <c r="G14" s="7">
        <v>128</v>
      </c>
      <c r="H14" s="7">
        <v>129</v>
      </c>
      <c r="I14" s="49">
        <v>130</v>
      </c>
      <c r="J14" s="7">
        <v>131</v>
      </c>
      <c r="K14" s="51">
        <f t="shared" si="0"/>
        <v>104</v>
      </c>
      <c r="L14" s="54">
        <f t="shared" si="1"/>
        <v>104.80000000000001</v>
      </c>
    </row>
    <row r="15" spans="1:12" ht="25.5">
      <c r="A15" s="12" t="s">
        <v>52</v>
      </c>
      <c r="B15" s="6" t="s">
        <v>16</v>
      </c>
      <c r="C15" s="7">
        <v>11576</v>
      </c>
      <c r="D15" s="7">
        <v>9839</v>
      </c>
      <c r="E15" s="7">
        <v>10361</v>
      </c>
      <c r="F15" s="7">
        <v>10449</v>
      </c>
      <c r="G15" s="7">
        <v>11407</v>
      </c>
      <c r="H15" s="7">
        <v>11619</v>
      </c>
      <c r="I15" s="49">
        <v>12628</v>
      </c>
      <c r="J15" s="7">
        <v>13119</v>
      </c>
      <c r="K15" s="51">
        <f t="shared" si="0"/>
        <v>128.34637666429515</v>
      </c>
      <c r="L15" s="54">
        <f t="shared" si="1"/>
        <v>133.33672121150525</v>
      </c>
    </row>
    <row r="16" spans="1:12" ht="12.75">
      <c r="A16" s="12" t="s">
        <v>53</v>
      </c>
      <c r="B16" s="6" t="s">
        <v>16</v>
      </c>
      <c r="C16" s="7">
        <v>2632</v>
      </c>
      <c r="D16" s="7">
        <v>3838</v>
      </c>
      <c r="E16" s="7">
        <v>4145</v>
      </c>
      <c r="F16" s="7">
        <v>4145</v>
      </c>
      <c r="G16" s="7">
        <v>4753</v>
      </c>
      <c r="H16" s="7">
        <v>4753</v>
      </c>
      <c r="I16" s="49">
        <v>5151</v>
      </c>
      <c r="J16" s="7">
        <v>5151</v>
      </c>
      <c r="K16" s="51">
        <f t="shared" si="0"/>
        <v>134.21052631578948</v>
      </c>
      <c r="L16" s="54">
        <f t="shared" si="1"/>
        <v>134.21052631578948</v>
      </c>
    </row>
    <row r="17" spans="1:12" ht="12.75" customHeight="1">
      <c r="A17" s="12" t="s">
        <v>54</v>
      </c>
      <c r="B17" s="6" t="s">
        <v>16</v>
      </c>
      <c r="C17" s="7">
        <v>250</v>
      </c>
      <c r="D17" s="7">
        <v>265</v>
      </c>
      <c r="E17" s="7">
        <v>270</v>
      </c>
      <c r="F17" s="7">
        <v>275</v>
      </c>
      <c r="G17" s="7">
        <v>279</v>
      </c>
      <c r="H17" s="7">
        <v>281</v>
      </c>
      <c r="I17" s="49">
        <v>289</v>
      </c>
      <c r="J17" s="7">
        <v>291</v>
      </c>
      <c r="K17" s="51">
        <f t="shared" si="0"/>
        <v>109.0566037735849</v>
      </c>
      <c r="L17" s="54">
        <f t="shared" si="1"/>
        <v>109.81132075471697</v>
      </c>
    </row>
    <row r="18" spans="1:12" ht="25.5">
      <c r="A18" s="12" t="s">
        <v>55</v>
      </c>
      <c r="B18" s="6" t="s">
        <v>16</v>
      </c>
      <c r="C18" s="7">
        <v>-16460</v>
      </c>
      <c r="D18" s="7">
        <v>34458</v>
      </c>
      <c r="E18" s="7">
        <v>33256</v>
      </c>
      <c r="F18" s="7">
        <v>6357</v>
      </c>
      <c r="G18" s="7">
        <v>28789</v>
      </c>
      <c r="H18" s="7">
        <v>-527</v>
      </c>
      <c r="I18" s="49">
        <v>6382</v>
      </c>
      <c r="J18" s="7">
        <v>-6024</v>
      </c>
      <c r="K18" s="51"/>
      <c r="L18" s="54"/>
    </row>
    <row r="19" spans="1:12" ht="13.5">
      <c r="A19" s="11" t="s">
        <v>56</v>
      </c>
      <c r="B19" s="6" t="s">
        <v>16</v>
      </c>
      <c r="C19" s="7">
        <v>49894</v>
      </c>
      <c r="D19" s="7">
        <v>36717</v>
      </c>
      <c r="E19" s="7">
        <v>38760</v>
      </c>
      <c r="F19" s="7">
        <v>39354</v>
      </c>
      <c r="G19" s="7">
        <v>41950</v>
      </c>
      <c r="H19" s="7">
        <v>43527</v>
      </c>
      <c r="I19" s="49">
        <v>48247</v>
      </c>
      <c r="J19" s="7">
        <v>50683</v>
      </c>
      <c r="K19" s="51">
        <f t="shared" si="0"/>
        <v>131.4023476863578</v>
      </c>
      <c r="L19" s="54">
        <f t="shared" si="1"/>
        <v>138.03687665114253</v>
      </c>
    </row>
    <row r="20" spans="1:12" ht="24.75" customHeight="1">
      <c r="A20" s="12" t="s">
        <v>57</v>
      </c>
      <c r="B20" s="6" t="s">
        <v>16</v>
      </c>
      <c r="C20" s="7">
        <v>26002</v>
      </c>
      <c r="D20" s="7">
        <v>11612</v>
      </c>
      <c r="E20" s="7">
        <v>12588</v>
      </c>
      <c r="F20" s="7">
        <v>12669</v>
      </c>
      <c r="G20" s="7">
        <v>14784</v>
      </c>
      <c r="H20" s="7">
        <v>15076</v>
      </c>
      <c r="I20" s="49">
        <v>18107</v>
      </c>
      <c r="J20" s="7">
        <v>18582</v>
      </c>
      <c r="K20" s="51">
        <f t="shared" si="0"/>
        <v>155.93351705132622</v>
      </c>
      <c r="L20" s="54">
        <f t="shared" si="1"/>
        <v>160.02411298656563</v>
      </c>
    </row>
    <row r="21" spans="1:12" ht="12.75">
      <c r="A21" s="12" t="s">
        <v>58</v>
      </c>
      <c r="B21" s="6" t="s">
        <v>16</v>
      </c>
      <c r="C21" s="7">
        <v>959</v>
      </c>
      <c r="D21" s="7">
        <v>1054</v>
      </c>
      <c r="E21" s="7">
        <v>1154</v>
      </c>
      <c r="F21" s="7">
        <v>1254</v>
      </c>
      <c r="G21" s="7">
        <v>1354</v>
      </c>
      <c r="H21" s="7">
        <v>1454</v>
      </c>
      <c r="I21" s="49">
        <v>1554</v>
      </c>
      <c r="J21" s="7">
        <v>1654</v>
      </c>
      <c r="K21" s="51">
        <f t="shared" si="0"/>
        <v>147.438330170778</v>
      </c>
      <c r="L21" s="54">
        <f t="shared" si="1"/>
        <v>156.9259962049336</v>
      </c>
    </row>
    <row r="22" spans="1:12" ht="12.75">
      <c r="A22" s="12" t="s">
        <v>59</v>
      </c>
      <c r="B22" s="6" t="s">
        <v>16</v>
      </c>
      <c r="C22" s="7">
        <v>818</v>
      </c>
      <c r="D22" s="7">
        <v>886</v>
      </c>
      <c r="E22" s="7">
        <v>986</v>
      </c>
      <c r="F22" s="7">
        <v>986</v>
      </c>
      <c r="G22" s="7">
        <v>1000</v>
      </c>
      <c r="H22" s="7">
        <v>1001</v>
      </c>
      <c r="I22" s="49">
        <v>1001</v>
      </c>
      <c r="J22" s="7">
        <v>1100</v>
      </c>
      <c r="K22" s="51">
        <f t="shared" si="0"/>
        <v>112.97968397291196</v>
      </c>
      <c r="L22" s="54">
        <f t="shared" si="1"/>
        <v>124.15349887133182</v>
      </c>
    </row>
    <row r="23" spans="1:12" ht="22.5" customHeight="1">
      <c r="A23" s="12" t="s">
        <v>60</v>
      </c>
      <c r="B23" s="6" t="s">
        <v>16</v>
      </c>
      <c r="C23" s="7">
        <v>290</v>
      </c>
      <c r="D23" s="7">
        <v>389</v>
      </c>
      <c r="E23" s="7">
        <v>400</v>
      </c>
      <c r="F23" s="7">
        <v>410</v>
      </c>
      <c r="G23" s="7">
        <v>420</v>
      </c>
      <c r="H23" s="7">
        <v>450</v>
      </c>
      <c r="I23" s="49">
        <v>460</v>
      </c>
      <c r="J23" s="7">
        <v>480</v>
      </c>
      <c r="K23" s="51">
        <f t="shared" si="0"/>
        <v>118.25192802056554</v>
      </c>
      <c r="L23" s="54">
        <f t="shared" si="1"/>
        <v>123.39331619537275</v>
      </c>
    </row>
    <row r="24" spans="1:12" ht="12.75">
      <c r="A24" s="12" t="s">
        <v>61</v>
      </c>
      <c r="B24" s="6" t="s">
        <v>16</v>
      </c>
      <c r="C24" s="7">
        <v>346</v>
      </c>
      <c r="D24" s="7">
        <v>476</v>
      </c>
      <c r="E24" s="7">
        <v>590</v>
      </c>
      <c r="F24" s="7">
        <v>598</v>
      </c>
      <c r="G24" s="7">
        <v>600</v>
      </c>
      <c r="H24" s="7">
        <v>601</v>
      </c>
      <c r="I24" s="49">
        <v>650</v>
      </c>
      <c r="J24" s="7">
        <v>690</v>
      </c>
      <c r="K24" s="51">
        <f t="shared" si="0"/>
        <v>136.5546218487395</v>
      </c>
      <c r="L24" s="54">
        <f t="shared" si="1"/>
        <v>144.9579831932773</v>
      </c>
    </row>
    <row r="25" spans="1:12" ht="12.75">
      <c r="A25" s="12" t="s">
        <v>62</v>
      </c>
      <c r="B25" s="6" t="s">
        <v>16</v>
      </c>
      <c r="C25" s="7">
        <v>2400</v>
      </c>
      <c r="D25" s="7">
        <v>2578</v>
      </c>
      <c r="E25" s="7">
        <v>2600</v>
      </c>
      <c r="F25" s="7">
        <v>2750</v>
      </c>
      <c r="G25" s="7">
        <v>2690</v>
      </c>
      <c r="H25" s="7">
        <v>2790</v>
      </c>
      <c r="I25" s="49">
        <v>2750</v>
      </c>
      <c r="J25" s="7">
        <v>2890</v>
      </c>
      <c r="K25" s="51">
        <f t="shared" si="0"/>
        <v>106.67183863460046</v>
      </c>
      <c r="L25" s="54">
        <f t="shared" si="1"/>
        <v>112.1024049650892</v>
      </c>
    </row>
    <row r="26" spans="1:12" ht="12.75">
      <c r="A26" s="12" t="s">
        <v>158</v>
      </c>
      <c r="B26" s="6" t="s">
        <v>16</v>
      </c>
      <c r="C26" s="7">
        <v>17</v>
      </c>
      <c r="D26" s="7">
        <v>20</v>
      </c>
      <c r="E26" s="7">
        <v>21</v>
      </c>
      <c r="F26" s="7">
        <v>22</v>
      </c>
      <c r="G26" s="7">
        <v>22</v>
      </c>
      <c r="H26" s="7">
        <v>23</v>
      </c>
      <c r="I26" s="49">
        <v>23</v>
      </c>
      <c r="J26" s="7">
        <v>23</v>
      </c>
      <c r="K26" s="51">
        <f t="shared" si="0"/>
        <v>114.99999999999999</v>
      </c>
      <c r="L26" s="54">
        <f t="shared" si="1"/>
        <v>114.99999999999999</v>
      </c>
    </row>
    <row r="27" spans="1:12" ht="36.75" customHeight="1">
      <c r="A27" s="12" t="s">
        <v>163</v>
      </c>
      <c r="B27" s="6" t="s">
        <v>16</v>
      </c>
      <c r="C27" s="7">
        <v>7338</v>
      </c>
      <c r="D27" s="7">
        <v>8728</v>
      </c>
      <c r="E27" s="7">
        <v>9217</v>
      </c>
      <c r="F27" s="7">
        <v>9602</v>
      </c>
      <c r="G27" s="7">
        <v>10295</v>
      </c>
      <c r="H27" s="7">
        <v>10969</v>
      </c>
      <c r="I27" s="49">
        <v>11500</v>
      </c>
      <c r="J27" s="7">
        <v>11980</v>
      </c>
      <c r="K27" s="51">
        <f t="shared" si="0"/>
        <v>131.75985334555455</v>
      </c>
      <c r="L27" s="54">
        <f t="shared" si="1"/>
        <v>137.25939505041248</v>
      </c>
    </row>
    <row r="28" spans="1:12" ht="21.75" customHeight="1">
      <c r="A28" s="12" t="s">
        <v>63</v>
      </c>
      <c r="B28" s="6" t="s">
        <v>16</v>
      </c>
      <c r="C28" s="7">
        <v>10207</v>
      </c>
      <c r="D28" s="7">
        <v>8670</v>
      </c>
      <c r="E28" s="7">
        <v>9500</v>
      </c>
      <c r="F28" s="7">
        <v>9760</v>
      </c>
      <c r="G28" s="7">
        <v>9780</v>
      </c>
      <c r="H28" s="7">
        <v>9860</v>
      </c>
      <c r="I28" s="49">
        <v>10800</v>
      </c>
      <c r="J28" s="7">
        <v>11980</v>
      </c>
      <c r="K28" s="51">
        <f t="shared" si="0"/>
        <v>124.5674740484429</v>
      </c>
      <c r="L28" s="54">
        <f t="shared" si="1"/>
        <v>138.1776239907728</v>
      </c>
    </row>
    <row r="29" spans="1:12" ht="12.75">
      <c r="A29" s="12" t="s">
        <v>64</v>
      </c>
      <c r="B29" s="6" t="s">
        <v>16</v>
      </c>
      <c r="C29" s="7">
        <v>1515</v>
      </c>
      <c r="D29" s="7">
        <v>2302</v>
      </c>
      <c r="E29" s="7">
        <v>1702</v>
      </c>
      <c r="F29" s="7">
        <v>1302</v>
      </c>
      <c r="G29" s="7">
        <v>1002</v>
      </c>
      <c r="H29" s="7">
        <v>1302</v>
      </c>
      <c r="I29" s="49">
        <v>1402</v>
      </c>
      <c r="J29" s="7">
        <v>1302</v>
      </c>
      <c r="K29" s="51">
        <f t="shared" si="0"/>
        <v>60.90356211989574</v>
      </c>
      <c r="L29" s="54">
        <f t="shared" si="1"/>
        <v>56.559513466550825</v>
      </c>
    </row>
    <row r="30" spans="1:12" ht="12.75">
      <c r="A30" s="12" t="s">
        <v>65</v>
      </c>
      <c r="B30" s="6" t="s">
        <v>16</v>
      </c>
      <c r="C30" s="7">
        <v>-297</v>
      </c>
      <c r="D30" s="7">
        <v>-771</v>
      </c>
      <c r="E30" s="7">
        <v>-633</v>
      </c>
      <c r="F30" s="7">
        <v>-645</v>
      </c>
      <c r="G30" s="7">
        <v>-605</v>
      </c>
      <c r="H30" s="7">
        <v>-630</v>
      </c>
      <c r="I30" s="49">
        <v>-554</v>
      </c>
      <c r="J30" s="7">
        <v>-461</v>
      </c>
      <c r="K30" s="51"/>
      <c r="L30" s="54"/>
    </row>
    <row r="31" spans="1:12" ht="13.5" thickBot="1">
      <c r="A31" s="13" t="s">
        <v>66</v>
      </c>
      <c r="B31" s="14" t="s">
        <v>9</v>
      </c>
      <c r="C31" s="15">
        <v>0.59</v>
      </c>
      <c r="D31" s="15">
        <v>1.9</v>
      </c>
      <c r="E31" s="15">
        <v>1.47</v>
      </c>
      <c r="F31" s="15">
        <v>1.47</v>
      </c>
      <c r="G31" s="15">
        <v>1.29</v>
      </c>
      <c r="H31" s="15">
        <v>1.3</v>
      </c>
      <c r="I31" s="50">
        <v>1.04</v>
      </c>
      <c r="J31" s="15">
        <v>0.81</v>
      </c>
      <c r="K31" s="15"/>
      <c r="L31" s="16"/>
    </row>
  </sheetData>
  <sheetProtection/>
  <mergeCells count="9">
    <mergeCell ref="E1:L1"/>
    <mergeCell ref="M1:M3"/>
    <mergeCell ref="A1:A3"/>
    <mergeCell ref="B1:B3"/>
    <mergeCell ref="C1:C3"/>
    <mergeCell ref="D1:D3"/>
    <mergeCell ref="E2:F2"/>
    <mergeCell ref="G2:H2"/>
    <mergeCell ref="I2:J2"/>
  </mergeCells>
  <printOptions/>
  <pageMargins left="0.5905511811023623" right="0.5905511811023623" top="0.984251968503937" bottom="0.5905511811023623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Normal="75" zoomScaleSheetLayoutView="100" zoomScalePageLayoutView="0" workbookViewId="0" topLeftCell="A1">
      <selection activeCell="A16" sqref="A16:J16"/>
    </sheetView>
  </sheetViews>
  <sheetFormatPr defaultColWidth="9.00390625" defaultRowHeight="12.75"/>
  <cols>
    <col min="1" max="1" width="42.125" style="1" customWidth="1"/>
    <col min="2" max="2" width="12.75390625" style="2" customWidth="1"/>
    <col min="3" max="3" width="9.125" style="1" customWidth="1"/>
    <col min="4" max="4" width="8.625" style="1" customWidth="1"/>
    <col min="5" max="6" width="8.25390625" style="1" customWidth="1"/>
    <col min="7" max="7" width="9.00390625" style="1" customWidth="1"/>
    <col min="8" max="8" width="8.00390625" style="1" customWidth="1"/>
    <col min="9" max="9" width="7.75390625" style="1" customWidth="1"/>
    <col min="10" max="10" width="7.375" style="1" customWidth="1"/>
    <col min="11" max="11" width="7.00390625" style="1" customWidth="1"/>
    <col min="12" max="12" width="6.375" style="1" customWidth="1"/>
    <col min="13" max="16384" width="9.125" style="1" customWidth="1"/>
  </cols>
  <sheetData>
    <row r="1" spans="1:12" s="3" customFormat="1" ht="17.25" customHeight="1">
      <c r="A1" s="185" t="s">
        <v>1</v>
      </c>
      <c r="B1" s="188" t="s">
        <v>2</v>
      </c>
      <c r="C1" s="188" t="s">
        <v>169</v>
      </c>
      <c r="D1" s="191" t="s">
        <v>170</v>
      </c>
      <c r="E1" s="182" t="s">
        <v>3</v>
      </c>
      <c r="F1" s="192"/>
      <c r="G1" s="192"/>
      <c r="H1" s="192"/>
      <c r="I1" s="192"/>
      <c r="J1" s="192"/>
      <c r="K1" s="193"/>
      <c r="L1" s="194"/>
    </row>
    <row r="2" spans="1:12" s="3" customFormat="1" ht="25.5">
      <c r="A2" s="186"/>
      <c r="B2" s="189"/>
      <c r="C2" s="189"/>
      <c r="D2" s="170"/>
      <c r="E2" s="186" t="s">
        <v>161</v>
      </c>
      <c r="F2" s="189"/>
      <c r="G2" s="189" t="s">
        <v>162</v>
      </c>
      <c r="H2" s="189"/>
      <c r="I2" s="189" t="s">
        <v>171</v>
      </c>
      <c r="J2" s="170"/>
      <c r="K2" s="22" t="s">
        <v>173</v>
      </c>
      <c r="L2" s="23" t="s">
        <v>174</v>
      </c>
    </row>
    <row r="3" spans="1:12" s="3" customFormat="1" ht="26.25" customHeight="1" thickBot="1">
      <c r="A3" s="187"/>
      <c r="B3" s="190"/>
      <c r="C3" s="190"/>
      <c r="D3" s="208"/>
      <c r="E3" s="26" t="s">
        <v>4</v>
      </c>
      <c r="F3" s="4" t="s">
        <v>5</v>
      </c>
      <c r="G3" s="4" t="s">
        <v>4</v>
      </c>
      <c r="H3" s="4" t="s">
        <v>5</v>
      </c>
      <c r="I3" s="4" t="s">
        <v>4</v>
      </c>
      <c r="J3" s="40" t="s">
        <v>5</v>
      </c>
      <c r="K3" s="4" t="s">
        <v>9</v>
      </c>
      <c r="L3" s="5" t="s">
        <v>9</v>
      </c>
    </row>
    <row r="4" spans="1:12" ht="15" thickBot="1">
      <c r="A4" s="172" t="s">
        <v>111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2.75" customHeight="1">
      <c r="A5" s="204" t="s">
        <v>67</v>
      </c>
      <c r="B5" s="9" t="s">
        <v>68</v>
      </c>
      <c r="C5" s="9">
        <v>719.4</v>
      </c>
      <c r="D5" s="9">
        <v>721.1</v>
      </c>
      <c r="E5" s="9">
        <v>722.5</v>
      </c>
      <c r="F5" s="9">
        <v>722.7</v>
      </c>
      <c r="G5" s="9">
        <v>723.7</v>
      </c>
      <c r="H5" s="9">
        <v>724.3</v>
      </c>
      <c r="I5" s="55">
        <v>724.7</v>
      </c>
      <c r="J5" s="9">
        <v>725.9</v>
      </c>
      <c r="K5" s="56"/>
      <c r="L5" s="57"/>
    </row>
    <row r="6" spans="1:12" ht="36.75" customHeight="1">
      <c r="A6" s="203"/>
      <c r="B6" s="6" t="s">
        <v>13</v>
      </c>
      <c r="C6" s="6">
        <v>100.2</v>
      </c>
      <c r="D6" s="19">
        <f>D5/C5*100</f>
        <v>100.23630803447318</v>
      </c>
      <c r="E6" s="19">
        <f>E5/D5*100</f>
        <v>100.19414782970462</v>
      </c>
      <c r="F6" s="19">
        <f>F5/D5*100</f>
        <v>100.22188323394813</v>
      </c>
      <c r="G6" s="19">
        <f>G5/E5*100</f>
        <v>100.16608996539793</v>
      </c>
      <c r="H6" s="19">
        <f>H5/F5*100</f>
        <v>100.22139200221392</v>
      </c>
      <c r="I6" s="94">
        <f>I5/G5*100</f>
        <v>100.13817880337157</v>
      </c>
      <c r="J6" s="19">
        <f>J5/H5*100</f>
        <v>100.2209029407704</v>
      </c>
      <c r="K6" s="19">
        <f>I5/D5*100</f>
        <v>100.4992372763833</v>
      </c>
      <c r="L6" s="58">
        <f>J5/D5*100</f>
        <v>100.6656497018444</v>
      </c>
    </row>
    <row r="7" spans="1:12" ht="12.75">
      <c r="A7" s="203" t="s">
        <v>70</v>
      </c>
      <c r="B7" s="6" t="s">
        <v>68</v>
      </c>
      <c r="C7" s="6">
        <v>0.7</v>
      </c>
      <c r="D7" s="6">
        <v>0.6</v>
      </c>
      <c r="E7" s="6">
        <v>0.3</v>
      </c>
      <c r="F7" s="6">
        <v>0.6</v>
      </c>
      <c r="G7" s="6">
        <v>0.3</v>
      </c>
      <c r="H7" s="6">
        <v>0.6</v>
      </c>
      <c r="I7" s="45">
        <v>0.2</v>
      </c>
      <c r="J7" s="6">
        <v>0.5</v>
      </c>
      <c r="K7" s="19"/>
      <c r="L7" s="58"/>
    </row>
    <row r="8" spans="1:12" ht="35.25" customHeight="1">
      <c r="A8" s="203"/>
      <c r="B8" s="6" t="s">
        <v>13</v>
      </c>
      <c r="C8" s="6">
        <v>175</v>
      </c>
      <c r="D8" s="19">
        <f>D7/C7*100</f>
        <v>85.71428571428572</v>
      </c>
      <c r="E8" s="19">
        <f>E7/D7*100</f>
        <v>50</v>
      </c>
      <c r="F8" s="19">
        <f>F7/D7*100</f>
        <v>100</v>
      </c>
      <c r="G8" s="19">
        <f>G7/E7*100</f>
        <v>100</v>
      </c>
      <c r="H8" s="19">
        <f>H7/F7*100</f>
        <v>100</v>
      </c>
      <c r="I8" s="94">
        <f>I7/G7*100</f>
        <v>66.66666666666667</v>
      </c>
      <c r="J8" s="19">
        <f>J7/H7*100</f>
        <v>83.33333333333334</v>
      </c>
      <c r="K8" s="19">
        <f>I7/D7*100</f>
        <v>33.333333333333336</v>
      </c>
      <c r="L8" s="58">
        <f>J7/D7*100</f>
        <v>83.33333333333334</v>
      </c>
    </row>
    <row r="9" spans="1:12" ht="12.75">
      <c r="A9" s="203" t="s">
        <v>71</v>
      </c>
      <c r="B9" s="6" t="s">
        <v>68</v>
      </c>
      <c r="C9" s="6">
        <v>1.2</v>
      </c>
      <c r="D9" s="6">
        <v>1</v>
      </c>
      <c r="E9" s="6">
        <v>0.9</v>
      </c>
      <c r="F9" s="6">
        <v>1</v>
      </c>
      <c r="G9" s="6">
        <v>0.8</v>
      </c>
      <c r="H9" s="6">
        <v>1</v>
      </c>
      <c r="I9" s="45">
        <v>0.7</v>
      </c>
      <c r="J9" s="6">
        <v>1</v>
      </c>
      <c r="K9" s="19"/>
      <c r="L9" s="58"/>
    </row>
    <row r="10" spans="1:12" ht="36.75" customHeight="1">
      <c r="A10" s="203"/>
      <c r="B10" s="6" t="s">
        <v>13</v>
      </c>
      <c r="C10" s="6"/>
      <c r="D10" s="19">
        <f>D9/C9*100</f>
        <v>83.33333333333334</v>
      </c>
      <c r="E10" s="19">
        <f>E9/D9*100</f>
        <v>90</v>
      </c>
      <c r="F10" s="19">
        <f>F9/D9*100</f>
        <v>100</v>
      </c>
      <c r="G10" s="19">
        <f>G9/E9*100</f>
        <v>88.8888888888889</v>
      </c>
      <c r="H10" s="19">
        <f>H9/F9*100</f>
        <v>100</v>
      </c>
      <c r="I10" s="94">
        <f>I9/G9*100</f>
        <v>87.49999999999999</v>
      </c>
      <c r="J10" s="19">
        <f>J9/H9*100</f>
        <v>100</v>
      </c>
      <c r="K10" s="19">
        <f>I9/D9*100</f>
        <v>70</v>
      </c>
      <c r="L10" s="58">
        <f>J9/D9*100</f>
        <v>100</v>
      </c>
    </row>
    <row r="11" spans="1:12" ht="12.75">
      <c r="A11" s="203" t="s">
        <v>159</v>
      </c>
      <c r="B11" s="6" t="s">
        <v>68</v>
      </c>
      <c r="C11" s="6">
        <v>495.3</v>
      </c>
      <c r="D11" s="6">
        <v>482.6</v>
      </c>
      <c r="E11" s="6">
        <v>477.4</v>
      </c>
      <c r="F11" s="6">
        <v>481.3</v>
      </c>
      <c r="G11" s="6">
        <v>474.1</v>
      </c>
      <c r="H11" s="6">
        <v>478.8</v>
      </c>
      <c r="I11" s="45">
        <v>470.8</v>
      </c>
      <c r="J11" s="6">
        <v>477.3</v>
      </c>
      <c r="K11" s="19"/>
      <c r="L11" s="58"/>
    </row>
    <row r="12" spans="1:12" ht="36.75" customHeight="1">
      <c r="A12" s="203"/>
      <c r="B12" s="6" t="s">
        <v>13</v>
      </c>
      <c r="C12" s="6">
        <v>100.5</v>
      </c>
      <c r="D12" s="19">
        <f>D11/C11*100</f>
        <v>97.43589743589743</v>
      </c>
      <c r="E12" s="19">
        <f>E11/D11*100</f>
        <v>98.92250310816411</v>
      </c>
      <c r="F12" s="19">
        <f>F11/D11*100</f>
        <v>99.73062577704103</v>
      </c>
      <c r="G12" s="19">
        <f>G11/E11*100</f>
        <v>99.30875576036867</v>
      </c>
      <c r="H12" s="19">
        <f>H11/F11*100</f>
        <v>99.4805734469146</v>
      </c>
      <c r="I12" s="94">
        <f>I11/G11*100</f>
        <v>99.30394431554525</v>
      </c>
      <c r="J12" s="19">
        <f>J11/H11*100</f>
        <v>99.68671679197995</v>
      </c>
      <c r="K12" s="19">
        <f>I11/D11*100</f>
        <v>97.55491089929548</v>
      </c>
      <c r="L12" s="58">
        <f>J11/D11*100</f>
        <v>98.90178201409034</v>
      </c>
    </row>
    <row r="13" spans="1:12" ht="12.75">
      <c r="A13" s="203" t="s">
        <v>160</v>
      </c>
      <c r="B13" s="6" t="s">
        <v>68</v>
      </c>
      <c r="C13" s="6">
        <v>377</v>
      </c>
      <c r="D13" s="6">
        <v>354</v>
      </c>
      <c r="E13" s="6">
        <v>334</v>
      </c>
      <c r="F13" s="6">
        <v>339</v>
      </c>
      <c r="G13" s="6">
        <v>333</v>
      </c>
      <c r="H13" s="6">
        <v>339</v>
      </c>
      <c r="I13" s="45">
        <v>333</v>
      </c>
      <c r="J13" s="6">
        <v>340</v>
      </c>
      <c r="K13" s="19"/>
      <c r="L13" s="58"/>
    </row>
    <row r="14" spans="1:12" ht="35.25" customHeight="1">
      <c r="A14" s="203"/>
      <c r="B14" s="6" t="s">
        <v>13</v>
      </c>
      <c r="C14" s="6">
        <v>100.1</v>
      </c>
      <c r="D14" s="19">
        <f>D13/C13*100</f>
        <v>93.89920424403184</v>
      </c>
      <c r="E14" s="19">
        <f>E13/D13*100</f>
        <v>94.35028248587571</v>
      </c>
      <c r="F14" s="19">
        <f>F13/D13*100</f>
        <v>95.76271186440678</v>
      </c>
      <c r="G14" s="19">
        <f>G13/E13*100</f>
        <v>99.7005988023952</v>
      </c>
      <c r="H14" s="19">
        <f>H13/F13*100</f>
        <v>100</v>
      </c>
      <c r="I14" s="94">
        <f>I13/G13*100</f>
        <v>100</v>
      </c>
      <c r="J14" s="19">
        <f>J13/H13*100</f>
        <v>100.29498525073745</v>
      </c>
      <c r="K14" s="19">
        <f>I13/D13*100</f>
        <v>94.0677966101695</v>
      </c>
      <c r="L14" s="58">
        <f>J13/D13*100</f>
        <v>96.045197740113</v>
      </c>
    </row>
    <row r="15" spans="1:12" ht="30" customHeight="1" thickBot="1">
      <c r="A15" s="95" t="s">
        <v>72</v>
      </c>
      <c r="B15" s="96" t="s">
        <v>9</v>
      </c>
      <c r="C15" s="97">
        <v>0.47</v>
      </c>
      <c r="D15" s="97">
        <v>2.5</v>
      </c>
      <c r="E15" s="97">
        <v>3.7</v>
      </c>
      <c r="F15" s="97">
        <v>2.5</v>
      </c>
      <c r="G15" s="97">
        <v>3.3</v>
      </c>
      <c r="H15" s="97">
        <v>1.98</v>
      </c>
      <c r="I15" s="122">
        <v>2.89</v>
      </c>
      <c r="J15" s="97">
        <v>1.56</v>
      </c>
      <c r="K15" s="97"/>
      <c r="L15" s="98"/>
    </row>
    <row r="16" spans="1:12" ht="15" thickBot="1">
      <c r="A16" s="209" t="s">
        <v>73</v>
      </c>
      <c r="B16" s="209"/>
      <c r="C16" s="209"/>
      <c r="D16" s="209"/>
      <c r="E16" s="209"/>
      <c r="F16" s="209"/>
      <c r="G16" s="209"/>
      <c r="H16" s="209"/>
      <c r="I16" s="209"/>
      <c r="J16" s="209"/>
      <c r="K16" s="46"/>
      <c r="L16" s="46"/>
    </row>
    <row r="17" spans="1:12" ht="12.75" customHeight="1">
      <c r="A17" s="204" t="s">
        <v>176</v>
      </c>
      <c r="B17" s="9" t="s">
        <v>112</v>
      </c>
      <c r="C17" s="9">
        <v>17240.9</v>
      </c>
      <c r="D17" s="9">
        <v>14650</v>
      </c>
      <c r="E17" s="9">
        <v>13625</v>
      </c>
      <c r="F17" s="9">
        <v>14650</v>
      </c>
      <c r="G17" s="9">
        <v>13625</v>
      </c>
      <c r="H17" s="9">
        <v>15090</v>
      </c>
      <c r="I17" s="9">
        <v>14030</v>
      </c>
      <c r="J17" s="9">
        <v>15850</v>
      </c>
      <c r="K17" s="56"/>
      <c r="L17" s="57"/>
    </row>
    <row r="18" spans="1:12" ht="38.25" customHeight="1">
      <c r="A18" s="203"/>
      <c r="B18" s="6" t="s">
        <v>13</v>
      </c>
      <c r="C18" s="6">
        <v>121.3</v>
      </c>
      <c r="D18" s="19">
        <f>D17/C17*100</f>
        <v>84.97236223167003</v>
      </c>
      <c r="E18" s="19">
        <f>E17/D17*100</f>
        <v>93.00341296928327</v>
      </c>
      <c r="F18" s="19">
        <f>F17/D17*100</f>
        <v>100</v>
      </c>
      <c r="G18" s="19">
        <f>G17/E17*100</f>
        <v>100</v>
      </c>
      <c r="H18" s="19">
        <f>H17/F17*100</f>
        <v>103.00341296928327</v>
      </c>
      <c r="I18" s="19">
        <f>I17/G17*100</f>
        <v>102.97247706422019</v>
      </c>
      <c r="J18" s="19">
        <f>J17/H17*100</f>
        <v>105.0364479787939</v>
      </c>
      <c r="K18" s="19">
        <f>I17/D17*100</f>
        <v>95.7679180887372</v>
      </c>
      <c r="L18" s="58">
        <f>J17/D17*100</f>
        <v>108.1911262798635</v>
      </c>
    </row>
    <row r="19" spans="1:12" ht="25.5" customHeight="1" hidden="1">
      <c r="A19" s="203" t="s">
        <v>74</v>
      </c>
      <c r="B19" s="6" t="s">
        <v>68</v>
      </c>
      <c r="C19" s="7"/>
      <c r="D19" s="7"/>
      <c r="E19" s="7"/>
      <c r="F19" s="7"/>
      <c r="G19" s="7"/>
      <c r="H19" s="7"/>
      <c r="I19" s="7"/>
      <c r="J19" s="7"/>
      <c r="K19" s="19"/>
      <c r="L19" s="58"/>
    </row>
    <row r="20" spans="1:12" ht="36" customHeight="1" thickBot="1">
      <c r="A20" s="206"/>
      <c r="B20" s="14" t="s">
        <v>13</v>
      </c>
      <c r="C20" s="59">
        <v>106.6</v>
      </c>
      <c r="D20" s="59">
        <v>76</v>
      </c>
      <c r="E20" s="59">
        <v>84.2</v>
      </c>
      <c r="F20" s="59">
        <v>90.5</v>
      </c>
      <c r="G20" s="59">
        <v>92.2</v>
      </c>
      <c r="H20" s="59">
        <v>94.9</v>
      </c>
      <c r="I20" s="59">
        <v>95.8</v>
      </c>
      <c r="J20" s="59">
        <v>97.7</v>
      </c>
      <c r="K20" s="19"/>
      <c r="L20" s="58"/>
    </row>
    <row r="21" spans="1:12" ht="5.25" customHeight="1" hidden="1" thickBo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7"/>
      <c r="L21" s="27"/>
    </row>
    <row r="22" spans="1:12" ht="12.75" hidden="1">
      <c r="A22" s="207"/>
      <c r="B22" s="6"/>
      <c r="C22" s="7"/>
      <c r="D22" s="7"/>
      <c r="E22" s="7"/>
      <c r="F22" s="7"/>
      <c r="G22" s="7"/>
      <c r="H22" s="7"/>
      <c r="I22" s="7"/>
      <c r="J22" s="7"/>
      <c r="K22" s="47"/>
      <c r="L22" s="47"/>
    </row>
    <row r="23" spans="1:12" ht="38.25" customHeight="1" hidden="1">
      <c r="A23" s="207"/>
      <c r="B23" s="6"/>
      <c r="C23" s="7"/>
      <c r="D23" s="7"/>
      <c r="E23" s="7"/>
      <c r="F23" s="7"/>
      <c r="G23" s="7"/>
      <c r="H23" s="7"/>
      <c r="I23" s="7"/>
      <c r="J23" s="7"/>
      <c r="K23" s="47"/>
      <c r="L23" s="47"/>
    </row>
    <row r="24" spans="1:12" ht="12.75" hidden="1">
      <c r="A24" s="207"/>
      <c r="B24" s="6"/>
      <c r="C24" s="7"/>
      <c r="D24" s="7"/>
      <c r="E24" s="7"/>
      <c r="F24" s="7"/>
      <c r="G24" s="7"/>
      <c r="H24" s="7"/>
      <c r="I24" s="7"/>
      <c r="J24" s="7"/>
      <c r="K24" s="47"/>
      <c r="L24" s="47"/>
    </row>
    <row r="25" spans="1:12" ht="37.5" customHeight="1" hidden="1" thickBot="1">
      <c r="A25" s="207"/>
      <c r="B25" s="6"/>
      <c r="C25" s="7"/>
      <c r="D25" s="7"/>
      <c r="E25" s="7"/>
      <c r="F25" s="7"/>
      <c r="G25" s="7"/>
      <c r="H25" s="7"/>
      <c r="I25" s="7"/>
      <c r="J25" s="7"/>
      <c r="K25" s="47"/>
      <c r="L25" s="47"/>
    </row>
    <row r="26" spans="1:12" ht="12.75" hidden="1">
      <c r="A26" s="20"/>
      <c r="B26" s="6"/>
      <c r="C26" s="7"/>
      <c r="D26" s="7"/>
      <c r="E26" s="7"/>
      <c r="F26" s="7"/>
      <c r="G26" s="7"/>
      <c r="H26" s="7"/>
      <c r="I26" s="7"/>
      <c r="J26" s="7"/>
      <c r="K26" s="47"/>
      <c r="L26" s="47"/>
    </row>
    <row r="27" spans="1:12" ht="12.75" hidden="1">
      <c r="A27" s="20"/>
      <c r="B27" s="6"/>
      <c r="C27" s="7"/>
      <c r="D27" s="7"/>
      <c r="E27" s="7"/>
      <c r="F27" s="7"/>
      <c r="G27" s="7"/>
      <c r="H27" s="7"/>
      <c r="I27" s="7"/>
      <c r="J27" s="7"/>
      <c r="K27" s="47"/>
      <c r="L27" s="47"/>
    </row>
    <row r="28" spans="1:12" ht="12.75" hidden="1">
      <c r="A28" s="20"/>
      <c r="B28" s="6"/>
      <c r="C28" s="7"/>
      <c r="D28" s="7"/>
      <c r="E28" s="7"/>
      <c r="F28" s="7"/>
      <c r="G28" s="7"/>
      <c r="H28" s="7"/>
      <c r="I28" s="7"/>
      <c r="J28" s="7"/>
      <c r="K28" s="47"/>
      <c r="L28" s="47"/>
    </row>
    <row r="29" spans="1:12" ht="12.75" hidden="1">
      <c r="A29" s="20"/>
      <c r="B29" s="6"/>
      <c r="C29" s="7"/>
      <c r="D29" s="7"/>
      <c r="E29" s="7"/>
      <c r="F29" s="7"/>
      <c r="G29" s="7"/>
      <c r="H29" s="7"/>
      <c r="I29" s="7"/>
      <c r="J29" s="7"/>
      <c r="K29" s="47"/>
      <c r="L29" s="47"/>
    </row>
    <row r="30" spans="1:12" ht="12.75" hidden="1">
      <c r="A30" s="20"/>
      <c r="B30" s="6"/>
      <c r="C30" s="7"/>
      <c r="D30" s="7"/>
      <c r="E30" s="7"/>
      <c r="F30" s="7"/>
      <c r="G30" s="7"/>
      <c r="H30" s="7"/>
      <c r="I30" s="7"/>
      <c r="J30" s="7"/>
      <c r="K30" s="47"/>
      <c r="L30" s="47"/>
    </row>
    <row r="31" spans="1:12" ht="12.75" hidden="1">
      <c r="A31" s="20"/>
      <c r="B31" s="6"/>
      <c r="C31" s="7"/>
      <c r="D31" s="7"/>
      <c r="E31" s="7"/>
      <c r="F31" s="7"/>
      <c r="G31" s="7"/>
      <c r="H31" s="7"/>
      <c r="I31" s="7"/>
      <c r="J31" s="7"/>
      <c r="K31" s="47"/>
      <c r="L31" s="47"/>
    </row>
    <row r="32" spans="1:12" ht="12.75" hidden="1">
      <c r="A32" s="61"/>
      <c r="B32" s="18"/>
      <c r="C32" s="62"/>
      <c r="D32" s="62"/>
      <c r="E32" s="62"/>
      <c r="F32" s="62"/>
      <c r="G32" s="62"/>
      <c r="H32" s="62"/>
      <c r="I32" s="62"/>
      <c r="J32" s="62"/>
      <c r="K32" s="47"/>
      <c r="L32" s="47"/>
    </row>
    <row r="33" spans="1:12" ht="19.5" customHeight="1" thickBot="1">
      <c r="A33" s="200" t="s">
        <v>177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2"/>
    </row>
    <row r="34" ht="12.75">
      <c r="B34" s="21"/>
    </row>
  </sheetData>
  <sheetProtection/>
  <mergeCells count="21">
    <mergeCell ref="A16:J16"/>
    <mergeCell ref="A13:A14"/>
    <mergeCell ref="B1:B3"/>
    <mergeCell ref="I2:J2"/>
    <mergeCell ref="A17:A18"/>
    <mergeCell ref="A22:A23"/>
    <mergeCell ref="A9:A10"/>
    <mergeCell ref="A1:A3"/>
    <mergeCell ref="E1:L1"/>
    <mergeCell ref="E2:F2"/>
    <mergeCell ref="D1:D3"/>
    <mergeCell ref="A4:L4"/>
    <mergeCell ref="A33:L33"/>
    <mergeCell ref="A7:A8"/>
    <mergeCell ref="C1:C3"/>
    <mergeCell ref="A11:A12"/>
    <mergeCell ref="A5:A6"/>
    <mergeCell ref="G2:H2"/>
    <mergeCell ref="A21:J21"/>
    <mergeCell ref="A19:A20"/>
    <mergeCell ref="A24:A25"/>
  </mergeCells>
  <printOptions/>
  <pageMargins left="0.5905511811023623" right="0.5905511811023623" top="0.984251968503937" bottom="0.7874015748031497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Normal="75" zoomScaleSheetLayoutView="100" zoomScalePageLayoutView="0" workbookViewId="0" topLeftCell="A1">
      <selection activeCell="C39" sqref="C39"/>
    </sheetView>
  </sheetViews>
  <sheetFormatPr defaultColWidth="9.00390625" defaultRowHeight="12.75"/>
  <cols>
    <col min="1" max="1" width="43.875" style="1" customWidth="1"/>
    <col min="2" max="2" width="12.75390625" style="2" customWidth="1"/>
    <col min="3" max="3" width="8.125" style="1" customWidth="1"/>
    <col min="4" max="4" width="7.625" style="1" customWidth="1"/>
    <col min="5" max="5" width="7.875" style="1" customWidth="1"/>
    <col min="6" max="6" width="8.25390625" style="1" customWidth="1"/>
    <col min="7" max="7" width="8.00390625" style="1" customWidth="1"/>
    <col min="8" max="8" width="8.125" style="1" customWidth="1"/>
    <col min="9" max="9" width="8.00390625" style="1" customWidth="1"/>
    <col min="10" max="10" width="7.875" style="1" customWidth="1"/>
    <col min="11" max="11" width="7.375" style="1" customWidth="1"/>
    <col min="12" max="12" width="7.125" style="1" customWidth="1"/>
    <col min="13" max="16384" width="9.125" style="1" customWidth="1"/>
  </cols>
  <sheetData>
    <row r="1" spans="1:12" s="3" customFormat="1" ht="17.25" customHeight="1">
      <c r="A1" s="182" t="s">
        <v>1</v>
      </c>
      <c r="B1" s="185" t="s">
        <v>2</v>
      </c>
      <c r="C1" s="188" t="s">
        <v>169</v>
      </c>
      <c r="D1" s="188" t="s">
        <v>170</v>
      </c>
      <c r="E1" s="191" t="s">
        <v>3</v>
      </c>
      <c r="F1" s="192"/>
      <c r="G1" s="192"/>
      <c r="H1" s="192"/>
      <c r="I1" s="192"/>
      <c r="J1" s="192"/>
      <c r="K1" s="192"/>
      <c r="L1" s="218"/>
    </row>
    <row r="2" spans="1:12" s="3" customFormat="1" ht="12.75">
      <c r="A2" s="183"/>
      <c r="B2" s="186"/>
      <c r="C2" s="189"/>
      <c r="D2" s="189"/>
      <c r="E2" s="170" t="s">
        <v>161</v>
      </c>
      <c r="F2" s="195"/>
      <c r="G2" s="170" t="s">
        <v>162</v>
      </c>
      <c r="H2" s="195"/>
      <c r="I2" s="170" t="s">
        <v>171</v>
      </c>
      <c r="J2" s="171"/>
      <c r="K2" s="189" t="s">
        <v>172</v>
      </c>
      <c r="L2" s="232"/>
    </row>
    <row r="3" spans="1:12" s="3" customFormat="1" ht="28.5" customHeight="1" thickBot="1">
      <c r="A3" s="184"/>
      <c r="B3" s="187"/>
      <c r="C3" s="190"/>
      <c r="D3" s="190"/>
      <c r="E3" s="4" t="s">
        <v>4</v>
      </c>
      <c r="F3" s="4" t="s">
        <v>5</v>
      </c>
      <c r="G3" s="4" t="s">
        <v>4</v>
      </c>
      <c r="H3" s="4" t="s">
        <v>5</v>
      </c>
      <c r="I3" s="4" t="s">
        <v>4</v>
      </c>
      <c r="J3" s="40" t="s">
        <v>5</v>
      </c>
      <c r="K3" s="4" t="s">
        <v>9</v>
      </c>
      <c r="L3" s="5" t="s">
        <v>9</v>
      </c>
    </row>
    <row r="4" spans="1:12" ht="15" thickBot="1">
      <c r="A4" s="222" t="s">
        <v>78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4"/>
    </row>
    <row r="5" spans="1:12" ht="15" thickBot="1">
      <c r="A5" s="235" t="s">
        <v>79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4"/>
    </row>
    <row r="6" spans="1:12" ht="38.25">
      <c r="A6" s="17" t="s">
        <v>80</v>
      </c>
      <c r="B6" s="9" t="s">
        <v>81</v>
      </c>
      <c r="C6" s="9">
        <v>869.9</v>
      </c>
      <c r="D6" s="9">
        <v>844</v>
      </c>
      <c r="E6" s="9">
        <v>852.5</v>
      </c>
      <c r="F6" s="9">
        <v>869.3</v>
      </c>
      <c r="G6" s="9">
        <v>860.9</v>
      </c>
      <c r="H6" s="9">
        <v>895.4</v>
      </c>
      <c r="I6" s="9">
        <v>869.6</v>
      </c>
      <c r="J6" s="9">
        <v>922.3</v>
      </c>
      <c r="K6" s="56">
        <f>I6/D6*100</f>
        <v>103.03317535545024</v>
      </c>
      <c r="L6" s="57">
        <f>J6/D6*100</f>
        <v>109.27725118483411</v>
      </c>
    </row>
    <row r="7" spans="1:12" ht="25.5">
      <c r="A7" s="12" t="s">
        <v>82</v>
      </c>
      <c r="B7" s="6" t="s">
        <v>83</v>
      </c>
      <c r="C7" s="6">
        <v>766.9</v>
      </c>
      <c r="D7" s="6">
        <v>650.9</v>
      </c>
      <c r="E7" s="6">
        <v>670.4</v>
      </c>
      <c r="F7" s="6">
        <v>683.4</v>
      </c>
      <c r="G7" s="6">
        <v>690.5</v>
      </c>
      <c r="H7" s="6">
        <v>717.6</v>
      </c>
      <c r="I7" s="6">
        <v>711.3</v>
      </c>
      <c r="J7" s="6">
        <v>753.5</v>
      </c>
      <c r="K7" s="19">
        <f>I7/D7*100</f>
        <v>109.27945921032416</v>
      </c>
      <c r="L7" s="58">
        <f>J7/D7*100</f>
        <v>115.76278998310032</v>
      </c>
    </row>
    <row r="8" spans="1:12" ht="14.25">
      <c r="A8" s="213" t="s">
        <v>84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38.25">
      <c r="A9" s="99" t="s">
        <v>85</v>
      </c>
      <c r="B9" s="100" t="s">
        <v>86</v>
      </c>
      <c r="C9" s="100">
        <v>224336</v>
      </c>
      <c r="D9" s="100">
        <v>228513</v>
      </c>
      <c r="E9" s="100">
        <v>232352</v>
      </c>
      <c r="F9" s="100">
        <v>232352</v>
      </c>
      <c r="G9" s="100">
        <v>231191</v>
      </c>
      <c r="H9" s="100">
        <v>231291</v>
      </c>
      <c r="I9" s="100">
        <v>231291</v>
      </c>
      <c r="J9" s="100">
        <v>231291</v>
      </c>
      <c r="K9" s="101">
        <f>I9/D9*100</f>
        <v>101.21568575967233</v>
      </c>
      <c r="L9" s="102">
        <f>J9/D9*100</f>
        <v>101.21568575967233</v>
      </c>
    </row>
    <row r="10" spans="1:12" ht="12.75">
      <c r="A10" s="99" t="s">
        <v>87</v>
      </c>
      <c r="B10" s="100" t="s">
        <v>86</v>
      </c>
      <c r="C10" s="100">
        <v>183299</v>
      </c>
      <c r="D10" s="100">
        <v>186549</v>
      </c>
      <c r="E10" s="100">
        <v>189540</v>
      </c>
      <c r="F10" s="100">
        <v>189540</v>
      </c>
      <c r="G10" s="100">
        <v>194131</v>
      </c>
      <c r="H10" s="100">
        <v>194131</v>
      </c>
      <c r="I10" s="100">
        <v>194131</v>
      </c>
      <c r="J10" s="100">
        <v>194131</v>
      </c>
      <c r="K10" s="101">
        <f>I10/D10*100</f>
        <v>104.06434770489254</v>
      </c>
      <c r="L10" s="102">
        <f>J10/D10*100</f>
        <v>104.06434770489254</v>
      </c>
    </row>
    <row r="11" spans="1:12" ht="39" thickBot="1">
      <c r="A11" s="103" t="s">
        <v>88</v>
      </c>
      <c r="B11" s="96" t="s">
        <v>89</v>
      </c>
      <c r="C11" s="96">
        <v>31.2</v>
      </c>
      <c r="D11" s="96">
        <v>31.7</v>
      </c>
      <c r="E11" s="96">
        <v>32.2</v>
      </c>
      <c r="F11" s="96">
        <v>32.2</v>
      </c>
      <c r="G11" s="96">
        <v>32</v>
      </c>
      <c r="H11" s="96">
        <v>32</v>
      </c>
      <c r="I11" s="96">
        <v>32</v>
      </c>
      <c r="J11" s="96">
        <v>32</v>
      </c>
      <c r="K11" s="97">
        <f>I11/D11*100</f>
        <v>100.94637223974763</v>
      </c>
      <c r="L11" s="98">
        <f>J11/D11*100</f>
        <v>100.94637223974763</v>
      </c>
    </row>
    <row r="12" spans="1:12" ht="15" thickBot="1">
      <c r="A12" s="219" t="s">
        <v>90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1"/>
    </row>
    <row r="13" spans="1:12" ht="25.5">
      <c r="A13" s="104" t="s">
        <v>91</v>
      </c>
      <c r="B13" s="105" t="s">
        <v>100</v>
      </c>
      <c r="C13" s="106">
        <v>32118</v>
      </c>
      <c r="D13" s="106">
        <v>31981</v>
      </c>
      <c r="E13" s="106">
        <v>32001</v>
      </c>
      <c r="F13" s="106">
        <v>32431</v>
      </c>
      <c r="G13" s="106">
        <v>33243</v>
      </c>
      <c r="H13" s="106">
        <v>33923</v>
      </c>
      <c r="I13" s="106">
        <v>34243</v>
      </c>
      <c r="J13" s="106">
        <v>34243</v>
      </c>
      <c r="K13" s="107">
        <f>I13/D13*100</f>
        <v>107.0729495638035</v>
      </c>
      <c r="L13" s="108">
        <f>J13/D13*100</f>
        <v>107.0729495638035</v>
      </c>
    </row>
    <row r="14" spans="1:12" ht="12.75">
      <c r="A14" s="109" t="s">
        <v>92</v>
      </c>
      <c r="B14" s="110"/>
      <c r="C14" s="100"/>
      <c r="D14" s="100"/>
      <c r="E14" s="100"/>
      <c r="F14" s="100"/>
      <c r="G14" s="100"/>
      <c r="H14" s="100"/>
      <c r="I14" s="100"/>
      <c r="J14" s="100"/>
      <c r="K14" s="101"/>
      <c r="L14" s="102"/>
    </row>
    <row r="15" spans="1:12" ht="12.75">
      <c r="A15" s="109" t="s">
        <v>93</v>
      </c>
      <c r="B15" s="110" t="s">
        <v>100</v>
      </c>
      <c r="C15" s="100">
        <v>66147</v>
      </c>
      <c r="D15" s="100">
        <v>65793</v>
      </c>
      <c r="E15" s="100">
        <v>66316</v>
      </c>
      <c r="F15" s="100">
        <v>66403</v>
      </c>
      <c r="G15" s="100">
        <v>67009</v>
      </c>
      <c r="H15" s="100">
        <v>67309</v>
      </c>
      <c r="I15" s="100">
        <v>67192</v>
      </c>
      <c r="J15" s="100">
        <v>67391</v>
      </c>
      <c r="K15" s="101">
        <f aca="true" t="shared" si="0" ref="K15:K21">I15/D15*100</f>
        <v>102.12636602678096</v>
      </c>
      <c r="L15" s="102">
        <f aca="true" t="shared" si="1" ref="L15:L21">J15/D15*100</f>
        <v>102.42882981472192</v>
      </c>
    </row>
    <row r="16" spans="1:12" ht="12.75">
      <c r="A16" s="109" t="s">
        <v>94</v>
      </c>
      <c r="B16" s="110" t="s">
        <v>100</v>
      </c>
      <c r="C16" s="100">
        <v>3353</v>
      </c>
      <c r="D16" s="100">
        <v>4000</v>
      </c>
      <c r="E16" s="100">
        <v>3900</v>
      </c>
      <c r="F16" s="100">
        <v>4000</v>
      </c>
      <c r="G16" s="100">
        <v>3700</v>
      </c>
      <c r="H16" s="100">
        <v>3800</v>
      </c>
      <c r="I16" s="100">
        <v>3700</v>
      </c>
      <c r="J16" s="100">
        <v>3800</v>
      </c>
      <c r="K16" s="101">
        <f t="shared" si="0"/>
        <v>92.5</v>
      </c>
      <c r="L16" s="102">
        <f t="shared" si="1"/>
        <v>95</v>
      </c>
    </row>
    <row r="17" spans="1:12" ht="12.75">
      <c r="A17" s="109" t="s">
        <v>95</v>
      </c>
      <c r="B17" s="110" t="s">
        <v>100</v>
      </c>
      <c r="C17" s="100">
        <v>10813</v>
      </c>
      <c r="D17" s="100">
        <v>11330</v>
      </c>
      <c r="E17" s="100">
        <v>11000</v>
      </c>
      <c r="F17" s="100">
        <v>10500</v>
      </c>
      <c r="G17" s="100">
        <v>10500</v>
      </c>
      <c r="H17" s="100">
        <v>10200</v>
      </c>
      <c r="I17" s="100">
        <v>10200</v>
      </c>
      <c r="J17" s="100">
        <v>10500</v>
      </c>
      <c r="K17" s="101">
        <f t="shared" si="0"/>
        <v>90.02647837599294</v>
      </c>
      <c r="L17" s="102">
        <f t="shared" si="1"/>
        <v>92.67431597528685</v>
      </c>
    </row>
    <row r="18" spans="1:12" ht="12.75">
      <c r="A18" s="109" t="s">
        <v>96</v>
      </c>
      <c r="B18" s="110"/>
      <c r="C18" s="100"/>
      <c r="D18" s="100"/>
      <c r="E18" s="100"/>
      <c r="F18" s="100"/>
      <c r="G18" s="100"/>
      <c r="H18" s="100"/>
      <c r="I18" s="100"/>
      <c r="J18" s="100"/>
      <c r="K18" s="101"/>
      <c r="L18" s="102"/>
    </row>
    <row r="19" spans="1:12" ht="12.75">
      <c r="A19" s="109" t="s">
        <v>97</v>
      </c>
      <c r="B19" s="110" t="s">
        <v>100</v>
      </c>
      <c r="C19" s="100">
        <v>44197</v>
      </c>
      <c r="D19" s="100">
        <v>44000</v>
      </c>
      <c r="E19" s="100">
        <v>42700</v>
      </c>
      <c r="F19" s="100">
        <v>43000</v>
      </c>
      <c r="G19" s="100">
        <v>42400</v>
      </c>
      <c r="H19" s="100">
        <v>42600</v>
      </c>
      <c r="I19" s="100">
        <v>42100</v>
      </c>
      <c r="J19" s="100">
        <v>42300</v>
      </c>
      <c r="K19" s="101">
        <f t="shared" si="0"/>
        <v>95.68181818181817</v>
      </c>
      <c r="L19" s="102">
        <f t="shared" si="1"/>
        <v>96.13636363636363</v>
      </c>
    </row>
    <row r="20" spans="1:12" ht="51">
      <c r="A20" s="109" t="s">
        <v>98</v>
      </c>
      <c r="B20" s="110" t="s">
        <v>101</v>
      </c>
      <c r="C20" s="100">
        <v>699</v>
      </c>
      <c r="D20" s="100">
        <v>700</v>
      </c>
      <c r="E20" s="100">
        <v>671</v>
      </c>
      <c r="F20" s="100">
        <v>678</v>
      </c>
      <c r="G20" s="100">
        <v>701</v>
      </c>
      <c r="H20" s="100">
        <v>706</v>
      </c>
      <c r="I20" s="100">
        <v>697</v>
      </c>
      <c r="J20" s="100">
        <v>709</v>
      </c>
      <c r="K20" s="101">
        <f t="shared" si="0"/>
        <v>99.57142857142857</v>
      </c>
      <c r="L20" s="102">
        <f t="shared" si="1"/>
        <v>101.28571428571429</v>
      </c>
    </row>
    <row r="21" spans="1:12" ht="38.25">
      <c r="A21" s="109" t="s">
        <v>99</v>
      </c>
      <c r="B21" s="110" t="s">
        <v>9</v>
      </c>
      <c r="C21" s="100">
        <v>94</v>
      </c>
      <c r="D21" s="100">
        <v>94</v>
      </c>
      <c r="E21" s="100">
        <v>94</v>
      </c>
      <c r="F21" s="100">
        <v>94</v>
      </c>
      <c r="G21" s="100">
        <v>94</v>
      </c>
      <c r="H21" s="100">
        <v>94</v>
      </c>
      <c r="I21" s="100">
        <v>94</v>
      </c>
      <c r="J21" s="100">
        <v>94</v>
      </c>
      <c r="K21" s="101">
        <f t="shared" si="0"/>
        <v>100</v>
      </c>
      <c r="L21" s="102">
        <f t="shared" si="1"/>
        <v>100</v>
      </c>
    </row>
    <row r="22" spans="1:12" ht="13.5" thickBot="1">
      <c r="A22" s="111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4"/>
    </row>
    <row r="23" spans="1:12" ht="12.75">
      <c r="A23" s="115"/>
      <c r="B23" s="116"/>
      <c r="C23" s="117"/>
      <c r="D23" s="117"/>
      <c r="E23" s="117"/>
      <c r="F23" s="117"/>
      <c r="G23" s="117"/>
      <c r="H23" s="117"/>
      <c r="I23" s="117"/>
      <c r="J23" s="118"/>
      <c r="K23" s="117"/>
      <c r="L23" s="119"/>
    </row>
    <row r="24" spans="1:12" ht="15" thickBot="1">
      <c r="A24" s="210" t="s">
        <v>113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</row>
    <row r="25" spans="1:12" ht="12.75">
      <c r="A25" s="104" t="s">
        <v>102</v>
      </c>
      <c r="B25" s="105"/>
      <c r="C25" s="120"/>
      <c r="D25" s="120"/>
      <c r="E25" s="120"/>
      <c r="F25" s="120"/>
      <c r="G25" s="120"/>
      <c r="H25" s="120"/>
      <c r="I25" s="120"/>
      <c r="J25" s="120"/>
      <c r="K25" s="120"/>
      <c r="L25" s="121"/>
    </row>
    <row r="26" spans="1:12" ht="24" customHeight="1">
      <c r="A26" s="109" t="s">
        <v>114</v>
      </c>
      <c r="B26" s="110" t="s">
        <v>115</v>
      </c>
      <c r="C26" s="100">
        <v>77.5</v>
      </c>
      <c r="D26" s="100">
        <v>77.8</v>
      </c>
      <c r="E26" s="100">
        <v>77.9</v>
      </c>
      <c r="F26" s="100">
        <v>78</v>
      </c>
      <c r="G26" s="100">
        <v>78.1</v>
      </c>
      <c r="H26" s="100">
        <v>78.2</v>
      </c>
      <c r="I26" s="100">
        <v>78.2</v>
      </c>
      <c r="J26" s="100">
        <v>78.3</v>
      </c>
      <c r="K26" s="101">
        <f aca="true" t="shared" si="2" ref="K26:K31">I26/D26*100</f>
        <v>100.51413881748073</v>
      </c>
      <c r="L26" s="102">
        <f aca="true" t="shared" si="3" ref="L26:L31">J26/D26*100</f>
        <v>100.6426735218509</v>
      </c>
    </row>
    <row r="27" spans="1:12" ht="25.5">
      <c r="A27" s="109" t="s">
        <v>121</v>
      </c>
      <c r="B27" s="110" t="s">
        <v>115</v>
      </c>
      <c r="C27" s="100">
        <v>2.4</v>
      </c>
      <c r="D27" s="100">
        <v>2.4</v>
      </c>
      <c r="E27" s="100">
        <v>2.4</v>
      </c>
      <c r="F27" s="100">
        <v>2.4</v>
      </c>
      <c r="G27" s="100">
        <v>2.4</v>
      </c>
      <c r="H27" s="100">
        <v>2.4</v>
      </c>
      <c r="I27" s="100">
        <v>2.4</v>
      </c>
      <c r="J27" s="100">
        <v>2.4</v>
      </c>
      <c r="K27" s="101">
        <f t="shared" si="2"/>
        <v>100</v>
      </c>
      <c r="L27" s="102">
        <f t="shared" si="3"/>
        <v>100</v>
      </c>
    </row>
    <row r="28" spans="1:12" ht="51">
      <c r="A28" s="109" t="s">
        <v>119</v>
      </c>
      <c r="B28" s="110" t="s">
        <v>116</v>
      </c>
      <c r="C28" s="100">
        <v>221</v>
      </c>
      <c r="D28" s="100">
        <v>221</v>
      </c>
      <c r="E28" s="100">
        <v>221.4</v>
      </c>
      <c r="F28" s="100">
        <v>221.5</v>
      </c>
      <c r="G28" s="100">
        <v>221.9</v>
      </c>
      <c r="H28" s="100">
        <v>222</v>
      </c>
      <c r="I28" s="100">
        <v>222.3</v>
      </c>
      <c r="J28" s="100">
        <v>222.6</v>
      </c>
      <c r="K28" s="101">
        <f t="shared" si="2"/>
        <v>100.58823529411765</v>
      </c>
      <c r="L28" s="102">
        <f t="shared" si="3"/>
        <v>100.72398190045249</v>
      </c>
    </row>
    <row r="29" spans="1:12" ht="38.25">
      <c r="A29" s="73" t="s">
        <v>120</v>
      </c>
      <c r="B29" s="68" t="s">
        <v>117</v>
      </c>
      <c r="C29" s="6">
        <v>41.3</v>
      </c>
      <c r="D29" s="6">
        <v>41.3</v>
      </c>
      <c r="E29" s="6">
        <v>41.4</v>
      </c>
      <c r="F29" s="6">
        <v>41.5</v>
      </c>
      <c r="G29" s="6">
        <v>41.5</v>
      </c>
      <c r="H29" s="6">
        <v>41.6</v>
      </c>
      <c r="I29" s="6">
        <v>41.6</v>
      </c>
      <c r="J29" s="6">
        <v>41.7</v>
      </c>
      <c r="K29" s="19">
        <f t="shared" si="2"/>
        <v>100.726392251816</v>
      </c>
      <c r="L29" s="58">
        <f t="shared" si="3"/>
        <v>100.96852300242132</v>
      </c>
    </row>
    <row r="30" spans="1:12" ht="38.25">
      <c r="A30" s="73" t="s">
        <v>122</v>
      </c>
      <c r="B30" s="68" t="s">
        <v>117</v>
      </c>
      <c r="C30" s="6">
        <v>100</v>
      </c>
      <c r="D30" s="6">
        <v>100</v>
      </c>
      <c r="E30" s="6">
        <v>100.2</v>
      </c>
      <c r="F30" s="6">
        <v>100.3</v>
      </c>
      <c r="G30" s="6">
        <v>100.4</v>
      </c>
      <c r="H30" s="6">
        <v>100.5</v>
      </c>
      <c r="I30" s="6">
        <v>100.6</v>
      </c>
      <c r="J30" s="6">
        <v>100.7</v>
      </c>
      <c r="K30" s="19">
        <f t="shared" si="2"/>
        <v>100.6</v>
      </c>
      <c r="L30" s="58">
        <f t="shared" si="3"/>
        <v>100.70000000000002</v>
      </c>
    </row>
    <row r="31" spans="1:12" ht="39" thickBot="1">
      <c r="A31" s="74" t="s">
        <v>123</v>
      </c>
      <c r="B31" s="69" t="s">
        <v>118</v>
      </c>
      <c r="C31" s="14">
        <v>10471.6</v>
      </c>
      <c r="D31" s="14">
        <v>11175</v>
      </c>
      <c r="E31" s="14">
        <v>11711</v>
      </c>
      <c r="F31" s="14">
        <v>11793</v>
      </c>
      <c r="G31" s="14">
        <v>11800</v>
      </c>
      <c r="H31" s="14">
        <v>11888</v>
      </c>
      <c r="I31" s="14">
        <v>11900</v>
      </c>
      <c r="J31" s="14">
        <v>11981</v>
      </c>
      <c r="K31" s="59">
        <f t="shared" si="2"/>
        <v>106.48769574944072</v>
      </c>
      <c r="L31" s="60">
        <f t="shared" si="3"/>
        <v>107.21252796420582</v>
      </c>
    </row>
    <row r="32" spans="1:12" ht="15" thickBot="1">
      <c r="A32" s="222" t="s">
        <v>105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4"/>
    </row>
    <row r="33" spans="1:12" ht="42" customHeight="1">
      <c r="A33" s="72" t="s">
        <v>102</v>
      </c>
      <c r="B33" s="67"/>
      <c r="C33" s="10"/>
      <c r="D33" s="10"/>
      <c r="E33" s="10"/>
      <c r="F33" s="10"/>
      <c r="G33" s="10"/>
      <c r="H33" s="10"/>
      <c r="I33" s="10"/>
      <c r="J33" s="10"/>
      <c r="K33" s="56"/>
      <c r="L33" s="71"/>
    </row>
    <row r="34" spans="1:12" ht="39" customHeight="1">
      <c r="A34" s="73" t="s">
        <v>103</v>
      </c>
      <c r="B34" s="68" t="s">
        <v>104</v>
      </c>
      <c r="C34" s="6">
        <v>0.709</v>
      </c>
      <c r="D34" s="6">
        <v>0.707</v>
      </c>
      <c r="E34" s="6">
        <v>0.706</v>
      </c>
      <c r="F34" s="6">
        <v>0.706</v>
      </c>
      <c r="G34" s="6">
        <v>0.705</v>
      </c>
      <c r="H34" s="6">
        <v>0.704</v>
      </c>
      <c r="I34" s="6">
        <v>0.704</v>
      </c>
      <c r="J34" s="6">
        <v>0.703</v>
      </c>
      <c r="K34" s="19">
        <f>I34/D34*100</f>
        <v>99.57567185289957</v>
      </c>
      <c r="L34" s="58">
        <f>J34/D34*100</f>
        <v>99.43422913719944</v>
      </c>
    </row>
    <row r="35" spans="1:12" ht="38.25" customHeight="1" thickBot="1">
      <c r="A35" s="74" t="s">
        <v>106</v>
      </c>
      <c r="B35" s="69" t="s">
        <v>104</v>
      </c>
      <c r="C35" s="14">
        <v>0.08</v>
      </c>
      <c r="D35" s="14">
        <v>0.08</v>
      </c>
      <c r="E35" s="14">
        <v>0.07</v>
      </c>
      <c r="F35" s="14">
        <v>0.07</v>
      </c>
      <c r="G35" s="14">
        <v>0.07</v>
      </c>
      <c r="H35" s="14">
        <v>0.07</v>
      </c>
      <c r="I35" s="14">
        <v>0.07</v>
      </c>
      <c r="J35" s="14">
        <v>0.07</v>
      </c>
      <c r="K35" s="19">
        <f>I35/D35*100</f>
        <v>87.50000000000001</v>
      </c>
      <c r="L35" s="58">
        <f>J35/D35*100</f>
        <v>87.50000000000001</v>
      </c>
    </row>
    <row r="36" spans="1:12" ht="24" customHeight="1" thickBot="1">
      <c r="A36" s="222" t="s">
        <v>75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4"/>
    </row>
    <row r="37" spans="1:12" ht="38.25" customHeight="1">
      <c r="A37" s="216" t="s">
        <v>76</v>
      </c>
      <c r="B37" s="82" t="s">
        <v>16</v>
      </c>
      <c r="C37" s="83">
        <v>154301</v>
      </c>
      <c r="D37" s="83">
        <v>136772</v>
      </c>
      <c r="E37" s="83">
        <v>151270</v>
      </c>
      <c r="F37" s="83">
        <v>153539</v>
      </c>
      <c r="G37" s="83">
        <v>166590</v>
      </c>
      <c r="H37" s="83">
        <v>171588</v>
      </c>
      <c r="I37" s="83">
        <v>181853</v>
      </c>
      <c r="J37" s="83">
        <v>190965</v>
      </c>
      <c r="K37" s="84"/>
      <c r="L37" s="85"/>
    </row>
    <row r="38" spans="1:12" ht="38.25" customHeight="1">
      <c r="A38" s="217"/>
      <c r="B38" s="86" t="s">
        <v>18</v>
      </c>
      <c r="C38" s="87">
        <v>108.7</v>
      </c>
      <c r="D38" s="87">
        <v>80</v>
      </c>
      <c r="E38" s="87">
        <v>100</v>
      </c>
      <c r="F38" s="87">
        <v>101.5</v>
      </c>
      <c r="G38" s="87">
        <v>101.5</v>
      </c>
      <c r="H38" s="87">
        <v>103</v>
      </c>
      <c r="I38" s="87">
        <v>102.5</v>
      </c>
      <c r="J38" s="87">
        <v>104.5</v>
      </c>
      <c r="K38" s="88">
        <v>83.2</v>
      </c>
      <c r="L38" s="89">
        <v>87.4</v>
      </c>
    </row>
    <row r="39" spans="1:12" ht="38.25" customHeight="1">
      <c r="A39" s="217" t="s">
        <v>77</v>
      </c>
      <c r="B39" s="86" t="s">
        <v>201</v>
      </c>
      <c r="C39" s="87">
        <v>22172</v>
      </c>
      <c r="D39" s="87">
        <v>24139</v>
      </c>
      <c r="E39" s="87">
        <v>26758</v>
      </c>
      <c r="F39" s="87">
        <v>27158</v>
      </c>
      <c r="G39" s="87">
        <v>30012</v>
      </c>
      <c r="H39" s="87">
        <v>30910</v>
      </c>
      <c r="I39" s="87">
        <v>33980</v>
      </c>
      <c r="J39" s="87">
        <v>35683</v>
      </c>
      <c r="K39" s="88"/>
      <c r="L39" s="89"/>
    </row>
    <row r="40" spans="1:12" ht="38.25" customHeight="1" thickBot="1">
      <c r="A40" s="227"/>
      <c r="B40" s="90" t="s">
        <v>18</v>
      </c>
      <c r="C40" s="91">
        <v>103.1</v>
      </c>
      <c r="D40" s="91">
        <v>95.5</v>
      </c>
      <c r="E40" s="91">
        <v>100.5</v>
      </c>
      <c r="F40" s="91">
        <v>102</v>
      </c>
      <c r="G40" s="91">
        <v>101.5</v>
      </c>
      <c r="H40" s="91">
        <v>103</v>
      </c>
      <c r="I40" s="91">
        <v>102</v>
      </c>
      <c r="J40" s="91">
        <v>104</v>
      </c>
      <c r="K40" s="92">
        <v>99.4</v>
      </c>
      <c r="L40" s="93">
        <v>104.3</v>
      </c>
    </row>
    <row r="41" spans="1:12" ht="15" thickBot="1">
      <c r="A41" s="228" t="s">
        <v>110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30"/>
    </row>
    <row r="42" spans="1:12" ht="37.5" customHeight="1">
      <c r="A42" s="216" t="s">
        <v>107</v>
      </c>
      <c r="B42" s="67" t="s">
        <v>20</v>
      </c>
      <c r="C42" s="9">
        <v>32.3</v>
      </c>
      <c r="D42" s="9">
        <v>28.6</v>
      </c>
      <c r="E42" s="9">
        <v>27.4</v>
      </c>
      <c r="F42" s="9">
        <v>32.5</v>
      </c>
      <c r="G42" s="9">
        <v>26</v>
      </c>
      <c r="H42" s="9">
        <v>33.1</v>
      </c>
      <c r="I42" s="9">
        <v>25.7</v>
      </c>
      <c r="J42" s="9">
        <v>33.9</v>
      </c>
      <c r="K42" s="56"/>
      <c r="L42" s="57"/>
    </row>
    <row r="43" spans="1:12" ht="34.5" customHeight="1">
      <c r="A43" s="217"/>
      <c r="B43" s="68" t="s">
        <v>13</v>
      </c>
      <c r="C43" s="6">
        <v>94.5</v>
      </c>
      <c r="D43" s="160">
        <f>D42/C42*100</f>
        <v>88.54489164086688</v>
      </c>
      <c r="E43" s="160">
        <f aca="true" t="shared" si="4" ref="E43:J43">E42/C42*100</f>
        <v>84.82972136222911</v>
      </c>
      <c r="F43" s="137">
        <f t="shared" si="4"/>
        <v>113.63636363636363</v>
      </c>
      <c r="G43" s="137">
        <f t="shared" si="4"/>
        <v>94.89051094890512</v>
      </c>
      <c r="H43" s="137">
        <f t="shared" si="4"/>
        <v>101.84615384615385</v>
      </c>
      <c r="I43" s="138">
        <f t="shared" si="4"/>
        <v>98.84615384615384</v>
      </c>
      <c r="J43" s="137">
        <f t="shared" si="4"/>
        <v>102.41691842900302</v>
      </c>
      <c r="K43" s="81">
        <f>(D43*E43*G43*I43)/1000000</f>
        <v>70.4521274046526</v>
      </c>
      <c r="L43" s="81">
        <f>D43*F43*H43*J43/1000000</f>
        <v>104.95356037151701</v>
      </c>
    </row>
    <row r="44" spans="1:12" ht="17.25" customHeight="1">
      <c r="A44" s="225" t="s">
        <v>108</v>
      </c>
      <c r="B44" s="68" t="s">
        <v>109</v>
      </c>
      <c r="C44" s="6">
        <v>67760</v>
      </c>
      <c r="D44" s="6">
        <v>67760</v>
      </c>
      <c r="E44" s="6">
        <v>67760</v>
      </c>
      <c r="F44" s="6">
        <v>67760</v>
      </c>
      <c r="G44" s="6">
        <v>67560</v>
      </c>
      <c r="H44" s="6">
        <v>67560</v>
      </c>
      <c r="I44" s="6">
        <v>67220</v>
      </c>
      <c r="J44" s="6">
        <v>67220</v>
      </c>
      <c r="K44" s="19"/>
      <c r="L44" s="58"/>
    </row>
    <row r="45" spans="1:12" ht="38.25" customHeight="1" thickBot="1">
      <c r="A45" s="226"/>
      <c r="B45" s="69" t="s">
        <v>13</v>
      </c>
      <c r="C45" s="14">
        <v>93.7</v>
      </c>
      <c r="D45" s="137">
        <f>D44/C44*100</f>
        <v>100</v>
      </c>
      <c r="E45" s="137">
        <f aca="true" t="shared" si="5" ref="E45:J45">E44/C44*100</f>
        <v>100</v>
      </c>
      <c r="F45" s="137">
        <f t="shared" si="5"/>
        <v>100</v>
      </c>
      <c r="G45" s="137">
        <f t="shared" si="5"/>
        <v>99.70484061393152</v>
      </c>
      <c r="H45" s="137">
        <f t="shared" si="5"/>
        <v>99.70484061393152</v>
      </c>
      <c r="I45" s="138">
        <f t="shared" si="5"/>
        <v>99.49674363528716</v>
      </c>
      <c r="J45" s="137">
        <f t="shared" si="5"/>
        <v>99.49674363528716</v>
      </c>
      <c r="K45" s="81">
        <f>(D45*E45*G45*I45)/1000000</f>
        <v>99.20306965761513</v>
      </c>
      <c r="L45" s="81">
        <f>D45*F45*H45*J45/1000000</f>
        <v>99.20306965761513</v>
      </c>
    </row>
    <row r="47" spans="1:10" ht="51" customHeight="1">
      <c r="A47" s="162" t="s">
        <v>198</v>
      </c>
      <c r="I47" s="231" t="s">
        <v>199</v>
      </c>
      <c r="J47" s="231"/>
    </row>
  </sheetData>
  <sheetProtection/>
  <mergeCells count="22">
    <mergeCell ref="I2:J2"/>
    <mergeCell ref="K2:L2"/>
    <mergeCell ref="A1:A3"/>
    <mergeCell ref="A4:L4"/>
    <mergeCell ref="A5:L5"/>
    <mergeCell ref="D1:D3"/>
    <mergeCell ref="A44:A45"/>
    <mergeCell ref="A37:A38"/>
    <mergeCell ref="A39:A40"/>
    <mergeCell ref="A36:L36"/>
    <mergeCell ref="A41:L41"/>
    <mergeCell ref="I47:J47"/>
    <mergeCell ref="A24:L24"/>
    <mergeCell ref="G2:H2"/>
    <mergeCell ref="A8:L8"/>
    <mergeCell ref="A42:A43"/>
    <mergeCell ref="E1:L1"/>
    <mergeCell ref="A12:L12"/>
    <mergeCell ref="A32:L32"/>
    <mergeCell ref="B1:B3"/>
    <mergeCell ref="C1:C3"/>
    <mergeCell ref="E2:F2"/>
  </mergeCells>
  <printOptions/>
  <pageMargins left="0.5905511811023623" right="0.5905511811023623" top="0.984251968503937" bottom="0.7874015748031497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Ерохина Татьяна Владиславовна</cp:lastModifiedBy>
  <cp:lastPrinted>2009-10-15T05:09:05Z</cp:lastPrinted>
  <dcterms:created xsi:type="dcterms:W3CDTF">2008-08-29T06:35:59Z</dcterms:created>
  <dcterms:modified xsi:type="dcterms:W3CDTF">2010-09-30T06:53:48Z</dcterms:modified>
  <cp:category/>
  <cp:version/>
  <cp:contentType/>
  <cp:contentStatus/>
</cp:coreProperties>
</file>