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835" activeTab="0"/>
  </bookViews>
  <sheets>
    <sheet name="Все" sheetId="1" r:id="rId1"/>
  </sheets>
  <definedNames>
    <definedName name="_xlnm.Print_Titles" localSheetId="0">'Все'!$2:$4</definedName>
    <definedName name="_xlnm.Print_Area" localSheetId="0">'Все'!$A$1:$L$139</definedName>
  </definedNames>
  <calcPr fullCalcOnLoad="1" fullPrecision="0"/>
</workbook>
</file>

<file path=xl/sharedStrings.xml><?xml version="1.0" encoding="utf-8"?>
<sst xmlns="http://schemas.openxmlformats.org/spreadsheetml/2006/main" count="257" uniqueCount="139">
  <si>
    <t>Ед.изм.</t>
  </si>
  <si>
    <t>1 вариант</t>
  </si>
  <si>
    <t>2 вариант</t>
  </si>
  <si>
    <t>декабрь к декабрю</t>
  </si>
  <si>
    <t>%</t>
  </si>
  <si>
    <t>в % к предыдущему году</t>
  </si>
  <si>
    <t>млн.руб.</t>
  </si>
  <si>
    <t>тыс.тонн</t>
  </si>
  <si>
    <t>Доходы</t>
  </si>
  <si>
    <t>Амортизационные отчисления</t>
  </si>
  <si>
    <t xml:space="preserve"> - налог на добавленную стоимость</t>
  </si>
  <si>
    <t xml:space="preserve"> - акцизы</t>
  </si>
  <si>
    <t xml:space="preserve"> - налоги на совокупный доход</t>
  </si>
  <si>
    <t xml:space="preserve"> - налоги на имущество </t>
  </si>
  <si>
    <t>Неналоговые доходы</t>
  </si>
  <si>
    <t>Прочие доходы</t>
  </si>
  <si>
    <t>Расходы за счет средств, остающихся в распоряжении организаций</t>
  </si>
  <si>
    <t>Расходы на общегосударственные вопросы</t>
  </si>
  <si>
    <t>Расходы на национальную безопасность и правоохранительную деятельность</t>
  </si>
  <si>
    <t>Расходы на национальную экономику</t>
  </si>
  <si>
    <t>Расходы на жилищно-коммунальное хозяйство</t>
  </si>
  <si>
    <t>Расходы государственных внебюджетных фондов</t>
  </si>
  <si>
    <t>Прочие расходы</t>
  </si>
  <si>
    <t>Среднегодовая численность постоянного населения</t>
  </si>
  <si>
    <t>тыс.человек</t>
  </si>
  <si>
    <t>Заработная плата</t>
  </si>
  <si>
    <t>Оборот розничной торговли</t>
  </si>
  <si>
    <t>Транспорт</t>
  </si>
  <si>
    <t>млн. пассажиро-километров</t>
  </si>
  <si>
    <t>млн. тонно-километров</t>
  </si>
  <si>
    <t>Связь</t>
  </si>
  <si>
    <t>Обеспеченность населения квартирными телефонными аппаратами сети общего пользования или имеющими выход на нее</t>
  </si>
  <si>
    <t>штук на 100 человек</t>
  </si>
  <si>
    <t>Образование</t>
  </si>
  <si>
    <t>Численность детей в дошкольных образовательных учреждениях</t>
  </si>
  <si>
    <t>Обеспеченность дошкольными образовательными учреждениями</t>
  </si>
  <si>
    <t>человек</t>
  </si>
  <si>
    <t>Обеспеченность:</t>
  </si>
  <si>
    <t>Общедоступными библиотеками</t>
  </si>
  <si>
    <t>учреждений на 10 тыс. населения</t>
  </si>
  <si>
    <t>Культура</t>
  </si>
  <si>
    <t>Учреждениями культурно-досугового типа</t>
  </si>
  <si>
    <t>Объем вредных веществ, выбрасываемых в атмосферный воздух стационарными источниками загрязнения</t>
  </si>
  <si>
    <t>Охрана окружающей среды</t>
  </si>
  <si>
    <t>в % к предыду-щему году</t>
  </si>
  <si>
    <t xml:space="preserve">  объем отгруженных товаров </t>
  </si>
  <si>
    <t xml:space="preserve">   индекс производства</t>
  </si>
  <si>
    <t>Подраздел DL "Производство электрооборудования, электронного и оптического оборудования":</t>
  </si>
  <si>
    <t>млн.рублей в ценах соответст-вующих лет</t>
  </si>
  <si>
    <t>Расходы на охрану окружающей среды</t>
  </si>
  <si>
    <t>Расходы на соц.-культ. мероприятия, финансируемые за счет средств всех уровней бюджетной системы РФ</t>
  </si>
  <si>
    <t xml:space="preserve"> - налоги и сборы за пользование природ. ресурсами</t>
  </si>
  <si>
    <t>Среднемесячная начисленная заработная плата работников организаций, не относящихся к субъектам малого предпринимательства</t>
  </si>
  <si>
    <t>Объем инвестиций в основной капитал за счет всех источников финансирования по крупным и средним предприятиям (в ценах соответствующих лет) - всего</t>
  </si>
  <si>
    <t xml:space="preserve"> в том числе: инвестиций, финансируемых за счет:</t>
  </si>
  <si>
    <t xml:space="preserve">тыс.кв.м общей площади </t>
  </si>
  <si>
    <t>Удельный вес населения, систематически занимающегося физической культурой и спортом</t>
  </si>
  <si>
    <t>Количество спортивных сооружений</t>
  </si>
  <si>
    <t>ед.</t>
  </si>
  <si>
    <t>Среднегодовая численность безработных, зарегистрированных в службе занятости</t>
  </si>
  <si>
    <t>Физическая культура и спорт</t>
  </si>
  <si>
    <t>Объем сброса загрязненных сточных вод в поверхностные водные объекты</t>
  </si>
  <si>
    <t>тыс.куб.м</t>
  </si>
  <si>
    <t>Налоговые доходы, в том числе:</t>
  </si>
  <si>
    <t xml:space="preserve"> - прочие налоговые доходы</t>
  </si>
  <si>
    <t>Подраздел DB "Текстильное и швейное производство":</t>
  </si>
  <si>
    <t>Прибыль прибыльных организаций</t>
  </si>
  <si>
    <t>Сальдо финансовых взаимоотношений с вышестоящими уровнями власти</t>
  </si>
  <si>
    <t>Реальная среднемесячная начисленная заработная плата</t>
  </si>
  <si>
    <t xml:space="preserve">в том числе по видам экономической деятельности: </t>
  </si>
  <si>
    <t>Объем отгруженных товаров собственного производства, выполненных работ и услуг собственными силами по видам экономической деятельности (разделы D,Е)</t>
  </si>
  <si>
    <t>Индекс производства по видам экономической деятельности (разделы D,E)</t>
  </si>
  <si>
    <t xml:space="preserve"> Раздел D "Обрабатывающие производства":</t>
  </si>
  <si>
    <t>из них:</t>
  </si>
  <si>
    <t>Раздел E "Производство и распределение электроэнергии, газа и воды":</t>
  </si>
  <si>
    <t>Подраздел DA "Производство пищевых продуктов, включая напитки, и табака":</t>
  </si>
  <si>
    <t>Подраздел DD "Обработка древесины и производство изделий из дерева":</t>
  </si>
  <si>
    <t>Подраздел DE "Целлюлозно-бумажное производство; издательская и полиграфическая деятельность":</t>
  </si>
  <si>
    <t>Подраздел DG "Химическое производство":</t>
  </si>
  <si>
    <t>Подраздел DH "Производство резиновых и пластмассовых изделий":</t>
  </si>
  <si>
    <t xml:space="preserve"> Подраздел DI "Производство прочих неметаллических минеральных продуктов":</t>
  </si>
  <si>
    <t xml:space="preserve"> Подраздел DJ "Металлургическое производство и производство готовых металлических изделий":</t>
  </si>
  <si>
    <t xml:space="preserve">Подраздел DК "Производство машин и оборудования": </t>
  </si>
  <si>
    <t>Подраздел DM "Производство транспортных средств и оборудования":</t>
  </si>
  <si>
    <t>Подраздел DN "Прочие производства":</t>
  </si>
  <si>
    <t>среднегодовой</t>
  </si>
  <si>
    <t>Ввод в эксплуатацию жилых домов за счет всех источников финансирования (квартир)</t>
  </si>
  <si>
    <t>Трудовые ресурсы</t>
  </si>
  <si>
    <t>рублей</t>
  </si>
  <si>
    <t>-средств федерального бюджета</t>
  </si>
  <si>
    <t>-средств бюджета городского округа</t>
  </si>
  <si>
    <t>Охват дополнительным образованием детей в возрасте от 5 до 18 лет</t>
  </si>
  <si>
    <t>место на 1000 детей в возрасте 3-6 лет</t>
  </si>
  <si>
    <t>Финансы (сводный финансовый баланс)</t>
  </si>
  <si>
    <t>Показатели</t>
  </si>
  <si>
    <t>Инвестиции в основной капитал</t>
  </si>
  <si>
    <t>-средств областного бюджета</t>
  </si>
  <si>
    <t>Демография и занятость населения</t>
  </si>
  <si>
    <t xml:space="preserve">Пассажирооборот </t>
  </si>
  <si>
    <t>Грузооборот (без трубопроводного транспорта)</t>
  </si>
  <si>
    <t xml:space="preserve">  из них за счет:</t>
  </si>
  <si>
    <t>Естественный прирост (убыль)</t>
  </si>
  <si>
    <t xml:space="preserve">Занятые в экономике </t>
  </si>
  <si>
    <t>Индекс потребительских цен:</t>
  </si>
  <si>
    <t>Потребительский рынок товаров и услуг</t>
  </si>
  <si>
    <t>Индекс-дефлятор промышленности (разделы D,E)</t>
  </si>
  <si>
    <t>Индекс-дефлятор инвестиций</t>
  </si>
  <si>
    <t xml:space="preserve">-собственных средств </t>
  </si>
  <si>
    <t>-привлеченных средств</t>
  </si>
  <si>
    <t>Пластмассы в первичных формах</t>
  </si>
  <si>
    <t>Кирпич керамический неогнеупорный строительный</t>
  </si>
  <si>
    <t>млн.усл.                   кирпичей</t>
  </si>
  <si>
    <t>Конструкции и детали сборные железобетонные</t>
  </si>
  <si>
    <t>тыс. куб. метров</t>
  </si>
  <si>
    <t>Автомобили легковые</t>
  </si>
  <si>
    <t>тыс.штук</t>
  </si>
  <si>
    <t>Электроэнергия</t>
  </si>
  <si>
    <t xml:space="preserve">гигаватт-час </t>
  </si>
  <si>
    <t>Хлеб и хлебобулочные изделия</t>
  </si>
  <si>
    <t>Кондитерские изделия</t>
  </si>
  <si>
    <t>Производство продукции производственно-технического назначения:</t>
  </si>
  <si>
    <t>Производство пищевых продуктов, включая напитки:</t>
  </si>
  <si>
    <t>Страховые взносы в государственные внебюджетные фонды</t>
  </si>
  <si>
    <t>Расходы на обслуживание муниципального долга</t>
  </si>
  <si>
    <t>Превышение доходов над расходами (+)   или расходов над доходами (-)</t>
  </si>
  <si>
    <t>Миграционный прирост (убыль)</t>
  </si>
  <si>
    <t xml:space="preserve">Прогноз на среднесрочную перспективу </t>
  </si>
  <si>
    <t>Уровень официальной безработицы относительно населения в трудоспособном возрасте (среднегодовая)</t>
  </si>
  <si>
    <t>-</t>
  </si>
  <si>
    <t>2016 (оценка)</t>
  </si>
  <si>
    <t>2019/2016, %</t>
  </si>
  <si>
    <t>Руководитель департамента экономического развития</t>
  </si>
  <si>
    <t>Д.Ю. Богданов</t>
  </si>
  <si>
    <t xml:space="preserve"> Налог на доходы физических лиц</t>
  </si>
  <si>
    <t>х</t>
  </si>
  <si>
    <t>Расходы *</t>
  </si>
  <si>
    <t>* без учета расходов федерального бюджета на финансирование деятельности территориальных подразделений федеральных органов исполнительной власти, а также бюджетных учреждений, финансируюмых из федерального бюджета, расположеннх на территории городского округа Тольятти</t>
  </si>
  <si>
    <t>ПРОГНОЗ  СОЦИАЛЬНО-ЭКОНОМИЧЕСКОГО РАЗВИТИЯ ГОРОДСКОГО ОКРУГА ТОЛЬЯТТИ НА 2017 ГОД И НА ПЛАНОВЫЙ ПЕРИОД 2018 - 2019 ГОДОВ</t>
  </si>
  <si>
    <t>Промышленное производство (обрабатывающие производства, производство и распределение электроэнергии, газа и воды)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</si>
</sst>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.0%"/>
  </numFmts>
  <fonts count="53">
    <font>
      <sz val="10"/>
      <name val="Arial Cyr"/>
      <family val="0"/>
    </font>
    <font>
      <sz val="12"/>
      <color indexed="8"/>
      <name val="Times New Roman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sz val="10"/>
      <color indexed="8"/>
      <name val="Times New Roman"/>
      <family val="1"/>
    </font>
    <font>
      <b/>
      <sz val="10"/>
      <name val="Arial Cyr"/>
      <family val="0"/>
    </font>
    <font>
      <sz val="9"/>
      <name val="Times New Roman"/>
      <family val="1"/>
    </font>
    <font>
      <i/>
      <sz val="9"/>
      <name val="Times New Roman"/>
      <family val="1"/>
    </font>
    <font>
      <sz val="9"/>
      <color indexed="8"/>
      <name val="Times New Roman"/>
      <family val="1"/>
    </font>
    <font>
      <b/>
      <i/>
      <sz val="10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u val="single"/>
      <sz val="12"/>
      <color indexed="12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12"/>
      <color theme="1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1"/>
      <color theme="1"/>
      <name val="Calibri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47" fillId="0" borderId="0">
      <alignment/>
      <protection/>
    </xf>
    <xf numFmtId="0" fontId="0" fillId="0" borderId="0">
      <alignment vertical="center" wrapText="1"/>
      <protection/>
    </xf>
    <xf numFmtId="0" fontId="15" fillId="0" borderId="0">
      <alignment/>
      <protection/>
    </xf>
    <xf numFmtId="0" fontId="34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165" fontId="2" fillId="0" borderId="0" xfId="0" applyNumberFormat="1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164" fontId="9" fillId="0" borderId="10" xfId="0" applyNumberFormat="1" applyFont="1" applyFill="1" applyBorder="1" applyAlignment="1">
      <alignment horizontal="center" vertical="center" wrapText="1"/>
    </xf>
    <xf numFmtId="165" fontId="9" fillId="0" borderId="10" xfId="0" applyNumberFormat="1" applyFont="1" applyFill="1" applyBorder="1" applyAlignment="1">
      <alignment horizontal="center" vertical="center" wrapText="1"/>
    </xf>
    <xf numFmtId="164" fontId="10" fillId="0" borderId="10" xfId="0" applyNumberFormat="1" applyFont="1" applyFill="1" applyBorder="1" applyAlignment="1">
      <alignment horizontal="center" vertical="center" wrapText="1"/>
    </xf>
    <xf numFmtId="165" fontId="9" fillId="0" borderId="10" xfId="63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2" fillId="33" borderId="0" xfId="0" applyFont="1" applyFill="1" applyAlignment="1">
      <alignment vertical="center" wrapText="1"/>
    </xf>
    <xf numFmtId="0" fontId="4" fillId="0" borderId="0" xfId="0" applyFont="1" applyAlignment="1">
      <alignment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 indent="1"/>
    </xf>
    <xf numFmtId="0" fontId="2" fillId="0" borderId="10" xfId="0" applyFont="1" applyBorder="1" applyAlignment="1">
      <alignment horizontal="left" vertical="center" wrapText="1" indent="2"/>
    </xf>
    <xf numFmtId="0" fontId="4" fillId="0" borderId="10" xfId="0" applyFont="1" applyFill="1" applyBorder="1" applyAlignment="1" applyProtection="1">
      <alignment horizontal="left" vertical="center" wrapText="1"/>
      <protection/>
    </xf>
    <xf numFmtId="165" fontId="2" fillId="0" borderId="10" xfId="63" applyNumberFormat="1" applyFont="1" applyFill="1" applyBorder="1" applyAlignment="1">
      <alignment horizontal="left" vertical="center" wrapText="1"/>
    </xf>
    <xf numFmtId="164" fontId="2" fillId="0" borderId="10" xfId="0" applyNumberFormat="1" applyFont="1" applyFill="1" applyBorder="1" applyAlignment="1" applyProtection="1">
      <alignment horizontal="left" vertical="center" wrapText="1" indent="1"/>
      <protection/>
    </xf>
    <xf numFmtId="164" fontId="4" fillId="0" borderId="10" xfId="0" applyNumberFormat="1" applyFont="1" applyFill="1" applyBorder="1" applyAlignment="1" applyProtection="1">
      <alignment horizontal="left" vertical="center" wrapText="1" indent="1"/>
      <protection/>
    </xf>
    <xf numFmtId="164" fontId="2" fillId="0" borderId="10" xfId="0" applyNumberFormat="1" applyFont="1" applyFill="1" applyBorder="1" applyAlignment="1" applyProtection="1">
      <alignment horizontal="left" vertical="center" wrapText="1"/>
      <protection/>
    </xf>
    <xf numFmtId="165" fontId="2" fillId="0" borderId="10" xfId="0" applyNumberFormat="1" applyFont="1" applyFill="1" applyBorder="1" applyAlignment="1" applyProtection="1">
      <alignment horizontal="left" vertical="center" wrapText="1"/>
      <protection/>
    </xf>
    <xf numFmtId="165" fontId="2" fillId="0" borderId="10" xfId="0" applyNumberFormat="1" applyFont="1" applyFill="1" applyBorder="1" applyAlignment="1" applyProtection="1">
      <alignment horizontal="left" vertical="center" wrapText="1" indent="2"/>
      <protection/>
    </xf>
    <xf numFmtId="164" fontId="4" fillId="0" borderId="10" xfId="0" applyNumberFormat="1" applyFont="1" applyFill="1" applyBorder="1" applyAlignment="1" applyProtection="1">
      <alignment horizontal="left" vertical="center" wrapText="1" indent="2"/>
      <protection/>
    </xf>
    <xf numFmtId="3" fontId="2" fillId="0" borderId="10" xfId="0" applyNumberFormat="1" applyFont="1" applyFill="1" applyBorder="1" applyAlignment="1" applyProtection="1">
      <alignment horizontal="left" vertical="center" wrapText="1" indent="1"/>
      <protection/>
    </xf>
    <xf numFmtId="165" fontId="2" fillId="0" borderId="10" xfId="0" applyNumberFormat="1" applyFont="1" applyFill="1" applyBorder="1" applyAlignment="1" applyProtection="1">
      <alignment horizontal="left" vertical="center" wrapText="1" indent="1"/>
      <protection/>
    </xf>
    <xf numFmtId="165" fontId="5" fillId="0" borderId="10" xfId="0" applyNumberFormat="1" applyFont="1" applyFill="1" applyBorder="1" applyAlignment="1" applyProtection="1">
      <alignment horizontal="left" vertical="center" wrapText="1" indent="1"/>
      <protection/>
    </xf>
    <xf numFmtId="165" fontId="2" fillId="0" borderId="10" xfId="63" applyNumberFormat="1" applyFont="1" applyFill="1" applyBorder="1" applyAlignment="1">
      <alignment horizontal="left" vertical="center" wrapText="1" indent="1"/>
    </xf>
    <xf numFmtId="0" fontId="2" fillId="0" borderId="10" xfId="0" applyNumberFormat="1" applyFont="1" applyFill="1" applyBorder="1" applyAlignment="1">
      <alignment horizontal="left" vertical="center" wrapText="1"/>
    </xf>
    <xf numFmtId="0" fontId="2" fillId="33" borderId="10" xfId="0" applyFont="1" applyFill="1" applyBorder="1" applyAlignment="1" applyProtection="1">
      <alignment horizontal="left" vertical="center" wrapText="1"/>
      <protection/>
    </xf>
    <xf numFmtId="49" fontId="2" fillId="33" borderId="10" xfId="0" applyNumberFormat="1" applyFont="1" applyFill="1" applyBorder="1" applyAlignment="1" applyProtection="1">
      <alignment horizontal="left" vertical="center" wrapText="1" indent="1"/>
      <protection/>
    </xf>
    <xf numFmtId="49" fontId="2" fillId="33" borderId="10" xfId="0" applyNumberFormat="1" applyFont="1" applyFill="1" applyBorder="1" applyAlignment="1" applyProtection="1">
      <alignment horizontal="left" vertical="center" wrapText="1" indent="2"/>
      <protection/>
    </xf>
    <xf numFmtId="0" fontId="4" fillId="33" borderId="10" xfId="0" applyFont="1" applyFill="1" applyBorder="1" applyAlignment="1" applyProtection="1">
      <alignment horizontal="left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33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3" fillId="0" borderId="0" xfId="0" applyFont="1" applyAlignment="1">
      <alignment vertical="center" wrapText="1"/>
    </xf>
    <xf numFmtId="0" fontId="14" fillId="0" borderId="0" xfId="0" applyFont="1" applyAlignment="1">
      <alignment vertical="center" wrapText="1"/>
    </xf>
    <xf numFmtId="0" fontId="3" fillId="0" borderId="10" xfId="53" applyFont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33" borderId="11" xfId="0" applyFont="1" applyFill="1" applyBorder="1" applyAlignment="1" applyProtection="1">
      <alignment horizontal="left" vertical="center" wrapText="1"/>
      <protection/>
    </xf>
    <xf numFmtId="49" fontId="2" fillId="33" borderId="10" xfId="0" applyNumberFormat="1" applyFont="1" applyFill="1" applyBorder="1" applyAlignment="1" applyProtection="1">
      <alignment horizontal="left" vertical="center" wrapText="1"/>
      <protection/>
    </xf>
    <xf numFmtId="165" fontId="2" fillId="0" borderId="10" xfId="0" applyNumberFormat="1" applyFont="1" applyFill="1" applyBorder="1" applyAlignment="1">
      <alignment horizontal="center" vertical="center" wrapText="1"/>
    </xf>
    <xf numFmtId="3" fontId="2" fillId="33" borderId="10" xfId="0" applyNumberFormat="1" applyFont="1" applyFill="1" applyBorder="1" applyAlignment="1">
      <alignment horizontal="center" vertical="center" wrapText="1"/>
    </xf>
    <xf numFmtId="164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164" fontId="7" fillId="33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0" xfId="0" applyFont="1" applyBorder="1" applyAlignment="1">
      <alignment horizontal="center" vertical="center" wrapText="1"/>
    </xf>
    <xf numFmtId="165" fontId="2" fillId="33" borderId="10" xfId="0" applyNumberFormat="1" applyFont="1" applyFill="1" applyBorder="1" applyAlignment="1">
      <alignment horizontal="center" vertical="center" wrapText="1"/>
    </xf>
    <xf numFmtId="1" fontId="2" fillId="33" borderId="10" xfId="0" applyNumberFormat="1" applyFont="1" applyFill="1" applyBorder="1" applyAlignment="1">
      <alignment horizontal="center" vertical="center" wrapText="1"/>
    </xf>
    <xf numFmtId="165" fontId="2" fillId="33" borderId="10" xfId="63" applyNumberFormat="1" applyFont="1" applyFill="1" applyBorder="1" applyAlignment="1">
      <alignment horizontal="center" vertical="center" wrapText="1"/>
    </xf>
    <xf numFmtId="164" fontId="7" fillId="33" borderId="10" xfId="0" applyNumberFormat="1" applyFont="1" applyFill="1" applyBorder="1" applyAlignment="1" applyProtection="1">
      <alignment horizontal="center"/>
      <protection locked="0"/>
    </xf>
    <xf numFmtId="164" fontId="2" fillId="0" borderId="10" xfId="0" applyNumberFormat="1" applyFont="1" applyFill="1" applyBorder="1" applyAlignment="1">
      <alignment horizontal="center" vertical="center" wrapText="1"/>
    </xf>
    <xf numFmtId="165" fontId="2" fillId="0" borderId="10" xfId="63" applyNumberFormat="1" applyFont="1" applyFill="1" applyBorder="1" applyAlignment="1">
      <alignment horizontal="center" vertical="center" wrapText="1"/>
    </xf>
    <xf numFmtId="165" fontId="7" fillId="0" borderId="10" xfId="0" applyNumberFormat="1" applyFont="1" applyFill="1" applyBorder="1" applyAlignment="1" applyProtection="1">
      <alignment horizontal="center"/>
      <protection locked="0"/>
    </xf>
    <xf numFmtId="3" fontId="2" fillId="0" borderId="10" xfId="0" applyNumberFormat="1" applyFont="1" applyFill="1" applyBorder="1" applyAlignment="1">
      <alignment horizontal="center" vertical="center" wrapText="1"/>
    </xf>
    <xf numFmtId="164" fontId="5" fillId="0" borderId="10" xfId="0" applyNumberFormat="1" applyFont="1" applyFill="1" applyBorder="1" applyAlignment="1">
      <alignment horizontal="center" vertical="center" wrapText="1"/>
    </xf>
    <xf numFmtId="165" fontId="2" fillId="0" borderId="10" xfId="63" applyNumberFormat="1" applyFont="1" applyFill="1" applyBorder="1" applyAlignment="1" applyProtection="1">
      <alignment horizontal="center" vertical="center" wrapText="1"/>
      <protection/>
    </xf>
    <xf numFmtId="164" fontId="7" fillId="0" borderId="10" xfId="0" applyNumberFormat="1" applyFont="1" applyFill="1" applyBorder="1" applyAlignment="1" applyProtection="1">
      <alignment horizontal="center"/>
      <protection locked="0"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164" fontId="2" fillId="0" borderId="12" xfId="0" applyNumberFormat="1" applyFont="1" applyFill="1" applyBorder="1" applyAlignment="1">
      <alignment horizontal="center" vertical="center" wrapText="1"/>
    </xf>
    <xf numFmtId="164" fontId="2" fillId="0" borderId="13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 applyProtection="1">
      <alignment horizontal="left" vertical="center" wrapText="1" indent="1"/>
      <protection/>
    </xf>
    <xf numFmtId="9" fontId="2" fillId="33" borderId="10" xfId="63" applyFont="1" applyFill="1" applyBorder="1" applyAlignment="1">
      <alignment horizontal="center" vertical="center" wrapText="1"/>
    </xf>
    <xf numFmtId="166" fontId="2" fillId="0" borderId="10" xfId="0" applyNumberFormat="1" applyFont="1" applyFill="1" applyBorder="1" applyAlignment="1">
      <alignment vertical="center" wrapText="1"/>
    </xf>
    <xf numFmtId="165" fontId="2" fillId="33" borderId="10" xfId="0" applyNumberFormat="1" applyFont="1" applyFill="1" applyBorder="1" applyAlignment="1">
      <alignment horizontal="center" vertical="center" wrapText="1"/>
    </xf>
    <xf numFmtId="166" fontId="2" fillId="0" borderId="0" xfId="63" applyNumberFormat="1" applyFont="1" applyAlignment="1">
      <alignment vertical="center" wrapText="1"/>
    </xf>
    <xf numFmtId="0" fontId="13" fillId="0" borderId="0" xfId="0" applyFont="1" applyAlignment="1">
      <alignment horizontal="right" vertical="center" wrapText="1"/>
    </xf>
    <xf numFmtId="0" fontId="3" fillId="0" borderId="10" xfId="53" applyFont="1" applyBorder="1" applyAlignment="1">
      <alignment horizontal="center" vertical="center" wrapText="1"/>
      <protection/>
    </xf>
    <xf numFmtId="0" fontId="3" fillId="0" borderId="12" xfId="53" applyFont="1" applyBorder="1" applyAlignment="1">
      <alignment horizontal="center" vertical="center" wrapText="1"/>
      <protection/>
    </xf>
    <xf numFmtId="0" fontId="0" fillId="0" borderId="14" xfId="0" applyBorder="1" applyAlignment="1">
      <alignment horizontal="center" vertical="center" wrapText="1"/>
    </xf>
    <xf numFmtId="164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12" fillId="0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164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vertical="center" wrapText="1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Гиперссылка 2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3" xfId="56"/>
    <cellStyle name="Обычный 4" xfId="57"/>
    <cellStyle name="Обычный 5" xfId="58"/>
    <cellStyle name="Обычный 6" xfId="59"/>
    <cellStyle name="Плохой" xfId="60"/>
    <cellStyle name="Пояснение" xfId="61"/>
    <cellStyle name="Примечание" xfId="62"/>
    <cellStyle name="Percent" xfId="63"/>
    <cellStyle name="Процентный 2" xfId="64"/>
    <cellStyle name="Процентный 2 2" xfId="65"/>
    <cellStyle name="Процентный 3" xfId="66"/>
    <cellStyle name="Связанная ячейка" xfId="67"/>
    <cellStyle name="Текст предупреждения" xfId="68"/>
    <cellStyle name="Comma" xfId="69"/>
    <cellStyle name="Comma [0]" xfId="70"/>
    <cellStyle name="Финансовый [0] 2" xfId="71"/>
    <cellStyle name="Финансовый 2" xfId="72"/>
    <cellStyle name="Хороший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9"/>
  <sheetViews>
    <sheetView tabSelected="1" view="pageBreakPreview" zoomScale="80" zoomScaleNormal="88" zoomScaleSheetLayoutView="80" zoomScalePageLayoutView="0" workbookViewId="0" topLeftCell="A1">
      <pane xSplit="2" ySplit="4" topLeftCell="C122" activePane="bottomRight" state="frozen"/>
      <selection pane="topLeft" activeCell="A1" sqref="A1"/>
      <selection pane="topRight" activeCell="C1" sqref="C1"/>
      <selection pane="bottomLeft" activeCell="A7" sqref="A7"/>
      <selection pane="bottomRight" activeCell="E16" sqref="E16"/>
    </sheetView>
  </sheetViews>
  <sheetFormatPr defaultColWidth="9.00390625" defaultRowHeight="12.75"/>
  <cols>
    <col min="1" max="1" width="46.375" style="1" customWidth="1"/>
    <col min="2" max="2" width="12.75390625" style="14" customWidth="1"/>
    <col min="3" max="3" width="12.00390625" style="1" customWidth="1"/>
    <col min="4" max="4" width="12.375" style="1" customWidth="1"/>
    <col min="5" max="5" width="12.25390625" style="1" customWidth="1"/>
    <col min="6" max="7" width="12.625" style="1" customWidth="1"/>
    <col min="8" max="8" width="12.875" style="1" customWidth="1"/>
    <col min="9" max="9" width="12.625" style="1" customWidth="1"/>
    <col min="10" max="10" width="12.75390625" style="1" customWidth="1"/>
    <col min="11" max="11" width="11.00390625" style="1" customWidth="1"/>
    <col min="12" max="12" width="11.125" style="1" customWidth="1"/>
    <col min="13" max="14" width="12.375" style="1" bestFit="1" customWidth="1"/>
    <col min="15" max="16384" width="9.125" style="1" customWidth="1"/>
  </cols>
  <sheetData>
    <row r="1" spans="1:12" ht="24.75" customHeight="1">
      <c r="A1" s="86" t="s">
        <v>137</v>
      </c>
      <c r="B1" s="86"/>
      <c r="C1" s="86"/>
      <c r="D1" s="86"/>
      <c r="E1" s="86"/>
      <c r="F1" s="86"/>
      <c r="G1" s="86"/>
      <c r="H1" s="86"/>
      <c r="I1" s="86"/>
      <c r="J1" s="86"/>
      <c r="K1" s="87"/>
      <c r="L1" s="87"/>
    </row>
    <row r="2" spans="1:12" s="2" customFormat="1" ht="17.25" customHeight="1">
      <c r="A2" s="74" t="s">
        <v>94</v>
      </c>
      <c r="B2" s="74" t="s">
        <v>0</v>
      </c>
      <c r="C2" s="74">
        <v>2015</v>
      </c>
      <c r="D2" s="74" t="s">
        <v>129</v>
      </c>
      <c r="E2" s="74" t="s">
        <v>126</v>
      </c>
      <c r="F2" s="74"/>
      <c r="G2" s="74"/>
      <c r="H2" s="74"/>
      <c r="I2" s="74"/>
      <c r="J2" s="74"/>
      <c r="K2" s="74"/>
      <c r="L2" s="74"/>
    </row>
    <row r="3" spans="1:12" s="2" customFormat="1" ht="27" customHeight="1">
      <c r="A3" s="74"/>
      <c r="B3" s="74"/>
      <c r="C3" s="74"/>
      <c r="D3" s="74"/>
      <c r="E3" s="75">
        <v>2017</v>
      </c>
      <c r="F3" s="76"/>
      <c r="G3" s="75">
        <v>2018</v>
      </c>
      <c r="H3" s="76"/>
      <c r="I3" s="75">
        <v>2019</v>
      </c>
      <c r="J3" s="76"/>
      <c r="K3" s="74" t="s">
        <v>130</v>
      </c>
      <c r="L3" s="74"/>
    </row>
    <row r="4" spans="1:12" s="2" customFormat="1" ht="12.75">
      <c r="A4" s="74"/>
      <c r="B4" s="74"/>
      <c r="C4" s="74"/>
      <c r="D4" s="74"/>
      <c r="E4" s="42" t="s">
        <v>1</v>
      </c>
      <c r="F4" s="42" t="s">
        <v>2</v>
      </c>
      <c r="G4" s="42" t="s">
        <v>1</v>
      </c>
      <c r="H4" s="42" t="s">
        <v>2</v>
      </c>
      <c r="I4" s="42" t="s">
        <v>1</v>
      </c>
      <c r="J4" s="42" t="s">
        <v>2</v>
      </c>
      <c r="K4" s="42" t="s">
        <v>1</v>
      </c>
      <c r="L4" s="42" t="s">
        <v>2</v>
      </c>
    </row>
    <row r="5" spans="1:12" s="2" customFormat="1" ht="12.75">
      <c r="A5" s="18" t="s">
        <v>103</v>
      </c>
      <c r="B5" s="8"/>
      <c r="C5" s="3"/>
      <c r="D5" s="3"/>
      <c r="E5" s="3"/>
      <c r="F5" s="3"/>
      <c r="G5" s="3"/>
      <c r="H5" s="3"/>
      <c r="I5" s="3"/>
      <c r="J5" s="3"/>
      <c r="K5" s="43"/>
      <c r="L5" s="43"/>
    </row>
    <row r="6" spans="1:12" s="2" customFormat="1" ht="12.75">
      <c r="A6" s="19" t="s">
        <v>85</v>
      </c>
      <c r="B6" s="8" t="s">
        <v>4</v>
      </c>
      <c r="C6" s="49">
        <v>115.4</v>
      </c>
      <c r="D6" s="49">
        <v>107</v>
      </c>
      <c r="E6" s="49">
        <v>107.8</v>
      </c>
      <c r="F6" s="49">
        <v>105.5</v>
      </c>
      <c r="G6" s="49">
        <v>105.6</v>
      </c>
      <c r="H6" s="49">
        <v>104.8</v>
      </c>
      <c r="I6" s="49">
        <v>105.4</v>
      </c>
      <c r="J6" s="49">
        <v>104.3</v>
      </c>
      <c r="K6" s="54">
        <f>(E6*G6*I6)/10000</f>
        <v>120</v>
      </c>
      <c r="L6" s="54">
        <f>(F6*H6*J6)/10000</f>
        <v>115.3</v>
      </c>
    </row>
    <row r="7" spans="1:12" s="2" customFormat="1" ht="12.75">
      <c r="A7" s="19" t="s">
        <v>3</v>
      </c>
      <c r="B7" s="8" t="s">
        <v>4</v>
      </c>
      <c r="C7" s="49">
        <v>112.7</v>
      </c>
      <c r="D7" s="49">
        <v>106.4</v>
      </c>
      <c r="E7" s="49">
        <v>106</v>
      </c>
      <c r="F7" s="49">
        <v>104.9</v>
      </c>
      <c r="G7" s="49">
        <v>105.5</v>
      </c>
      <c r="H7" s="49">
        <v>104.5</v>
      </c>
      <c r="I7" s="49">
        <v>105.1</v>
      </c>
      <c r="J7" s="49">
        <v>104</v>
      </c>
      <c r="K7" s="54">
        <f>(E7*G7*I7)/10000</f>
        <v>117.5</v>
      </c>
      <c r="L7" s="54">
        <f>(F7*H7*J7)/10000</f>
        <v>114</v>
      </c>
    </row>
    <row r="8" spans="1:12" s="2" customFormat="1" ht="20.25" customHeight="1">
      <c r="A8" s="18" t="s">
        <v>105</v>
      </c>
      <c r="B8" s="8" t="s">
        <v>4</v>
      </c>
      <c r="C8" s="49">
        <v>110.7</v>
      </c>
      <c r="D8" s="49">
        <v>119.1</v>
      </c>
      <c r="E8" s="49">
        <v>105.8</v>
      </c>
      <c r="F8" s="49">
        <v>103.8</v>
      </c>
      <c r="G8" s="49">
        <v>105.4</v>
      </c>
      <c r="H8" s="49">
        <v>103.7</v>
      </c>
      <c r="I8" s="49">
        <v>104.5</v>
      </c>
      <c r="J8" s="49">
        <v>102.9</v>
      </c>
      <c r="K8" s="47">
        <f>E8%*G8%*I8%*100</f>
        <v>116.5</v>
      </c>
      <c r="L8" s="47">
        <f>F8%*H8%*J8%*100</f>
        <v>110.8</v>
      </c>
    </row>
    <row r="9" spans="1:12" s="15" customFormat="1" ht="19.5" customHeight="1">
      <c r="A9" s="68" t="s">
        <v>106</v>
      </c>
      <c r="B9" s="17" t="s">
        <v>4</v>
      </c>
      <c r="C9" s="50">
        <v>106.6</v>
      </c>
      <c r="D9" s="54">
        <v>106</v>
      </c>
      <c r="E9" s="54">
        <v>105.6</v>
      </c>
      <c r="F9" s="54">
        <v>105.2</v>
      </c>
      <c r="G9" s="54">
        <v>104.9</v>
      </c>
      <c r="H9" s="54">
        <v>104.6</v>
      </c>
      <c r="I9" s="54">
        <v>104.8</v>
      </c>
      <c r="J9" s="54">
        <v>104.4</v>
      </c>
      <c r="K9" s="47">
        <f>E9%*G9%*I9%*100</f>
        <v>116.1</v>
      </c>
      <c r="L9" s="47">
        <f>F9%*H9%*J9%*100</f>
        <v>114.9</v>
      </c>
    </row>
    <row r="10" spans="1:12" ht="24" customHeight="1">
      <c r="A10" s="79" t="s">
        <v>138</v>
      </c>
      <c r="B10" s="79"/>
      <c r="C10" s="79"/>
      <c r="D10" s="79"/>
      <c r="E10" s="79"/>
      <c r="F10" s="79"/>
      <c r="G10" s="79"/>
      <c r="H10" s="79"/>
      <c r="I10" s="79"/>
      <c r="J10" s="79"/>
      <c r="K10" s="85"/>
      <c r="L10" s="85"/>
    </row>
    <row r="11" spans="1:12" ht="59.25" customHeight="1">
      <c r="A11" s="20" t="s">
        <v>70</v>
      </c>
      <c r="B11" s="9" t="s">
        <v>48</v>
      </c>
      <c r="C11" s="58">
        <f>C15+C55</f>
        <v>391148.7</v>
      </c>
      <c r="D11" s="58">
        <f aca="true" t="shared" si="0" ref="D11:J11">D15+D55</f>
        <v>389390.8</v>
      </c>
      <c r="E11" s="58">
        <f t="shared" si="0"/>
        <v>366806.2</v>
      </c>
      <c r="F11" s="58">
        <f t="shared" si="0"/>
        <v>380824.2</v>
      </c>
      <c r="G11" s="58">
        <f t="shared" si="0"/>
        <v>375242.6</v>
      </c>
      <c r="H11" s="58">
        <f t="shared" si="0"/>
        <v>390725.6</v>
      </c>
      <c r="I11" s="58">
        <f t="shared" si="0"/>
        <v>386500.1</v>
      </c>
      <c r="J11" s="58">
        <f t="shared" si="0"/>
        <v>410262</v>
      </c>
      <c r="K11" s="70"/>
      <c r="L11" s="70"/>
    </row>
    <row r="12" spans="1:12" s="5" customFormat="1" ht="31.5" customHeight="1">
      <c r="A12" s="21" t="s">
        <v>71</v>
      </c>
      <c r="B12" s="10" t="s">
        <v>44</v>
      </c>
      <c r="C12" s="59">
        <v>90.9</v>
      </c>
      <c r="D12" s="59">
        <v>83.6</v>
      </c>
      <c r="E12" s="59">
        <v>89</v>
      </c>
      <c r="F12" s="59">
        <v>94.2</v>
      </c>
      <c r="G12" s="59">
        <v>97.1</v>
      </c>
      <c r="H12" s="59">
        <v>98.9</v>
      </c>
      <c r="I12" s="59">
        <v>98.6</v>
      </c>
      <c r="J12" s="59">
        <v>102</v>
      </c>
      <c r="K12" s="59">
        <f>E12%*G12%*I12%*100</f>
        <v>85.2</v>
      </c>
      <c r="L12" s="59">
        <f>F12%*H12%*J12%*100</f>
        <v>95</v>
      </c>
    </row>
    <row r="13" spans="1:12" ht="29.25" customHeight="1">
      <c r="A13" s="22" t="s">
        <v>69</v>
      </c>
      <c r="B13" s="10"/>
      <c r="C13" s="58"/>
      <c r="D13" s="58"/>
      <c r="E13" s="58"/>
      <c r="F13" s="58"/>
      <c r="G13" s="58"/>
      <c r="H13" s="58"/>
      <c r="I13" s="58"/>
      <c r="J13" s="58"/>
      <c r="K13" s="59"/>
      <c r="L13" s="59"/>
    </row>
    <row r="14" spans="1:12" ht="24.75" customHeight="1">
      <c r="A14" s="23" t="s">
        <v>72</v>
      </c>
      <c r="B14" s="10"/>
      <c r="C14" s="58"/>
      <c r="D14" s="58"/>
      <c r="E14" s="58"/>
      <c r="F14" s="58"/>
      <c r="G14" s="58"/>
      <c r="H14" s="58"/>
      <c r="I14" s="58"/>
      <c r="J14" s="58"/>
      <c r="K14" s="59"/>
      <c r="L14" s="59"/>
    </row>
    <row r="15" spans="1:12" ht="40.5" customHeight="1">
      <c r="A15" s="24" t="s">
        <v>45</v>
      </c>
      <c r="B15" s="10" t="s">
        <v>48</v>
      </c>
      <c r="C15" s="58">
        <f>C19+C22+C25+C28+C31+C34+C37+C40+C43+C46+C49+C52</f>
        <v>365382.9</v>
      </c>
      <c r="D15" s="58">
        <f aca="true" t="shared" si="1" ref="D15:J15">D19+D22+D25+D28+D31+D34+D37+D40+D43+D46+D49+D52</f>
        <v>366201.6</v>
      </c>
      <c r="E15" s="58">
        <f t="shared" si="1"/>
        <v>344247.6</v>
      </c>
      <c r="F15" s="58">
        <f t="shared" si="1"/>
        <v>357175</v>
      </c>
      <c r="G15" s="58">
        <f t="shared" si="1"/>
        <v>351677.4</v>
      </c>
      <c r="H15" s="58">
        <f t="shared" si="1"/>
        <v>365953.6</v>
      </c>
      <c r="I15" s="58">
        <f t="shared" si="1"/>
        <v>361996</v>
      </c>
      <c r="J15" s="58">
        <f t="shared" si="1"/>
        <v>384456.5</v>
      </c>
      <c r="K15" s="59"/>
      <c r="L15" s="59"/>
    </row>
    <row r="16" spans="1:12" s="5" customFormat="1" ht="26.25" customHeight="1">
      <c r="A16" s="25" t="s">
        <v>46</v>
      </c>
      <c r="B16" s="11" t="s">
        <v>44</v>
      </c>
      <c r="C16" s="59">
        <v>90.8</v>
      </c>
      <c r="D16" s="59">
        <v>83.8</v>
      </c>
      <c r="E16" s="59">
        <v>88.9</v>
      </c>
      <c r="F16" s="59">
        <v>94.1</v>
      </c>
      <c r="G16" s="59">
        <v>97</v>
      </c>
      <c r="H16" s="59">
        <v>98.8</v>
      </c>
      <c r="I16" s="59">
        <v>98.6</v>
      </c>
      <c r="J16" s="59">
        <v>102.2</v>
      </c>
      <c r="K16" s="59">
        <f>E16%*G16%*I16%*100</f>
        <v>85</v>
      </c>
      <c r="L16" s="59">
        <f>F16%*H16%*J16%*100</f>
        <v>95</v>
      </c>
    </row>
    <row r="17" spans="1:12" s="5" customFormat="1" ht="19.5" customHeight="1">
      <c r="A17" s="26" t="s">
        <v>73</v>
      </c>
      <c r="B17" s="11"/>
      <c r="C17" s="59"/>
      <c r="D17" s="59"/>
      <c r="E17" s="59"/>
      <c r="F17" s="59"/>
      <c r="G17" s="59"/>
      <c r="H17" s="59"/>
      <c r="I17" s="59"/>
      <c r="J17" s="59"/>
      <c r="K17" s="59"/>
      <c r="L17" s="59"/>
    </row>
    <row r="18" spans="1:12" ht="34.5" customHeight="1">
      <c r="A18" s="27" t="s">
        <v>75</v>
      </c>
      <c r="B18" s="10"/>
      <c r="C18" s="58"/>
      <c r="D18" s="58"/>
      <c r="E18" s="58"/>
      <c r="F18" s="58"/>
      <c r="G18" s="58"/>
      <c r="H18" s="58"/>
      <c r="I18" s="58"/>
      <c r="J18" s="58"/>
      <c r="K18" s="59"/>
      <c r="L18" s="59"/>
    </row>
    <row r="19" spans="1:12" ht="42" customHeight="1">
      <c r="A19" s="28" t="s">
        <v>45</v>
      </c>
      <c r="B19" s="10" t="s">
        <v>48</v>
      </c>
      <c r="C19" s="58">
        <v>10703.9</v>
      </c>
      <c r="D19" s="58">
        <v>12660.4</v>
      </c>
      <c r="E19" s="58">
        <v>12471.4</v>
      </c>
      <c r="F19" s="58">
        <v>12948</v>
      </c>
      <c r="G19" s="58">
        <v>12758.3</v>
      </c>
      <c r="H19" s="58">
        <v>13284.7</v>
      </c>
      <c r="I19" s="58">
        <v>12947.8</v>
      </c>
      <c r="J19" s="58">
        <v>13948.9</v>
      </c>
      <c r="K19" s="59"/>
      <c r="L19" s="59"/>
    </row>
    <row r="20" spans="1:12" s="5" customFormat="1" ht="24">
      <c r="A20" s="28" t="s">
        <v>46</v>
      </c>
      <c r="B20" s="11" t="s">
        <v>44</v>
      </c>
      <c r="C20" s="59">
        <v>91.5</v>
      </c>
      <c r="D20" s="59">
        <v>111.2</v>
      </c>
      <c r="E20" s="59">
        <v>91.9</v>
      </c>
      <c r="F20" s="59">
        <v>96.8</v>
      </c>
      <c r="G20" s="59">
        <v>96.6</v>
      </c>
      <c r="H20" s="59">
        <v>97.8</v>
      </c>
      <c r="I20" s="59">
        <v>96.7</v>
      </c>
      <c r="J20" s="59">
        <v>100.6</v>
      </c>
      <c r="K20" s="59">
        <f>E20%*G20%*I20%*100</f>
        <v>85.8</v>
      </c>
      <c r="L20" s="59">
        <f>F20%*H20%*J20%*100</f>
        <v>95.2</v>
      </c>
    </row>
    <row r="21" spans="1:12" s="6" customFormat="1" ht="30.75" customHeight="1">
      <c r="A21" s="27" t="s">
        <v>65</v>
      </c>
      <c r="B21" s="12"/>
      <c r="C21" s="62"/>
      <c r="D21" s="62"/>
      <c r="E21" s="62"/>
      <c r="F21" s="62"/>
      <c r="G21" s="62"/>
      <c r="H21" s="62"/>
      <c r="I21" s="62"/>
      <c r="J21" s="62"/>
      <c r="K21" s="59"/>
      <c r="L21" s="59"/>
    </row>
    <row r="22" spans="1:12" ht="42.75" customHeight="1">
      <c r="A22" s="22" t="s">
        <v>45</v>
      </c>
      <c r="B22" s="10" t="s">
        <v>48</v>
      </c>
      <c r="C22" s="58">
        <v>1312.6</v>
      </c>
      <c r="D22" s="58">
        <v>1150.9</v>
      </c>
      <c r="E22" s="58">
        <v>1100.4</v>
      </c>
      <c r="F22" s="58">
        <v>1142.5</v>
      </c>
      <c r="G22" s="58">
        <v>1125.7</v>
      </c>
      <c r="H22" s="58">
        <v>1172.2</v>
      </c>
      <c r="I22" s="58">
        <v>1159.5</v>
      </c>
      <c r="J22" s="58">
        <v>1230.8</v>
      </c>
      <c r="K22" s="59"/>
      <c r="L22" s="59"/>
    </row>
    <row r="23" spans="1:12" s="5" customFormat="1" ht="27" customHeight="1">
      <c r="A23" s="29" t="s">
        <v>46</v>
      </c>
      <c r="B23" s="11" t="s">
        <v>44</v>
      </c>
      <c r="C23" s="59">
        <v>84.7</v>
      </c>
      <c r="D23" s="59">
        <v>79.7</v>
      </c>
      <c r="E23" s="59">
        <v>90.2</v>
      </c>
      <c r="F23" s="59">
        <v>95.4</v>
      </c>
      <c r="G23" s="59">
        <v>96.8</v>
      </c>
      <c r="H23" s="59">
        <v>98.5</v>
      </c>
      <c r="I23" s="59">
        <v>98.1</v>
      </c>
      <c r="J23" s="59">
        <v>101.1</v>
      </c>
      <c r="K23" s="59">
        <f>E23%*G23%*I23%*100</f>
        <v>85.7</v>
      </c>
      <c r="L23" s="59">
        <f>F23%*H23%*J23%*100</f>
        <v>95</v>
      </c>
    </row>
    <row r="24" spans="1:12" ht="30.75" customHeight="1">
      <c r="A24" s="27" t="s">
        <v>76</v>
      </c>
      <c r="B24" s="10"/>
      <c r="C24" s="58"/>
      <c r="D24" s="58"/>
      <c r="E24" s="58"/>
      <c r="F24" s="58"/>
      <c r="G24" s="58"/>
      <c r="H24" s="58"/>
      <c r="I24" s="58"/>
      <c r="J24" s="58"/>
      <c r="K24" s="59"/>
      <c r="L24" s="59"/>
    </row>
    <row r="25" spans="1:12" ht="39.75" customHeight="1">
      <c r="A25" s="22" t="s">
        <v>45</v>
      </c>
      <c r="B25" s="10" t="s">
        <v>48</v>
      </c>
      <c r="C25" s="60">
        <v>1.1</v>
      </c>
      <c r="D25" s="60">
        <v>0</v>
      </c>
      <c r="E25" s="60">
        <v>0</v>
      </c>
      <c r="F25" s="60">
        <v>0</v>
      </c>
      <c r="G25" s="60">
        <v>0</v>
      </c>
      <c r="H25" s="60">
        <v>0</v>
      </c>
      <c r="I25" s="60">
        <v>0</v>
      </c>
      <c r="J25" s="60">
        <v>0</v>
      </c>
      <c r="K25" s="59"/>
      <c r="L25" s="59"/>
    </row>
    <row r="26" spans="1:12" ht="25.5" customHeight="1">
      <c r="A26" s="22" t="s">
        <v>46</v>
      </c>
      <c r="B26" s="10" t="s">
        <v>44</v>
      </c>
      <c r="C26" s="63" t="s">
        <v>128</v>
      </c>
      <c r="D26" s="63" t="s">
        <v>128</v>
      </c>
      <c r="E26" s="63" t="s">
        <v>128</v>
      </c>
      <c r="F26" s="63" t="s">
        <v>128</v>
      </c>
      <c r="G26" s="63" t="s">
        <v>128</v>
      </c>
      <c r="H26" s="63" t="s">
        <v>128</v>
      </c>
      <c r="I26" s="63" t="s">
        <v>128</v>
      </c>
      <c r="J26" s="63" t="s">
        <v>128</v>
      </c>
      <c r="K26" s="59" t="s">
        <v>128</v>
      </c>
      <c r="L26" s="59" t="s">
        <v>128</v>
      </c>
    </row>
    <row r="27" spans="1:12" ht="45.75" customHeight="1">
      <c r="A27" s="27" t="s">
        <v>77</v>
      </c>
      <c r="B27" s="10"/>
      <c r="C27" s="58"/>
      <c r="D27" s="58"/>
      <c r="E27" s="58"/>
      <c r="F27" s="58"/>
      <c r="G27" s="58"/>
      <c r="H27" s="58"/>
      <c r="I27" s="58"/>
      <c r="J27" s="58"/>
      <c r="K27" s="59"/>
      <c r="L27" s="59"/>
    </row>
    <row r="28" spans="1:12" ht="39.75" customHeight="1">
      <c r="A28" s="22" t="s">
        <v>45</v>
      </c>
      <c r="B28" s="10" t="s">
        <v>48</v>
      </c>
      <c r="C28" s="60">
        <v>187.5</v>
      </c>
      <c r="D28" s="60">
        <v>209.6</v>
      </c>
      <c r="E28" s="60">
        <v>212.7</v>
      </c>
      <c r="F28" s="60">
        <v>220.9</v>
      </c>
      <c r="G28" s="60">
        <v>225.1</v>
      </c>
      <c r="H28" s="60">
        <v>234.4</v>
      </c>
      <c r="I28" s="60">
        <v>239.6</v>
      </c>
      <c r="J28" s="60">
        <v>254.4</v>
      </c>
      <c r="K28" s="59"/>
      <c r="L28" s="59"/>
    </row>
    <row r="29" spans="1:12" s="5" customFormat="1" ht="27.75" customHeight="1">
      <c r="A29" s="29" t="s">
        <v>46</v>
      </c>
      <c r="B29" s="11" t="s">
        <v>44</v>
      </c>
      <c r="C29" s="59">
        <v>88.1</v>
      </c>
      <c r="D29" s="59">
        <v>82.8</v>
      </c>
      <c r="E29" s="59">
        <v>96.7</v>
      </c>
      <c r="F29" s="59">
        <v>101.7</v>
      </c>
      <c r="G29" s="59">
        <v>101.3</v>
      </c>
      <c r="H29" s="59">
        <v>102.3</v>
      </c>
      <c r="I29" s="59">
        <v>102.8</v>
      </c>
      <c r="J29" s="59">
        <v>105.4</v>
      </c>
      <c r="K29" s="59">
        <f>E29%*G29%*I29%*100</f>
        <v>100.7</v>
      </c>
      <c r="L29" s="59">
        <f>F29%*H29%*J29%*100</f>
        <v>109.7</v>
      </c>
    </row>
    <row r="30" spans="1:12" ht="25.5" customHeight="1">
      <c r="A30" s="27" t="s">
        <v>78</v>
      </c>
      <c r="B30" s="10"/>
      <c r="C30" s="49"/>
      <c r="D30" s="49"/>
      <c r="E30" s="49"/>
      <c r="F30" s="49"/>
      <c r="G30" s="49"/>
      <c r="H30" s="49"/>
      <c r="I30" s="49"/>
      <c r="J30" s="49"/>
      <c r="K30" s="59"/>
      <c r="L30" s="59"/>
    </row>
    <row r="31" spans="1:12" ht="38.25" customHeight="1">
      <c r="A31" s="22" t="s">
        <v>45</v>
      </c>
      <c r="B31" s="10" t="s">
        <v>48</v>
      </c>
      <c r="C31" s="49">
        <v>111273.5</v>
      </c>
      <c r="D31" s="49">
        <v>109048.1</v>
      </c>
      <c r="E31" s="49">
        <v>104906.6</v>
      </c>
      <c r="F31" s="49">
        <v>108915.7</v>
      </c>
      <c r="G31" s="49">
        <v>106944.2</v>
      </c>
      <c r="H31" s="49">
        <v>111356.8</v>
      </c>
      <c r="I31" s="49">
        <v>109766</v>
      </c>
      <c r="J31" s="49">
        <v>116514.4</v>
      </c>
      <c r="K31" s="59"/>
      <c r="L31" s="59"/>
    </row>
    <row r="32" spans="1:12" s="5" customFormat="1" ht="28.5" customHeight="1">
      <c r="A32" s="30" t="s">
        <v>46</v>
      </c>
      <c r="B32" s="11" t="s">
        <v>44</v>
      </c>
      <c r="C32" s="56">
        <v>104</v>
      </c>
      <c r="D32" s="56">
        <v>104</v>
      </c>
      <c r="E32" s="56">
        <v>92.5</v>
      </c>
      <c r="F32" s="56">
        <v>98</v>
      </c>
      <c r="G32" s="56">
        <v>98.1</v>
      </c>
      <c r="H32" s="56">
        <v>99.6</v>
      </c>
      <c r="I32" s="56">
        <v>99.2</v>
      </c>
      <c r="J32" s="56">
        <v>102.5</v>
      </c>
      <c r="K32" s="59">
        <f>E32%*G32%*I32%*100</f>
        <v>90</v>
      </c>
      <c r="L32" s="59">
        <f>F32%*H32%*J32%*100</f>
        <v>100</v>
      </c>
    </row>
    <row r="33" spans="1:12" ht="36" customHeight="1">
      <c r="A33" s="27" t="s">
        <v>79</v>
      </c>
      <c r="B33" s="10"/>
      <c r="C33" s="49"/>
      <c r="D33" s="49"/>
      <c r="E33" s="49"/>
      <c r="F33" s="49"/>
      <c r="G33" s="49"/>
      <c r="H33" s="49"/>
      <c r="I33" s="49"/>
      <c r="J33" s="49"/>
      <c r="K33" s="59"/>
      <c r="L33" s="59"/>
    </row>
    <row r="34" spans="1:12" ht="36">
      <c r="A34" s="22" t="s">
        <v>45</v>
      </c>
      <c r="B34" s="10" t="s">
        <v>48</v>
      </c>
      <c r="C34" s="49">
        <v>3323.9</v>
      </c>
      <c r="D34" s="49">
        <v>3809.6</v>
      </c>
      <c r="E34" s="49">
        <v>3301.3</v>
      </c>
      <c r="F34" s="49">
        <v>3427.4</v>
      </c>
      <c r="G34" s="49">
        <v>3377.2</v>
      </c>
      <c r="H34" s="49">
        <v>3516.5</v>
      </c>
      <c r="I34" s="49">
        <v>3478.5</v>
      </c>
      <c r="J34" s="49">
        <v>3692.4</v>
      </c>
      <c r="K34" s="59"/>
      <c r="L34" s="59"/>
    </row>
    <row r="35" spans="1:12" s="5" customFormat="1" ht="24">
      <c r="A35" s="31" t="s">
        <v>46</v>
      </c>
      <c r="B35" s="13" t="s">
        <v>44</v>
      </c>
      <c r="C35" s="56">
        <v>91.7</v>
      </c>
      <c r="D35" s="56">
        <v>99.7</v>
      </c>
      <c r="E35" s="56">
        <v>83.3</v>
      </c>
      <c r="F35" s="56">
        <v>88.3</v>
      </c>
      <c r="G35" s="56">
        <v>98.5</v>
      </c>
      <c r="H35" s="56">
        <v>99.9</v>
      </c>
      <c r="I35" s="56">
        <v>99.5</v>
      </c>
      <c r="J35" s="56">
        <v>102.8</v>
      </c>
      <c r="K35" s="59">
        <f>E35%*G35%*I35%*100</f>
        <v>81.6</v>
      </c>
      <c r="L35" s="59">
        <f>F35%*H35%*J35%*100</f>
        <v>90.7</v>
      </c>
    </row>
    <row r="36" spans="1:12" ht="43.5" customHeight="1">
      <c r="A36" s="27" t="s">
        <v>80</v>
      </c>
      <c r="B36" s="10"/>
      <c r="C36" s="49"/>
      <c r="D36" s="49"/>
      <c r="E36" s="49"/>
      <c r="F36" s="49"/>
      <c r="G36" s="49"/>
      <c r="H36" s="49"/>
      <c r="I36" s="49"/>
      <c r="J36" s="49"/>
      <c r="K36" s="59"/>
      <c r="L36" s="59"/>
    </row>
    <row r="37" spans="1:12" ht="36">
      <c r="A37" s="22" t="s">
        <v>45</v>
      </c>
      <c r="B37" s="10" t="s">
        <v>48</v>
      </c>
      <c r="C37" s="57">
        <v>2234.1</v>
      </c>
      <c r="D37" s="57">
        <v>1564.9</v>
      </c>
      <c r="E37" s="57">
        <v>1467.2</v>
      </c>
      <c r="F37" s="57">
        <v>1523.3</v>
      </c>
      <c r="G37" s="57">
        <v>1463.4</v>
      </c>
      <c r="H37" s="57">
        <v>1523.8</v>
      </c>
      <c r="I37" s="57">
        <v>1507.4</v>
      </c>
      <c r="J37" s="57">
        <v>1600</v>
      </c>
      <c r="K37" s="59"/>
      <c r="L37" s="59"/>
    </row>
    <row r="38" spans="1:12" s="5" customFormat="1" ht="24">
      <c r="A38" s="29" t="s">
        <v>46</v>
      </c>
      <c r="B38" s="11" t="s">
        <v>44</v>
      </c>
      <c r="C38" s="56">
        <v>72.4</v>
      </c>
      <c r="D38" s="56">
        <v>68.7</v>
      </c>
      <c r="E38" s="56">
        <v>87.7</v>
      </c>
      <c r="F38" s="56">
        <v>92.8</v>
      </c>
      <c r="G38" s="56">
        <v>92.3</v>
      </c>
      <c r="H38" s="56">
        <v>94.3</v>
      </c>
      <c r="I38" s="56">
        <v>95.5</v>
      </c>
      <c r="J38" s="56">
        <v>98.7</v>
      </c>
      <c r="K38" s="59">
        <f>E38%*G38%*I38%*100</f>
        <v>77.3</v>
      </c>
      <c r="L38" s="59">
        <f>F38%*H38%*J38%*100</f>
        <v>86.4</v>
      </c>
    </row>
    <row r="39" spans="1:12" ht="40.5">
      <c r="A39" s="27" t="s">
        <v>81</v>
      </c>
      <c r="B39" s="10"/>
      <c r="C39" s="49"/>
      <c r="D39" s="49"/>
      <c r="E39" s="49"/>
      <c r="F39" s="49"/>
      <c r="G39" s="49"/>
      <c r="H39" s="49"/>
      <c r="I39" s="49"/>
      <c r="J39" s="49"/>
      <c r="K39" s="59"/>
      <c r="L39" s="59"/>
    </row>
    <row r="40" spans="1:12" ht="36">
      <c r="A40" s="22" t="s">
        <v>45</v>
      </c>
      <c r="B40" s="10" t="s">
        <v>48</v>
      </c>
      <c r="C40" s="57">
        <v>3588.1</v>
      </c>
      <c r="D40" s="57">
        <v>3452.8</v>
      </c>
      <c r="E40" s="57">
        <v>3301.3</v>
      </c>
      <c r="F40" s="57">
        <v>3427.4</v>
      </c>
      <c r="G40" s="57">
        <v>3227.1</v>
      </c>
      <c r="H40" s="57">
        <v>3516.5</v>
      </c>
      <c r="I40" s="57">
        <v>3323.9</v>
      </c>
      <c r="J40" s="57">
        <v>3733.4</v>
      </c>
      <c r="K40" s="59"/>
      <c r="L40" s="59"/>
    </row>
    <row r="41" spans="1:12" s="5" customFormat="1" ht="24">
      <c r="A41" s="29" t="s">
        <v>46</v>
      </c>
      <c r="B41" s="11" t="s">
        <v>44</v>
      </c>
      <c r="C41" s="56">
        <v>70</v>
      </c>
      <c r="D41" s="56">
        <v>84.2</v>
      </c>
      <c r="E41" s="56">
        <v>91</v>
      </c>
      <c r="F41" s="56">
        <v>96.2</v>
      </c>
      <c r="G41" s="56">
        <v>95.8</v>
      </c>
      <c r="H41" s="56">
        <v>98.7</v>
      </c>
      <c r="I41" s="56">
        <v>101.9</v>
      </c>
      <c r="J41" s="56">
        <v>103.6</v>
      </c>
      <c r="K41" s="59">
        <f>E41%*G41%*I41%*100</f>
        <v>88.8</v>
      </c>
      <c r="L41" s="59">
        <f>F41%*H41%*J41%*100</f>
        <v>98.4</v>
      </c>
    </row>
    <row r="42" spans="1:12" ht="27">
      <c r="A42" s="27" t="s">
        <v>82</v>
      </c>
      <c r="B42" s="10"/>
      <c r="C42" s="49"/>
      <c r="D42" s="49"/>
      <c r="E42" s="49"/>
      <c r="F42" s="49"/>
      <c r="G42" s="49"/>
      <c r="H42" s="49"/>
      <c r="I42" s="49"/>
      <c r="J42" s="49"/>
      <c r="K42" s="59"/>
      <c r="L42" s="59"/>
    </row>
    <row r="43" spans="1:12" ht="36">
      <c r="A43" s="22" t="s">
        <v>45</v>
      </c>
      <c r="B43" s="10" t="s">
        <v>48</v>
      </c>
      <c r="C43" s="57">
        <v>4806.3</v>
      </c>
      <c r="D43" s="57">
        <v>5464.8</v>
      </c>
      <c r="E43" s="57">
        <v>5832.2</v>
      </c>
      <c r="F43" s="57">
        <v>6017</v>
      </c>
      <c r="G43" s="57">
        <v>6379.1</v>
      </c>
      <c r="H43" s="57">
        <v>6642.3</v>
      </c>
      <c r="I43" s="57">
        <v>6957</v>
      </c>
      <c r="J43" s="57">
        <v>7384.7</v>
      </c>
      <c r="K43" s="59"/>
      <c r="L43" s="59"/>
    </row>
    <row r="44" spans="1:12" s="5" customFormat="1" ht="24">
      <c r="A44" s="29" t="s">
        <v>46</v>
      </c>
      <c r="B44" s="11" t="s">
        <v>44</v>
      </c>
      <c r="C44" s="56">
        <v>113.4</v>
      </c>
      <c r="D44" s="56">
        <v>94.7</v>
      </c>
      <c r="E44" s="56">
        <v>99.6</v>
      </c>
      <c r="F44" s="56">
        <v>104.7</v>
      </c>
      <c r="G44" s="56">
        <v>102.8</v>
      </c>
      <c r="H44" s="56">
        <v>105.7</v>
      </c>
      <c r="I44" s="56">
        <v>103.8</v>
      </c>
      <c r="J44" s="56">
        <v>107.8</v>
      </c>
      <c r="K44" s="59">
        <f>E44%*G44%*I44%*100</f>
        <v>106.3</v>
      </c>
      <c r="L44" s="59">
        <f>F44%*H44%*J44%*100</f>
        <v>119.3</v>
      </c>
    </row>
    <row r="45" spans="1:12" ht="45" customHeight="1">
      <c r="A45" s="27" t="s">
        <v>47</v>
      </c>
      <c r="B45" s="10"/>
      <c r="C45" s="49"/>
      <c r="D45" s="49"/>
      <c r="E45" s="49"/>
      <c r="F45" s="49"/>
      <c r="G45" s="49"/>
      <c r="H45" s="49"/>
      <c r="I45" s="49"/>
      <c r="J45" s="49"/>
      <c r="K45" s="59"/>
      <c r="L45" s="59"/>
    </row>
    <row r="46" spans="1:12" ht="36">
      <c r="A46" s="22" t="s">
        <v>45</v>
      </c>
      <c r="B46" s="10" t="s">
        <v>48</v>
      </c>
      <c r="C46" s="57">
        <v>6107.2</v>
      </c>
      <c r="D46" s="57">
        <v>6235.8</v>
      </c>
      <c r="E46" s="57">
        <v>7336.1</v>
      </c>
      <c r="F46" s="57">
        <v>7616.5</v>
      </c>
      <c r="G46" s="57">
        <v>8255.3</v>
      </c>
      <c r="H46" s="57">
        <v>8596</v>
      </c>
      <c r="I46" s="57">
        <v>9276</v>
      </c>
      <c r="J46" s="57">
        <v>9846.3</v>
      </c>
      <c r="K46" s="59"/>
      <c r="L46" s="59"/>
    </row>
    <row r="47" spans="1:12" s="5" customFormat="1" ht="24">
      <c r="A47" s="29" t="s">
        <v>46</v>
      </c>
      <c r="B47" s="11" t="s">
        <v>44</v>
      </c>
      <c r="C47" s="56">
        <v>114</v>
      </c>
      <c r="D47" s="56">
        <v>78.5</v>
      </c>
      <c r="E47" s="56">
        <v>101.4</v>
      </c>
      <c r="F47" s="56">
        <v>106.2</v>
      </c>
      <c r="G47" s="56">
        <v>105.8</v>
      </c>
      <c r="H47" s="56">
        <v>108.1</v>
      </c>
      <c r="I47" s="56">
        <v>106.9</v>
      </c>
      <c r="J47" s="56">
        <v>111.1</v>
      </c>
      <c r="K47" s="59">
        <f>E47%*G47%*I47%*100</f>
        <v>114.7</v>
      </c>
      <c r="L47" s="59">
        <f>F47%*H47%*J47%*100</f>
        <v>127.5</v>
      </c>
    </row>
    <row r="48" spans="1:12" ht="41.25" customHeight="1">
      <c r="A48" s="27" t="s">
        <v>83</v>
      </c>
      <c r="B48" s="10"/>
      <c r="C48" s="49"/>
      <c r="D48" s="49"/>
      <c r="E48" s="49"/>
      <c r="F48" s="49"/>
      <c r="G48" s="49"/>
      <c r="H48" s="49"/>
      <c r="I48" s="49"/>
      <c r="J48" s="49"/>
      <c r="K48" s="59"/>
      <c r="L48" s="59"/>
    </row>
    <row r="49" spans="1:12" ht="36">
      <c r="A49" s="22" t="s">
        <v>45</v>
      </c>
      <c r="B49" s="10" t="s">
        <v>48</v>
      </c>
      <c r="C49" s="57">
        <v>217298.1</v>
      </c>
      <c r="D49" s="57">
        <v>218384.6</v>
      </c>
      <c r="E49" s="57">
        <v>200283.5</v>
      </c>
      <c r="F49" s="57">
        <v>207556.8</v>
      </c>
      <c r="G49" s="57">
        <v>203419.1</v>
      </c>
      <c r="H49" s="57">
        <v>211226.3</v>
      </c>
      <c r="I49" s="57">
        <v>208315.8</v>
      </c>
      <c r="J49" s="57">
        <v>220712.7</v>
      </c>
      <c r="K49" s="59"/>
      <c r="L49" s="59"/>
    </row>
    <row r="50" spans="1:12" s="5" customFormat="1" ht="24">
      <c r="A50" s="29" t="s">
        <v>46</v>
      </c>
      <c r="B50" s="11" t="s">
        <v>44</v>
      </c>
      <c r="C50" s="56">
        <v>83</v>
      </c>
      <c r="D50" s="56">
        <v>71.8</v>
      </c>
      <c r="E50" s="56">
        <v>85.6</v>
      </c>
      <c r="F50" s="56">
        <v>90.3</v>
      </c>
      <c r="G50" s="56">
        <v>95.5</v>
      </c>
      <c r="H50" s="56">
        <v>97.5</v>
      </c>
      <c r="I50" s="56">
        <v>97.4</v>
      </c>
      <c r="J50" s="56">
        <v>101.3</v>
      </c>
      <c r="K50" s="59">
        <f>E50%*G50%*I50%*100</f>
        <v>79.6</v>
      </c>
      <c r="L50" s="59">
        <f>F50%*H50%*J50%*100</f>
        <v>89.2</v>
      </c>
    </row>
    <row r="51" spans="1:12" ht="27.75" customHeight="1">
      <c r="A51" s="27" t="s">
        <v>84</v>
      </c>
      <c r="B51" s="10"/>
      <c r="C51" s="49"/>
      <c r="D51" s="49"/>
      <c r="E51" s="49"/>
      <c r="F51" s="49"/>
      <c r="G51" s="49"/>
      <c r="H51" s="49"/>
      <c r="I51" s="49"/>
      <c r="J51" s="49"/>
      <c r="K51" s="59"/>
      <c r="L51" s="59"/>
    </row>
    <row r="52" spans="1:12" ht="39" customHeight="1">
      <c r="A52" s="22" t="s">
        <v>45</v>
      </c>
      <c r="B52" s="10" t="s">
        <v>48</v>
      </c>
      <c r="C52" s="57">
        <v>4546.6</v>
      </c>
      <c r="D52" s="57">
        <v>4220.1</v>
      </c>
      <c r="E52" s="57">
        <v>4034.9</v>
      </c>
      <c r="F52" s="57">
        <v>4379.5</v>
      </c>
      <c r="G52" s="57">
        <v>4502.9</v>
      </c>
      <c r="H52" s="57">
        <v>4884.1</v>
      </c>
      <c r="I52" s="57">
        <v>5024.5</v>
      </c>
      <c r="J52" s="57">
        <v>5538.5</v>
      </c>
      <c r="K52" s="59"/>
      <c r="L52" s="59"/>
    </row>
    <row r="53" spans="1:12" s="5" customFormat="1" ht="24">
      <c r="A53" s="29" t="s">
        <v>46</v>
      </c>
      <c r="B53" s="11" t="s">
        <v>44</v>
      </c>
      <c r="C53" s="56">
        <v>93.8</v>
      </c>
      <c r="D53" s="56">
        <v>88.6</v>
      </c>
      <c r="E53" s="56">
        <v>89.2</v>
      </c>
      <c r="F53" s="56">
        <v>98.6</v>
      </c>
      <c r="G53" s="56">
        <v>105.2</v>
      </c>
      <c r="H53" s="56">
        <v>107</v>
      </c>
      <c r="I53" s="56">
        <v>107.1</v>
      </c>
      <c r="J53" s="59">
        <v>110.9</v>
      </c>
      <c r="K53" s="59">
        <f>E53%*G53%*I53%*100</f>
        <v>100.5</v>
      </c>
      <c r="L53" s="59">
        <f>F53%*H53%*J53%*100</f>
        <v>117</v>
      </c>
    </row>
    <row r="54" spans="1:12" ht="34.5" customHeight="1">
      <c r="A54" s="23" t="s">
        <v>74</v>
      </c>
      <c r="B54" s="10"/>
      <c r="C54" s="49"/>
      <c r="D54" s="49"/>
      <c r="E54" s="49"/>
      <c r="F54" s="49"/>
      <c r="G54" s="49"/>
      <c r="H54" s="49"/>
      <c r="I54" s="49"/>
      <c r="J54" s="49"/>
      <c r="K54" s="59"/>
      <c r="L54" s="59"/>
    </row>
    <row r="55" spans="1:12" ht="35.25" customHeight="1">
      <c r="A55" s="24" t="s">
        <v>45</v>
      </c>
      <c r="B55" s="10" t="s">
        <v>48</v>
      </c>
      <c r="C55" s="64">
        <v>25765.8</v>
      </c>
      <c r="D55" s="64">
        <v>23189.2</v>
      </c>
      <c r="E55" s="64">
        <v>22558.6</v>
      </c>
      <c r="F55" s="64">
        <v>23649.2</v>
      </c>
      <c r="G55" s="64">
        <v>23565.2</v>
      </c>
      <c r="H55" s="64">
        <v>24772</v>
      </c>
      <c r="I55" s="64">
        <v>24504.1</v>
      </c>
      <c r="J55" s="64">
        <v>25805.5</v>
      </c>
      <c r="K55" s="59"/>
      <c r="L55" s="59"/>
    </row>
    <row r="56" spans="1:12" s="5" customFormat="1" ht="26.25" customHeight="1">
      <c r="A56" s="21" t="s">
        <v>46</v>
      </c>
      <c r="B56" s="13" t="s">
        <v>44</v>
      </c>
      <c r="C56" s="59">
        <v>92.6</v>
      </c>
      <c r="D56" s="59">
        <v>81.8</v>
      </c>
      <c r="E56" s="59">
        <v>90.1</v>
      </c>
      <c r="F56" s="59">
        <v>96.2</v>
      </c>
      <c r="G56" s="59">
        <v>97.6</v>
      </c>
      <c r="H56" s="59">
        <v>99.7</v>
      </c>
      <c r="I56" s="59">
        <v>98.1</v>
      </c>
      <c r="J56" s="59">
        <v>99.5</v>
      </c>
      <c r="K56" s="59">
        <f>E56%*G56%*I56%*100</f>
        <v>86.3</v>
      </c>
      <c r="L56" s="59">
        <f>F56%*H56%*J56%*100</f>
        <v>95.4</v>
      </c>
    </row>
    <row r="57" spans="1:12" s="6" customFormat="1" ht="16.5" customHeight="1">
      <c r="A57" s="77" t="s">
        <v>120</v>
      </c>
      <c r="B57" s="77"/>
      <c r="C57" s="77"/>
      <c r="D57" s="77"/>
      <c r="E57" s="77"/>
      <c r="F57" s="77"/>
      <c r="G57" s="77"/>
      <c r="H57" s="77"/>
      <c r="I57" s="77"/>
      <c r="J57" s="77"/>
      <c r="K57" s="84"/>
      <c r="L57" s="84"/>
    </row>
    <row r="58" spans="1:12" ht="17.25" customHeight="1">
      <c r="A58" s="32" t="s">
        <v>109</v>
      </c>
      <c r="B58" s="65" t="s">
        <v>7</v>
      </c>
      <c r="C58" s="58">
        <v>500.8</v>
      </c>
      <c r="D58" s="58">
        <v>487</v>
      </c>
      <c r="E58" s="58">
        <v>440</v>
      </c>
      <c r="F58" s="58">
        <v>480</v>
      </c>
      <c r="G58" s="58">
        <v>430</v>
      </c>
      <c r="H58" s="58">
        <v>480</v>
      </c>
      <c r="I58" s="58">
        <v>420</v>
      </c>
      <c r="J58" s="58">
        <v>490</v>
      </c>
      <c r="K58" s="47">
        <f>I58/D58*100</f>
        <v>86.2</v>
      </c>
      <c r="L58" s="47">
        <f>J58/D58*100</f>
        <v>100.6</v>
      </c>
    </row>
    <row r="59" spans="1:12" ht="26.25" customHeight="1">
      <c r="A59" s="32" t="s">
        <v>110</v>
      </c>
      <c r="B59" s="65" t="s">
        <v>111</v>
      </c>
      <c r="C59" s="58">
        <v>102.7</v>
      </c>
      <c r="D59" s="58">
        <v>95</v>
      </c>
      <c r="E59" s="58">
        <v>83</v>
      </c>
      <c r="F59" s="58">
        <v>88</v>
      </c>
      <c r="G59" s="58">
        <v>77</v>
      </c>
      <c r="H59" s="58">
        <v>83</v>
      </c>
      <c r="I59" s="58">
        <v>74</v>
      </c>
      <c r="J59" s="58">
        <v>82</v>
      </c>
      <c r="K59" s="47">
        <f>I59/D59*100</f>
        <v>77.9</v>
      </c>
      <c r="L59" s="47">
        <f>J59/D59*100</f>
        <v>86.3</v>
      </c>
    </row>
    <row r="60" spans="1:12" ht="27" customHeight="1">
      <c r="A60" s="32" t="s">
        <v>112</v>
      </c>
      <c r="B60" s="65" t="s">
        <v>113</v>
      </c>
      <c r="C60" s="58">
        <v>134.7</v>
      </c>
      <c r="D60" s="58">
        <v>80</v>
      </c>
      <c r="E60" s="58">
        <v>70</v>
      </c>
      <c r="F60" s="58">
        <v>74</v>
      </c>
      <c r="G60" s="58">
        <v>65</v>
      </c>
      <c r="H60" s="58">
        <v>70</v>
      </c>
      <c r="I60" s="58">
        <v>62</v>
      </c>
      <c r="J60" s="58">
        <v>70</v>
      </c>
      <c r="K60" s="47">
        <f>I60/D60*100</f>
        <v>77.5</v>
      </c>
      <c r="L60" s="47">
        <f>J60/D60*100</f>
        <v>87.5</v>
      </c>
    </row>
    <row r="61" spans="1:12" ht="15" customHeight="1">
      <c r="A61" s="32" t="s">
        <v>114</v>
      </c>
      <c r="B61" s="65" t="s">
        <v>115</v>
      </c>
      <c r="C61" s="58">
        <v>391.9</v>
      </c>
      <c r="D61" s="58">
        <v>287</v>
      </c>
      <c r="E61" s="58">
        <v>239</v>
      </c>
      <c r="F61" s="58">
        <v>253</v>
      </c>
      <c r="G61" s="58">
        <v>223</v>
      </c>
      <c r="H61" s="58">
        <v>240</v>
      </c>
      <c r="I61" s="58">
        <v>212</v>
      </c>
      <c r="J61" s="58">
        <v>238</v>
      </c>
      <c r="K61" s="47">
        <f>I61/D61*100</f>
        <v>73.9</v>
      </c>
      <c r="L61" s="47">
        <f>J61/D61*100</f>
        <v>82.9</v>
      </c>
    </row>
    <row r="62" spans="1:12" ht="17.25" customHeight="1">
      <c r="A62" s="32" t="s">
        <v>116</v>
      </c>
      <c r="B62" s="65" t="s">
        <v>117</v>
      </c>
      <c r="C62" s="58">
        <v>4792.4</v>
      </c>
      <c r="D62" s="58">
        <v>4400</v>
      </c>
      <c r="E62" s="58">
        <v>4000</v>
      </c>
      <c r="F62" s="58">
        <v>4200</v>
      </c>
      <c r="G62" s="58">
        <v>3900</v>
      </c>
      <c r="H62" s="58">
        <v>4200</v>
      </c>
      <c r="I62" s="58">
        <v>3800</v>
      </c>
      <c r="J62" s="58">
        <v>4200</v>
      </c>
      <c r="K62" s="47">
        <f>I62/D62*100</f>
        <v>86.4</v>
      </c>
      <c r="L62" s="47">
        <f>J62/D62*100</f>
        <v>95.5</v>
      </c>
    </row>
    <row r="63" spans="1:12" s="16" customFormat="1" ht="17.25" customHeight="1">
      <c r="A63" s="77" t="s">
        <v>121</v>
      </c>
      <c r="B63" s="77"/>
      <c r="C63" s="77"/>
      <c r="D63" s="77"/>
      <c r="E63" s="77"/>
      <c r="F63" s="77"/>
      <c r="G63" s="77"/>
      <c r="H63" s="77"/>
      <c r="I63" s="77"/>
      <c r="J63" s="77"/>
      <c r="K63" s="78"/>
      <c r="L63" s="78"/>
    </row>
    <row r="64" spans="1:12" ht="16.5" customHeight="1">
      <c r="A64" s="32" t="s">
        <v>118</v>
      </c>
      <c r="B64" s="65" t="s">
        <v>7</v>
      </c>
      <c r="C64" s="58">
        <v>36.6</v>
      </c>
      <c r="D64" s="66">
        <v>33</v>
      </c>
      <c r="E64" s="66">
        <v>30</v>
      </c>
      <c r="F64" s="58">
        <v>32</v>
      </c>
      <c r="G64" s="58">
        <v>29</v>
      </c>
      <c r="H64" s="58">
        <v>31</v>
      </c>
      <c r="I64" s="58">
        <v>28</v>
      </c>
      <c r="J64" s="58">
        <v>31</v>
      </c>
      <c r="K64" s="47">
        <f>I64/D64*100</f>
        <v>84.8</v>
      </c>
      <c r="L64" s="47">
        <f>J64/D64*100</f>
        <v>93.9</v>
      </c>
    </row>
    <row r="65" spans="1:12" ht="19.5" customHeight="1">
      <c r="A65" s="32" t="s">
        <v>119</v>
      </c>
      <c r="B65" s="65" t="s">
        <v>7</v>
      </c>
      <c r="C65" s="58">
        <v>3.2</v>
      </c>
      <c r="D65" s="58">
        <v>8</v>
      </c>
      <c r="E65" s="67">
        <v>7.4</v>
      </c>
      <c r="F65" s="58">
        <v>7.7</v>
      </c>
      <c r="G65" s="58">
        <v>7.1</v>
      </c>
      <c r="H65" s="58">
        <v>7.5</v>
      </c>
      <c r="I65" s="58">
        <v>6.9</v>
      </c>
      <c r="J65" s="58">
        <v>7.5</v>
      </c>
      <c r="K65" s="47">
        <f>I65/D65*100</f>
        <v>86.3</v>
      </c>
      <c r="L65" s="47">
        <f>J65/D65*100</f>
        <v>93.8</v>
      </c>
    </row>
    <row r="66" spans="1:12" s="16" customFormat="1" ht="21" customHeight="1">
      <c r="A66" s="81" t="s">
        <v>95</v>
      </c>
      <c r="B66" s="81"/>
      <c r="C66" s="81"/>
      <c r="D66" s="81"/>
      <c r="E66" s="81"/>
      <c r="F66" s="81"/>
      <c r="G66" s="81"/>
      <c r="H66" s="81"/>
      <c r="I66" s="81"/>
      <c r="J66" s="81"/>
      <c r="K66" s="82"/>
      <c r="L66" s="82"/>
    </row>
    <row r="67" spans="1:12" ht="59.25" customHeight="1">
      <c r="A67" s="45" t="s">
        <v>53</v>
      </c>
      <c r="B67" s="8" t="s">
        <v>6</v>
      </c>
      <c r="C67" s="49">
        <v>56408.2</v>
      </c>
      <c r="D67" s="49">
        <v>32990</v>
      </c>
      <c r="E67" s="49">
        <v>30350</v>
      </c>
      <c r="F67" s="49">
        <v>34968</v>
      </c>
      <c r="G67" s="49">
        <v>32320</v>
      </c>
      <c r="H67" s="49">
        <v>37870.5</v>
      </c>
      <c r="I67" s="49">
        <v>33290</v>
      </c>
      <c r="J67" s="49">
        <v>41127.5</v>
      </c>
      <c r="K67" s="54">
        <f>(I67/104.8%/104.9%/105.6%/D67)*100</f>
        <v>86.9</v>
      </c>
      <c r="L67" s="54">
        <f>(J67/104.4%/104.6%/105.2%/D67)*100</f>
        <v>108.5</v>
      </c>
    </row>
    <row r="68" spans="1:12" ht="26.25" customHeight="1">
      <c r="A68" s="33" t="s">
        <v>54</v>
      </c>
      <c r="B68" s="9"/>
      <c r="C68" s="54"/>
      <c r="D68" s="71"/>
      <c r="E68" s="71"/>
      <c r="F68" s="71"/>
      <c r="G68" s="71"/>
      <c r="H68" s="71"/>
      <c r="I68" s="71"/>
      <c r="J68" s="71"/>
      <c r="K68" s="69"/>
      <c r="L68" s="69"/>
    </row>
    <row r="69" spans="1:12" s="15" customFormat="1" ht="12.75">
      <c r="A69" s="34" t="s">
        <v>107</v>
      </c>
      <c r="B69" s="17" t="s">
        <v>6</v>
      </c>
      <c r="C69" s="49">
        <v>20211.7</v>
      </c>
      <c r="D69" s="49">
        <v>17155</v>
      </c>
      <c r="E69" s="49">
        <v>15782</v>
      </c>
      <c r="F69" s="49">
        <v>16785</v>
      </c>
      <c r="G69" s="49">
        <v>16322</v>
      </c>
      <c r="H69" s="49">
        <v>18177.5</v>
      </c>
      <c r="I69" s="49">
        <v>16312</v>
      </c>
      <c r="J69" s="49">
        <v>19741</v>
      </c>
      <c r="K69" s="54">
        <f>(I69/104.8%/104.9%/105.6%/D69)*100</f>
        <v>81.9</v>
      </c>
      <c r="L69" s="54">
        <f>(J69/104.4%/104.6%/105.2%/D69)*100</f>
        <v>100.2</v>
      </c>
    </row>
    <row r="70" spans="1:12" s="15" customFormat="1" ht="12.75">
      <c r="A70" s="34" t="s">
        <v>108</v>
      </c>
      <c r="B70" s="17" t="s">
        <v>6</v>
      </c>
      <c r="C70" s="49">
        <v>36196.5</v>
      </c>
      <c r="D70" s="49">
        <v>15835</v>
      </c>
      <c r="E70" s="49">
        <v>14568</v>
      </c>
      <c r="F70" s="49">
        <v>18183</v>
      </c>
      <c r="G70" s="49">
        <v>15998</v>
      </c>
      <c r="H70" s="49">
        <v>19693</v>
      </c>
      <c r="I70" s="49">
        <v>16978</v>
      </c>
      <c r="J70" s="49">
        <v>21386.5</v>
      </c>
      <c r="K70" s="54">
        <f>(I70/104.8%/104.9%/105.6%/D70)*100</f>
        <v>92.4</v>
      </c>
      <c r="L70" s="54">
        <f>(J70/104.4%/104.6%/105.2%/D70)*100</f>
        <v>117.6</v>
      </c>
    </row>
    <row r="71" spans="1:12" s="15" customFormat="1" ht="12.75">
      <c r="A71" s="46" t="s">
        <v>100</v>
      </c>
      <c r="B71" s="17"/>
      <c r="C71" s="49"/>
      <c r="D71" s="49"/>
      <c r="E71" s="49"/>
      <c r="F71" s="49"/>
      <c r="G71" s="49"/>
      <c r="H71" s="49"/>
      <c r="I71" s="49"/>
      <c r="J71" s="49"/>
      <c r="K71" s="54"/>
      <c r="L71" s="54"/>
    </row>
    <row r="72" spans="1:12" s="15" customFormat="1" ht="12.75">
      <c r="A72" s="35" t="s">
        <v>89</v>
      </c>
      <c r="B72" s="17" t="s">
        <v>6</v>
      </c>
      <c r="C72" s="49">
        <v>1173.3</v>
      </c>
      <c r="D72" s="49">
        <v>59</v>
      </c>
      <c r="E72" s="49">
        <v>42.5</v>
      </c>
      <c r="F72" s="49">
        <v>70</v>
      </c>
      <c r="G72" s="49">
        <v>56.5</v>
      </c>
      <c r="H72" s="49">
        <v>80</v>
      </c>
      <c r="I72" s="49">
        <v>67</v>
      </c>
      <c r="J72" s="49">
        <v>86</v>
      </c>
      <c r="K72" s="54">
        <f>(I72/104.8%/104.9%/105.6%/D72)*100</f>
        <v>97.8</v>
      </c>
      <c r="L72" s="54">
        <f>(J72/104.4%/104.6%/105.2%/D72)*100</f>
        <v>126.9</v>
      </c>
    </row>
    <row r="73" spans="1:12" s="15" customFormat="1" ht="12.75">
      <c r="A73" s="35" t="s">
        <v>96</v>
      </c>
      <c r="B73" s="17" t="s">
        <v>6</v>
      </c>
      <c r="C73" s="49">
        <v>806.7</v>
      </c>
      <c r="D73" s="49">
        <v>777</v>
      </c>
      <c r="E73" s="49">
        <v>492</v>
      </c>
      <c r="F73" s="49">
        <v>759</v>
      </c>
      <c r="G73" s="49">
        <v>654.5</v>
      </c>
      <c r="H73" s="49">
        <v>886</v>
      </c>
      <c r="I73" s="49">
        <v>666</v>
      </c>
      <c r="J73" s="49">
        <v>962</v>
      </c>
      <c r="K73" s="54">
        <f>(I73/104.8%/104.9%/105.6%/D73)*100</f>
        <v>73.8</v>
      </c>
      <c r="L73" s="54">
        <f>(J73/104.4%/104.6%/105.2%/D73)*100</f>
        <v>107.8</v>
      </c>
    </row>
    <row r="74" spans="1:12" s="15" customFormat="1" ht="12.75">
      <c r="A74" s="35" t="s">
        <v>90</v>
      </c>
      <c r="B74" s="17" t="s">
        <v>6</v>
      </c>
      <c r="C74" s="49">
        <v>107.5</v>
      </c>
      <c r="D74" s="49">
        <v>148</v>
      </c>
      <c r="E74" s="49">
        <v>73</v>
      </c>
      <c r="F74" s="49">
        <v>150</v>
      </c>
      <c r="G74" s="49">
        <v>97</v>
      </c>
      <c r="H74" s="49">
        <v>170</v>
      </c>
      <c r="I74" s="49">
        <v>100</v>
      </c>
      <c r="J74" s="49">
        <v>185</v>
      </c>
      <c r="K74" s="54">
        <f>(I74/104.8%/104.9%/105.6%/D74)*100</f>
        <v>58.2</v>
      </c>
      <c r="L74" s="54">
        <f>(J74/104.4%/104.6%/105.2%/D74)*100</f>
        <v>108.8</v>
      </c>
    </row>
    <row r="75" spans="1:12" ht="39.75" customHeight="1">
      <c r="A75" s="33" t="s">
        <v>86</v>
      </c>
      <c r="B75" s="8" t="s">
        <v>55</v>
      </c>
      <c r="C75" s="54">
        <v>278.8</v>
      </c>
      <c r="D75" s="54">
        <v>284.3</v>
      </c>
      <c r="E75" s="54">
        <v>200</v>
      </c>
      <c r="F75" s="54">
        <v>314.7</v>
      </c>
      <c r="G75" s="54">
        <v>200</v>
      </c>
      <c r="H75" s="54">
        <v>352.5</v>
      </c>
      <c r="I75" s="54">
        <v>200</v>
      </c>
      <c r="J75" s="54">
        <v>394.8</v>
      </c>
      <c r="K75" s="54">
        <f>I75/D75*100</f>
        <v>70.3</v>
      </c>
      <c r="L75" s="54">
        <f>J75/D75*100</f>
        <v>138.9</v>
      </c>
    </row>
    <row r="76" spans="1:12" s="15" customFormat="1" ht="18.75" customHeight="1">
      <c r="A76" s="89" t="s">
        <v>93</v>
      </c>
      <c r="B76" s="89"/>
      <c r="C76" s="89"/>
      <c r="D76" s="89"/>
      <c r="E76" s="89"/>
      <c r="F76" s="89"/>
      <c r="G76" s="89"/>
      <c r="H76" s="89"/>
      <c r="I76" s="89"/>
      <c r="J76" s="89"/>
      <c r="K76" s="90"/>
      <c r="L76" s="90"/>
    </row>
    <row r="77" spans="1:12" ht="13.5">
      <c r="A77" s="36" t="s">
        <v>8</v>
      </c>
      <c r="B77" s="8" t="s">
        <v>6</v>
      </c>
      <c r="C77" s="61">
        <v>116589</v>
      </c>
      <c r="D77" s="61">
        <v>103106</v>
      </c>
      <c r="E77" s="61">
        <v>104184</v>
      </c>
      <c r="F77" s="61">
        <v>106145</v>
      </c>
      <c r="G77" s="61">
        <v>106012</v>
      </c>
      <c r="H77" s="61">
        <v>111901</v>
      </c>
      <c r="I77" s="61">
        <v>109150</v>
      </c>
      <c r="J77" s="61">
        <v>117340</v>
      </c>
      <c r="K77" s="47">
        <f aca="true" t="shared" si="2" ref="K77:K103">I77/D77*100</f>
        <v>105.9</v>
      </c>
      <c r="L77" s="47">
        <f>J77/D77*100</f>
        <v>113.8</v>
      </c>
    </row>
    <row r="78" spans="1:12" ht="12.75">
      <c r="A78" s="33" t="s">
        <v>66</v>
      </c>
      <c r="B78" s="8" t="s">
        <v>6</v>
      </c>
      <c r="C78" s="61">
        <v>41715</v>
      </c>
      <c r="D78" s="61">
        <v>25863</v>
      </c>
      <c r="E78" s="61">
        <v>24932</v>
      </c>
      <c r="F78" s="61">
        <v>25837</v>
      </c>
      <c r="G78" s="61">
        <v>24658</v>
      </c>
      <c r="H78" s="61">
        <v>26199</v>
      </c>
      <c r="I78" s="61">
        <v>25274</v>
      </c>
      <c r="J78" s="61">
        <v>27509</v>
      </c>
      <c r="K78" s="47">
        <f t="shared" si="2"/>
        <v>97.7</v>
      </c>
      <c r="L78" s="47">
        <f>J78/D78*100</f>
        <v>106.4</v>
      </c>
    </row>
    <row r="79" spans="1:12" ht="12.75">
      <c r="A79" s="33" t="s">
        <v>9</v>
      </c>
      <c r="B79" s="8" t="s">
        <v>6</v>
      </c>
      <c r="C79" s="61">
        <v>17110</v>
      </c>
      <c r="D79" s="61">
        <v>16255</v>
      </c>
      <c r="E79" s="61">
        <v>15934</v>
      </c>
      <c r="F79" s="61">
        <v>16499</v>
      </c>
      <c r="G79" s="61">
        <v>15918</v>
      </c>
      <c r="H79" s="61">
        <v>17060</v>
      </c>
      <c r="I79" s="61">
        <v>16220</v>
      </c>
      <c r="J79" s="61">
        <v>17981</v>
      </c>
      <c r="K79" s="47">
        <f t="shared" si="2"/>
        <v>99.8</v>
      </c>
      <c r="L79" s="47">
        <f aca="true" t="shared" si="3" ref="L79:L103">J79/D79*100</f>
        <v>110.6</v>
      </c>
    </row>
    <row r="80" spans="1:12" ht="12.75">
      <c r="A80" s="33" t="s">
        <v>63</v>
      </c>
      <c r="B80" s="8" t="s">
        <v>6</v>
      </c>
      <c r="C80" s="61">
        <v>19882</v>
      </c>
      <c r="D80" s="61">
        <v>18638</v>
      </c>
      <c r="E80" s="61">
        <v>18491</v>
      </c>
      <c r="F80" s="61">
        <v>19127</v>
      </c>
      <c r="G80" s="61">
        <v>18632</v>
      </c>
      <c r="H80" s="61">
        <v>20065</v>
      </c>
      <c r="I80" s="61">
        <v>19023</v>
      </c>
      <c r="J80" s="61">
        <v>21290</v>
      </c>
      <c r="K80" s="47">
        <f t="shared" si="2"/>
        <v>102.1</v>
      </c>
      <c r="L80" s="47">
        <f t="shared" si="3"/>
        <v>114.2</v>
      </c>
    </row>
    <row r="81" spans="1:12" ht="12.75">
      <c r="A81" s="1" t="s">
        <v>10</v>
      </c>
      <c r="B81" s="8" t="s">
        <v>6</v>
      </c>
      <c r="C81" s="61">
        <v>2688</v>
      </c>
      <c r="D81" s="61">
        <v>2107</v>
      </c>
      <c r="E81" s="61">
        <v>1939</v>
      </c>
      <c r="F81" s="61">
        <v>2034</v>
      </c>
      <c r="G81" s="61">
        <v>1842</v>
      </c>
      <c r="H81" s="61">
        <v>2024</v>
      </c>
      <c r="I81" s="61">
        <v>1805</v>
      </c>
      <c r="J81" s="61">
        <v>2074</v>
      </c>
      <c r="K81" s="47">
        <f t="shared" si="2"/>
        <v>85.7</v>
      </c>
      <c r="L81" s="47">
        <f t="shared" si="3"/>
        <v>98.4</v>
      </c>
    </row>
    <row r="82" spans="1:12" ht="12.75">
      <c r="A82" s="33" t="s">
        <v>133</v>
      </c>
      <c r="B82" s="8" t="s">
        <v>6</v>
      </c>
      <c r="C82" s="61">
        <v>10610</v>
      </c>
      <c r="D82" s="61">
        <v>10234</v>
      </c>
      <c r="E82" s="61">
        <v>10172</v>
      </c>
      <c r="F82" s="61">
        <v>10500</v>
      </c>
      <c r="G82" s="61">
        <v>10203</v>
      </c>
      <c r="H82" s="61">
        <v>10993</v>
      </c>
      <c r="I82" s="61">
        <v>10284</v>
      </c>
      <c r="J82" s="61">
        <v>11499</v>
      </c>
      <c r="K82" s="47">
        <f t="shared" si="2"/>
        <v>100.5</v>
      </c>
      <c r="L82" s="47">
        <f t="shared" si="3"/>
        <v>112.4</v>
      </c>
    </row>
    <row r="83" spans="1:12" ht="12.75">
      <c r="A83" s="33" t="s">
        <v>11</v>
      </c>
      <c r="B83" s="8" t="s">
        <v>6</v>
      </c>
      <c r="C83" s="61">
        <v>910</v>
      </c>
      <c r="D83" s="61">
        <v>794</v>
      </c>
      <c r="E83" s="61">
        <v>806</v>
      </c>
      <c r="F83" s="61">
        <v>839</v>
      </c>
      <c r="G83" s="61">
        <v>851</v>
      </c>
      <c r="H83" s="61">
        <v>927</v>
      </c>
      <c r="I83" s="61">
        <v>910</v>
      </c>
      <c r="J83" s="61">
        <v>1086</v>
      </c>
      <c r="K83" s="47">
        <f t="shared" si="2"/>
        <v>114.6</v>
      </c>
      <c r="L83" s="47">
        <f t="shared" si="3"/>
        <v>136.8</v>
      </c>
    </row>
    <row r="84" spans="1:12" ht="12.75">
      <c r="A84" s="33" t="s">
        <v>12</v>
      </c>
      <c r="B84" s="8" t="s">
        <v>6</v>
      </c>
      <c r="C84" s="61">
        <v>1095</v>
      </c>
      <c r="D84" s="61">
        <v>1145</v>
      </c>
      <c r="E84" s="61">
        <v>1203</v>
      </c>
      <c r="F84" s="61">
        <v>1243</v>
      </c>
      <c r="G84" s="61">
        <v>1290</v>
      </c>
      <c r="H84" s="61">
        <v>1376</v>
      </c>
      <c r="I84" s="61">
        <v>1410</v>
      </c>
      <c r="J84" s="61">
        <v>1553</v>
      </c>
      <c r="K84" s="47">
        <f t="shared" si="2"/>
        <v>123.1</v>
      </c>
      <c r="L84" s="47">
        <f t="shared" si="3"/>
        <v>135.6</v>
      </c>
    </row>
    <row r="85" spans="1:12" ht="12.75">
      <c r="A85" s="33" t="s">
        <v>13</v>
      </c>
      <c r="B85" s="8" t="s">
        <v>6</v>
      </c>
      <c r="C85" s="61">
        <v>4320</v>
      </c>
      <c r="D85" s="61">
        <v>4095</v>
      </c>
      <c r="E85" s="61">
        <v>4092</v>
      </c>
      <c r="F85" s="61">
        <v>4235</v>
      </c>
      <c r="G85" s="61">
        <v>4163</v>
      </c>
      <c r="H85" s="61">
        <v>4456</v>
      </c>
      <c r="I85" s="61">
        <v>4318</v>
      </c>
      <c r="J85" s="61">
        <v>4778</v>
      </c>
      <c r="K85" s="47">
        <f t="shared" si="2"/>
        <v>105.4</v>
      </c>
      <c r="L85" s="47">
        <f t="shared" si="3"/>
        <v>116.7</v>
      </c>
    </row>
    <row r="86" spans="1:12" ht="19.5" customHeight="1">
      <c r="A86" s="33" t="s">
        <v>51</v>
      </c>
      <c r="B86" s="8" t="s">
        <v>6</v>
      </c>
      <c r="C86" s="61">
        <v>16</v>
      </c>
      <c r="D86" s="61">
        <v>14</v>
      </c>
      <c r="E86" s="61">
        <v>14</v>
      </c>
      <c r="F86" s="61">
        <v>15</v>
      </c>
      <c r="G86" s="61">
        <v>15</v>
      </c>
      <c r="H86" s="61">
        <v>15</v>
      </c>
      <c r="I86" s="61">
        <v>15</v>
      </c>
      <c r="J86" s="61">
        <v>16</v>
      </c>
      <c r="K86" s="47">
        <f t="shared" si="2"/>
        <v>107.1</v>
      </c>
      <c r="L86" s="47">
        <f t="shared" si="3"/>
        <v>114.3</v>
      </c>
    </row>
    <row r="87" spans="1:12" ht="12.75">
      <c r="A87" s="33" t="s">
        <v>64</v>
      </c>
      <c r="B87" s="8" t="s">
        <v>6</v>
      </c>
      <c r="C87" s="61">
        <v>244</v>
      </c>
      <c r="D87" s="61">
        <v>249</v>
      </c>
      <c r="E87" s="61">
        <v>265</v>
      </c>
      <c r="F87" s="61">
        <v>262</v>
      </c>
      <c r="G87" s="61">
        <v>269</v>
      </c>
      <c r="H87" s="61">
        <v>273</v>
      </c>
      <c r="I87" s="61">
        <v>279</v>
      </c>
      <c r="J87" s="61">
        <v>284</v>
      </c>
      <c r="K87" s="47">
        <f t="shared" si="2"/>
        <v>112</v>
      </c>
      <c r="L87" s="47">
        <f t="shared" si="3"/>
        <v>114.1</v>
      </c>
    </row>
    <row r="88" spans="1:12" ht="12.75">
      <c r="A88" s="33" t="s">
        <v>14</v>
      </c>
      <c r="B88" s="8" t="s">
        <v>6</v>
      </c>
      <c r="C88" s="61">
        <v>932</v>
      </c>
      <c r="D88" s="61">
        <v>1438</v>
      </c>
      <c r="E88" s="61">
        <v>1463</v>
      </c>
      <c r="F88" s="61">
        <v>1497</v>
      </c>
      <c r="G88" s="61">
        <v>1468</v>
      </c>
      <c r="H88" s="61">
        <v>1536</v>
      </c>
      <c r="I88" s="61">
        <v>1515</v>
      </c>
      <c r="J88" s="61">
        <v>1620</v>
      </c>
      <c r="K88" s="47">
        <f t="shared" si="2"/>
        <v>105.4</v>
      </c>
      <c r="L88" s="47">
        <f t="shared" si="3"/>
        <v>112.7</v>
      </c>
    </row>
    <row r="89" spans="1:12" ht="12.75">
      <c r="A89" s="33" t="s">
        <v>15</v>
      </c>
      <c r="B89" s="8" t="s">
        <v>6</v>
      </c>
      <c r="C89" s="61">
        <v>9531</v>
      </c>
      <c r="D89" s="61">
        <v>9651</v>
      </c>
      <c r="E89" s="61">
        <v>9977</v>
      </c>
      <c r="F89" s="61">
        <v>10069</v>
      </c>
      <c r="G89" s="61">
        <v>10394</v>
      </c>
      <c r="H89" s="61">
        <v>10692</v>
      </c>
      <c r="I89" s="61">
        <v>10910</v>
      </c>
      <c r="J89" s="61">
        <v>11438</v>
      </c>
      <c r="K89" s="47">
        <f t="shared" si="2"/>
        <v>113</v>
      </c>
      <c r="L89" s="47">
        <f t="shared" si="3"/>
        <v>118.5</v>
      </c>
    </row>
    <row r="90" spans="1:12" ht="28.5" customHeight="1">
      <c r="A90" s="33" t="s">
        <v>122</v>
      </c>
      <c r="B90" s="8" t="s">
        <v>6</v>
      </c>
      <c r="C90" s="61">
        <v>23688</v>
      </c>
      <c r="D90" s="61">
        <v>22859</v>
      </c>
      <c r="E90" s="61">
        <v>22722</v>
      </c>
      <c r="F90" s="61">
        <v>23453</v>
      </c>
      <c r="G90" s="61">
        <v>22790</v>
      </c>
      <c r="H90" s="61">
        <v>24556</v>
      </c>
      <c r="I90" s="61">
        <v>22972</v>
      </c>
      <c r="J90" s="61">
        <v>25685</v>
      </c>
      <c r="K90" s="47">
        <f t="shared" si="2"/>
        <v>100.5</v>
      </c>
      <c r="L90" s="47">
        <f t="shared" si="3"/>
        <v>112.4</v>
      </c>
    </row>
    <row r="91" spans="1:12" ht="27.75" customHeight="1">
      <c r="A91" s="33" t="s">
        <v>67</v>
      </c>
      <c r="B91" s="8" t="s">
        <v>6</v>
      </c>
      <c r="C91" s="61">
        <v>3730</v>
      </c>
      <c r="D91" s="61">
        <v>8402</v>
      </c>
      <c r="E91" s="61">
        <v>10666</v>
      </c>
      <c r="F91" s="61">
        <v>9663</v>
      </c>
      <c r="G91" s="61">
        <v>12153</v>
      </c>
      <c r="H91" s="61">
        <v>11794</v>
      </c>
      <c r="I91" s="61">
        <v>13236</v>
      </c>
      <c r="J91" s="61">
        <v>11818</v>
      </c>
      <c r="K91" s="47">
        <f t="shared" si="2"/>
        <v>157.5</v>
      </c>
      <c r="L91" s="47">
        <f t="shared" si="3"/>
        <v>140.7</v>
      </c>
    </row>
    <row r="92" spans="1:12" ht="13.5">
      <c r="A92" s="36" t="s">
        <v>135</v>
      </c>
      <c r="B92" s="8" t="s">
        <v>6</v>
      </c>
      <c r="C92" s="61">
        <v>117557</v>
      </c>
      <c r="D92" s="61">
        <v>104061</v>
      </c>
      <c r="E92" s="61">
        <v>105329</v>
      </c>
      <c r="F92" s="61">
        <v>107303</v>
      </c>
      <c r="G92" s="61">
        <v>107145</v>
      </c>
      <c r="H92" s="61">
        <v>113042</v>
      </c>
      <c r="I92" s="61">
        <v>110310</v>
      </c>
      <c r="J92" s="61">
        <v>118441</v>
      </c>
      <c r="K92" s="47">
        <f t="shared" si="2"/>
        <v>106</v>
      </c>
      <c r="L92" s="47">
        <f t="shared" si="3"/>
        <v>113.8</v>
      </c>
    </row>
    <row r="93" spans="1:12" ht="27.75" customHeight="1">
      <c r="A93" s="33" t="s">
        <v>16</v>
      </c>
      <c r="B93" s="8" t="s">
        <v>6</v>
      </c>
      <c r="C93" s="61">
        <v>48353</v>
      </c>
      <c r="D93" s="61">
        <v>34096</v>
      </c>
      <c r="E93" s="61">
        <v>33133</v>
      </c>
      <c r="F93" s="61">
        <v>34322</v>
      </c>
      <c r="G93" s="61">
        <v>32927</v>
      </c>
      <c r="H93" s="61">
        <v>35133</v>
      </c>
      <c r="I93" s="61">
        <v>33655</v>
      </c>
      <c r="J93" s="61">
        <v>36958</v>
      </c>
      <c r="K93" s="47">
        <f t="shared" si="2"/>
        <v>98.7</v>
      </c>
      <c r="L93" s="47">
        <f t="shared" si="3"/>
        <v>108.4</v>
      </c>
    </row>
    <row r="94" spans="1:12" ht="15" customHeight="1">
      <c r="A94" s="33" t="s">
        <v>17</v>
      </c>
      <c r="B94" s="8" t="s">
        <v>6</v>
      </c>
      <c r="C94" s="61">
        <v>1329</v>
      </c>
      <c r="D94" s="61">
        <v>1429</v>
      </c>
      <c r="E94" s="61">
        <v>1405</v>
      </c>
      <c r="F94" s="61">
        <v>1453</v>
      </c>
      <c r="G94" s="61">
        <v>1405</v>
      </c>
      <c r="H94" s="61">
        <v>1507</v>
      </c>
      <c r="I94" s="61">
        <v>1434</v>
      </c>
      <c r="J94" s="61">
        <v>1593</v>
      </c>
      <c r="K94" s="47">
        <f t="shared" si="2"/>
        <v>100.3</v>
      </c>
      <c r="L94" s="47">
        <f t="shared" si="3"/>
        <v>111.5</v>
      </c>
    </row>
    <row r="95" spans="1:12" ht="28.5" customHeight="1">
      <c r="A95" s="33" t="s">
        <v>18</v>
      </c>
      <c r="B95" s="8" t="s">
        <v>6</v>
      </c>
      <c r="C95" s="61">
        <v>118</v>
      </c>
      <c r="D95" s="61">
        <v>119</v>
      </c>
      <c r="E95" s="61">
        <v>117</v>
      </c>
      <c r="F95" s="61">
        <v>121</v>
      </c>
      <c r="G95" s="61">
        <v>117</v>
      </c>
      <c r="H95" s="61">
        <v>126</v>
      </c>
      <c r="I95" s="61">
        <v>120</v>
      </c>
      <c r="J95" s="61">
        <v>120</v>
      </c>
      <c r="K95" s="47">
        <f t="shared" si="2"/>
        <v>100.8</v>
      </c>
      <c r="L95" s="47">
        <f t="shared" si="3"/>
        <v>100.8</v>
      </c>
    </row>
    <row r="96" spans="1:12" ht="17.25" customHeight="1">
      <c r="A96" s="33" t="s">
        <v>19</v>
      </c>
      <c r="B96" s="8" t="s">
        <v>6</v>
      </c>
      <c r="C96" s="61">
        <v>1890</v>
      </c>
      <c r="D96" s="61">
        <v>1798</v>
      </c>
      <c r="E96" s="61">
        <v>1767</v>
      </c>
      <c r="F96" s="61">
        <v>1854</v>
      </c>
      <c r="G96" s="61">
        <v>1804</v>
      </c>
      <c r="H96" s="61">
        <v>1986</v>
      </c>
      <c r="I96" s="61">
        <v>2004</v>
      </c>
      <c r="J96" s="61">
        <v>2099</v>
      </c>
      <c r="K96" s="47">
        <f t="shared" si="2"/>
        <v>111.5</v>
      </c>
      <c r="L96" s="47">
        <f t="shared" si="3"/>
        <v>116.7</v>
      </c>
    </row>
    <row r="97" spans="1:12" ht="21" customHeight="1">
      <c r="A97" s="33" t="s">
        <v>20</v>
      </c>
      <c r="B97" s="8" t="s">
        <v>6</v>
      </c>
      <c r="C97" s="61">
        <v>820</v>
      </c>
      <c r="D97" s="61">
        <v>922</v>
      </c>
      <c r="E97" s="61">
        <v>906</v>
      </c>
      <c r="F97" s="61">
        <v>938</v>
      </c>
      <c r="G97" s="61">
        <v>906</v>
      </c>
      <c r="H97" s="61">
        <v>972</v>
      </c>
      <c r="I97" s="61">
        <v>925</v>
      </c>
      <c r="J97" s="61">
        <v>1028</v>
      </c>
      <c r="K97" s="47">
        <f t="shared" si="2"/>
        <v>100.3</v>
      </c>
      <c r="L97" s="47">
        <f t="shared" si="3"/>
        <v>111.5</v>
      </c>
    </row>
    <row r="98" spans="1:12" ht="18.75" customHeight="1">
      <c r="A98" s="33" t="s">
        <v>49</v>
      </c>
      <c r="B98" s="8" t="s">
        <v>6</v>
      </c>
      <c r="C98" s="61">
        <v>9</v>
      </c>
      <c r="D98" s="61">
        <v>6</v>
      </c>
      <c r="E98" s="61">
        <v>6</v>
      </c>
      <c r="F98" s="61">
        <v>6</v>
      </c>
      <c r="G98" s="61">
        <v>6</v>
      </c>
      <c r="H98" s="61">
        <v>7</v>
      </c>
      <c r="I98" s="61">
        <v>6</v>
      </c>
      <c r="J98" s="61">
        <v>7</v>
      </c>
      <c r="K98" s="47">
        <f t="shared" si="2"/>
        <v>100</v>
      </c>
      <c r="L98" s="47">
        <f t="shared" si="3"/>
        <v>116.7</v>
      </c>
    </row>
    <row r="99" spans="1:12" ht="42.75" customHeight="1">
      <c r="A99" s="33" t="s">
        <v>50</v>
      </c>
      <c r="B99" s="8" t="s">
        <v>6</v>
      </c>
      <c r="C99" s="61">
        <v>15595</v>
      </c>
      <c r="D99" s="61">
        <v>15102</v>
      </c>
      <c r="E99" s="61">
        <v>14810</v>
      </c>
      <c r="F99" s="61">
        <v>15212</v>
      </c>
      <c r="G99" s="61">
        <v>14768</v>
      </c>
      <c r="H99" s="61">
        <v>15767</v>
      </c>
      <c r="I99" s="61">
        <v>14926</v>
      </c>
      <c r="J99" s="61">
        <v>16542</v>
      </c>
      <c r="K99" s="47">
        <f t="shared" si="2"/>
        <v>98.8</v>
      </c>
      <c r="L99" s="47">
        <f t="shared" si="3"/>
        <v>109.5</v>
      </c>
    </row>
    <row r="100" spans="1:12" ht="17.25" customHeight="1">
      <c r="A100" s="33" t="s">
        <v>123</v>
      </c>
      <c r="B100" s="8" t="s">
        <v>6</v>
      </c>
      <c r="C100" s="61">
        <v>429</v>
      </c>
      <c r="D100" s="61">
        <v>570</v>
      </c>
      <c r="E100" s="61">
        <v>630</v>
      </c>
      <c r="F100" s="61">
        <v>630</v>
      </c>
      <c r="G100" s="61">
        <v>691</v>
      </c>
      <c r="H100" s="61">
        <v>691</v>
      </c>
      <c r="I100" s="61">
        <v>755</v>
      </c>
      <c r="J100" s="61">
        <v>755</v>
      </c>
      <c r="K100" s="47">
        <f t="shared" si="2"/>
        <v>132.5</v>
      </c>
      <c r="L100" s="47">
        <f t="shared" si="3"/>
        <v>132.5</v>
      </c>
    </row>
    <row r="101" spans="1:12" ht="18.75" customHeight="1">
      <c r="A101" s="33" t="s">
        <v>21</v>
      </c>
      <c r="B101" s="8" t="s">
        <v>6</v>
      </c>
      <c r="C101" s="61">
        <v>39934</v>
      </c>
      <c r="D101" s="61">
        <v>40799</v>
      </c>
      <c r="E101" s="61">
        <v>42703</v>
      </c>
      <c r="F101" s="61">
        <v>42882</v>
      </c>
      <c r="G101" s="61">
        <v>44267</v>
      </c>
      <c r="H101" s="61">
        <v>46400</v>
      </c>
      <c r="I101" s="61">
        <v>45864</v>
      </c>
      <c r="J101" s="61">
        <v>48202</v>
      </c>
      <c r="K101" s="47">
        <f t="shared" si="2"/>
        <v>112.4</v>
      </c>
      <c r="L101" s="47">
        <f t="shared" si="3"/>
        <v>118.1</v>
      </c>
    </row>
    <row r="102" spans="1:12" ht="17.25" customHeight="1">
      <c r="A102" s="33" t="s">
        <v>22</v>
      </c>
      <c r="B102" s="8" t="s">
        <v>6</v>
      </c>
      <c r="C102" s="61">
        <v>9074</v>
      </c>
      <c r="D102" s="61">
        <v>9210</v>
      </c>
      <c r="E102" s="61">
        <v>9842</v>
      </c>
      <c r="F102" s="61">
        <v>9874</v>
      </c>
      <c r="G102" s="61">
        <v>10243</v>
      </c>
      <c r="H102" s="61">
        <v>10441</v>
      </c>
      <c r="I102" s="61">
        <v>10611</v>
      </c>
      <c r="J102" s="61">
        <v>11127</v>
      </c>
      <c r="K102" s="47">
        <f t="shared" si="2"/>
        <v>115.2</v>
      </c>
      <c r="L102" s="47">
        <f t="shared" si="3"/>
        <v>120.8</v>
      </c>
    </row>
    <row r="103" spans="1:12" ht="31.5" customHeight="1">
      <c r="A103" s="33" t="s">
        <v>124</v>
      </c>
      <c r="B103" s="8" t="s">
        <v>6</v>
      </c>
      <c r="C103" s="61">
        <v>-968</v>
      </c>
      <c r="D103" s="61">
        <v>-955</v>
      </c>
      <c r="E103" s="61">
        <v>-1144</v>
      </c>
      <c r="F103" s="61">
        <v>-1158</v>
      </c>
      <c r="G103" s="61">
        <v>-1132</v>
      </c>
      <c r="H103" s="61">
        <v>-1140</v>
      </c>
      <c r="I103" s="61">
        <v>-1160</v>
      </c>
      <c r="J103" s="61">
        <v>-1101</v>
      </c>
      <c r="K103" s="47">
        <f t="shared" si="2"/>
        <v>121.5</v>
      </c>
      <c r="L103" s="47">
        <f t="shared" si="3"/>
        <v>115.3</v>
      </c>
    </row>
    <row r="104" spans="1:12" ht="15" customHeight="1">
      <c r="A104" s="79" t="s">
        <v>97</v>
      </c>
      <c r="B104" s="79"/>
      <c r="C104" s="79"/>
      <c r="D104" s="79"/>
      <c r="E104" s="79"/>
      <c r="F104" s="79"/>
      <c r="G104" s="79"/>
      <c r="H104" s="79"/>
      <c r="I104" s="79"/>
      <c r="J104" s="79"/>
      <c r="K104" s="80"/>
      <c r="L104" s="80"/>
    </row>
    <row r="105" spans="1:12" ht="17.25" customHeight="1">
      <c r="A105" s="37" t="s">
        <v>23</v>
      </c>
      <c r="B105" s="9" t="s">
        <v>24</v>
      </c>
      <c r="C105" s="49">
        <v>716.1</v>
      </c>
      <c r="D105" s="49">
        <v>712.2</v>
      </c>
      <c r="E105" s="49">
        <v>710.7</v>
      </c>
      <c r="F105" s="49">
        <v>712</v>
      </c>
      <c r="G105" s="49">
        <v>709.5</v>
      </c>
      <c r="H105" s="49">
        <v>712.9</v>
      </c>
      <c r="I105" s="49">
        <v>709.6</v>
      </c>
      <c r="J105" s="49">
        <v>714.5</v>
      </c>
      <c r="K105" s="71">
        <f>I105/D105*100</f>
        <v>99.6</v>
      </c>
      <c r="L105" s="71">
        <f>J105/D105*100</f>
        <v>100.3</v>
      </c>
    </row>
    <row r="106" spans="1:12" ht="16.5" customHeight="1">
      <c r="A106" s="37" t="s">
        <v>101</v>
      </c>
      <c r="B106" s="9" t="s">
        <v>24</v>
      </c>
      <c r="C106" s="49">
        <v>1.2</v>
      </c>
      <c r="D106" s="49">
        <v>1.1</v>
      </c>
      <c r="E106" s="49">
        <v>0.9</v>
      </c>
      <c r="F106" s="49">
        <v>1.5</v>
      </c>
      <c r="G106" s="49">
        <v>0.7</v>
      </c>
      <c r="H106" s="49">
        <v>1.3</v>
      </c>
      <c r="I106" s="49">
        <v>0.5</v>
      </c>
      <c r="J106" s="49">
        <v>1.1</v>
      </c>
      <c r="K106" s="71">
        <f>I106/D106*100</f>
        <v>45.5</v>
      </c>
      <c r="L106" s="71">
        <f>J106/D106*100</f>
        <v>100</v>
      </c>
    </row>
    <row r="107" spans="1:12" ht="17.25" customHeight="1">
      <c r="A107" s="37" t="s">
        <v>125</v>
      </c>
      <c r="B107" s="9" t="s">
        <v>24</v>
      </c>
      <c r="C107" s="49">
        <v>-8.2</v>
      </c>
      <c r="D107" s="49">
        <v>-2</v>
      </c>
      <c r="E107" s="49">
        <v>-3</v>
      </c>
      <c r="F107" s="49">
        <v>-1</v>
      </c>
      <c r="G107" s="49">
        <v>-1</v>
      </c>
      <c r="H107" s="49">
        <v>0</v>
      </c>
      <c r="I107" s="49">
        <v>0</v>
      </c>
      <c r="J107" s="49">
        <v>0.8</v>
      </c>
      <c r="K107" s="71" t="s">
        <v>134</v>
      </c>
      <c r="L107" s="71" t="s">
        <v>134</v>
      </c>
    </row>
    <row r="108" spans="1:12" ht="18.75" customHeight="1">
      <c r="A108" s="37" t="s">
        <v>87</v>
      </c>
      <c r="B108" s="9" t="s">
        <v>24</v>
      </c>
      <c r="C108" s="49">
        <v>469.4</v>
      </c>
      <c r="D108" s="49">
        <v>462</v>
      </c>
      <c r="E108" s="49">
        <v>451</v>
      </c>
      <c r="F108" s="49">
        <v>455.8</v>
      </c>
      <c r="G108" s="49">
        <v>445.5</v>
      </c>
      <c r="H108" s="49">
        <v>452.5</v>
      </c>
      <c r="I108" s="49">
        <v>441.7</v>
      </c>
      <c r="J108" s="49">
        <v>451.1</v>
      </c>
      <c r="K108" s="71">
        <f>I108/D108*100</f>
        <v>95.6</v>
      </c>
      <c r="L108" s="71">
        <f>J108/D108*100</f>
        <v>97.6</v>
      </c>
    </row>
    <row r="109" spans="1:12" ht="20.25" customHeight="1">
      <c r="A109" s="37" t="s">
        <v>102</v>
      </c>
      <c r="B109" s="9" t="s">
        <v>24</v>
      </c>
      <c r="C109" s="49">
        <v>357</v>
      </c>
      <c r="D109" s="49">
        <v>346.5</v>
      </c>
      <c r="E109" s="49">
        <v>336.8</v>
      </c>
      <c r="F109" s="49">
        <v>341.7</v>
      </c>
      <c r="G109" s="49">
        <v>330.4</v>
      </c>
      <c r="H109" s="49">
        <v>343.5</v>
      </c>
      <c r="I109" s="49">
        <v>326</v>
      </c>
      <c r="J109" s="49">
        <v>345</v>
      </c>
      <c r="K109" s="71">
        <f>I109/D109*100</f>
        <v>94.1</v>
      </c>
      <c r="L109" s="71">
        <f>J109/D109*100</f>
        <v>99.6</v>
      </c>
    </row>
    <row r="110" spans="1:12" ht="42" customHeight="1">
      <c r="A110" s="37" t="s">
        <v>127</v>
      </c>
      <c r="B110" s="9" t="s">
        <v>4</v>
      </c>
      <c r="C110" s="54">
        <v>1.4</v>
      </c>
      <c r="D110" s="54">
        <v>2.3</v>
      </c>
      <c r="E110" s="54">
        <v>2.5</v>
      </c>
      <c r="F110" s="54">
        <v>2.2</v>
      </c>
      <c r="G110" s="54">
        <v>2.4</v>
      </c>
      <c r="H110" s="54">
        <v>1.7</v>
      </c>
      <c r="I110" s="54">
        <v>2.2</v>
      </c>
      <c r="J110" s="54">
        <v>1.5</v>
      </c>
      <c r="K110" s="71">
        <f>I110/D110*100</f>
        <v>95.7</v>
      </c>
      <c r="L110" s="71">
        <f>J110/D110*100</f>
        <v>65.2</v>
      </c>
    </row>
    <row r="111" spans="1:12" ht="30" customHeight="1">
      <c r="A111" s="37" t="s">
        <v>59</v>
      </c>
      <c r="B111" s="9" t="s">
        <v>24</v>
      </c>
      <c r="C111" s="49">
        <v>6.1</v>
      </c>
      <c r="D111" s="49">
        <v>9.4</v>
      </c>
      <c r="E111" s="49">
        <v>10.2</v>
      </c>
      <c r="F111" s="49">
        <v>8.9</v>
      </c>
      <c r="G111" s="49">
        <v>9.5</v>
      </c>
      <c r="H111" s="49">
        <v>7</v>
      </c>
      <c r="I111" s="49">
        <v>8.5</v>
      </c>
      <c r="J111" s="49">
        <v>6</v>
      </c>
      <c r="K111" s="71">
        <f>I111/D111*100</f>
        <v>90.4</v>
      </c>
      <c r="L111" s="71">
        <f>J111/D111*100</f>
        <v>63.8</v>
      </c>
    </row>
    <row r="112" spans="1:12" ht="18.75" customHeight="1">
      <c r="A112" s="88" t="s">
        <v>25</v>
      </c>
      <c r="B112" s="88"/>
      <c r="C112" s="88"/>
      <c r="D112" s="88"/>
      <c r="E112" s="88"/>
      <c r="F112" s="88"/>
      <c r="G112" s="88"/>
      <c r="H112" s="88"/>
      <c r="I112" s="88"/>
      <c r="J112" s="88"/>
      <c r="K112" s="80"/>
      <c r="L112" s="80"/>
    </row>
    <row r="113" spans="1:12" ht="45" customHeight="1">
      <c r="A113" s="37" t="s">
        <v>52</v>
      </c>
      <c r="B113" s="9" t="s">
        <v>88</v>
      </c>
      <c r="C113" s="50">
        <v>29686</v>
      </c>
      <c r="D113" s="50">
        <v>30460</v>
      </c>
      <c r="E113" s="50">
        <v>31160</v>
      </c>
      <c r="F113" s="50">
        <v>31680</v>
      </c>
      <c r="G113" s="50">
        <v>31850</v>
      </c>
      <c r="H113" s="50">
        <v>32980</v>
      </c>
      <c r="I113" s="50">
        <v>32520</v>
      </c>
      <c r="J113" s="50">
        <v>34360</v>
      </c>
      <c r="K113" s="71">
        <f>I113/D113*100</f>
        <v>106.8</v>
      </c>
      <c r="L113" s="71">
        <f>J113/D113*100</f>
        <v>112.8</v>
      </c>
    </row>
    <row r="114" spans="1:12" ht="35.25" customHeight="1">
      <c r="A114" s="37" t="s">
        <v>68</v>
      </c>
      <c r="B114" s="9" t="s">
        <v>5</v>
      </c>
      <c r="C114" s="54">
        <v>90.2</v>
      </c>
      <c r="D114" s="54">
        <v>95.9</v>
      </c>
      <c r="E114" s="54">
        <v>94.9</v>
      </c>
      <c r="F114" s="54">
        <v>98.6</v>
      </c>
      <c r="G114" s="54">
        <v>96.8</v>
      </c>
      <c r="H114" s="54">
        <v>99.3</v>
      </c>
      <c r="I114" s="54">
        <v>96.9</v>
      </c>
      <c r="J114" s="54">
        <v>99.9</v>
      </c>
      <c r="K114" s="71">
        <f>E114*G114*I114/10000</f>
        <v>89</v>
      </c>
      <c r="L114" s="71">
        <f>F114*H114*J114/10000</f>
        <v>97.8</v>
      </c>
    </row>
    <row r="115" spans="1:12" ht="12.75">
      <c r="A115" s="79" t="s">
        <v>27</v>
      </c>
      <c r="B115" s="79"/>
      <c r="C115" s="79"/>
      <c r="D115" s="79"/>
      <c r="E115" s="79"/>
      <c r="F115" s="79"/>
      <c r="G115" s="79"/>
      <c r="H115" s="79"/>
      <c r="I115" s="79"/>
      <c r="J115" s="79"/>
      <c r="K115" s="80"/>
      <c r="L115" s="80"/>
    </row>
    <row r="116" spans="1:12" s="15" customFormat="1" ht="24">
      <c r="A116" s="33" t="s">
        <v>98</v>
      </c>
      <c r="B116" s="17" t="s">
        <v>28</v>
      </c>
      <c r="C116" s="55">
        <v>1093</v>
      </c>
      <c r="D116" s="55">
        <v>1100</v>
      </c>
      <c r="E116" s="50">
        <v>1050</v>
      </c>
      <c r="F116" s="50">
        <v>1122</v>
      </c>
      <c r="G116" s="50">
        <v>1078</v>
      </c>
      <c r="H116" s="50">
        <v>1150</v>
      </c>
      <c r="I116" s="50">
        <v>1080</v>
      </c>
      <c r="J116" s="50">
        <v>1185</v>
      </c>
      <c r="K116" s="54">
        <f>I116/D116*100</f>
        <v>98.2</v>
      </c>
      <c r="L116" s="54">
        <f>J116/E116*100</f>
        <v>112.9</v>
      </c>
    </row>
    <row r="117" spans="1:12" s="15" customFormat="1" ht="28.5" customHeight="1">
      <c r="A117" s="33" t="s">
        <v>99</v>
      </c>
      <c r="B117" s="17" t="s">
        <v>29</v>
      </c>
      <c r="C117" s="50">
        <v>152.4</v>
      </c>
      <c r="D117" s="49">
        <v>168</v>
      </c>
      <c r="E117" s="50">
        <v>162.7</v>
      </c>
      <c r="F117" s="54">
        <v>170.7</v>
      </c>
      <c r="G117" s="50">
        <v>163.5</v>
      </c>
      <c r="H117" s="50">
        <v>180</v>
      </c>
      <c r="I117" s="54">
        <v>172</v>
      </c>
      <c r="J117" s="54">
        <v>190</v>
      </c>
      <c r="K117" s="54">
        <f>I117/D117*100</f>
        <v>102.4</v>
      </c>
      <c r="L117" s="54">
        <f>J117/E117*100</f>
        <v>116.8</v>
      </c>
    </row>
    <row r="118" spans="1:12" ht="12.75">
      <c r="A118" s="79" t="s">
        <v>30</v>
      </c>
      <c r="B118" s="79"/>
      <c r="C118" s="79"/>
      <c r="D118" s="79"/>
      <c r="E118" s="79"/>
      <c r="F118" s="79"/>
      <c r="G118" s="79"/>
      <c r="H118" s="79"/>
      <c r="I118" s="79"/>
      <c r="J118" s="79"/>
      <c r="K118" s="80"/>
      <c r="L118" s="80"/>
    </row>
    <row r="119" spans="1:12" s="15" customFormat="1" ht="42.75" customHeight="1">
      <c r="A119" s="38" t="s">
        <v>31</v>
      </c>
      <c r="B119" s="17" t="s">
        <v>32</v>
      </c>
      <c r="C119" s="50">
        <v>19.7</v>
      </c>
      <c r="D119" s="50">
        <v>18.9</v>
      </c>
      <c r="E119" s="50">
        <v>18.7</v>
      </c>
      <c r="F119" s="50">
        <v>19</v>
      </c>
      <c r="G119" s="50">
        <v>18.5</v>
      </c>
      <c r="H119" s="50">
        <v>19</v>
      </c>
      <c r="I119" s="50">
        <v>18.3</v>
      </c>
      <c r="J119" s="50">
        <v>19</v>
      </c>
      <c r="K119" s="54">
        <f>I119/D119*100</f>
        <v>96.8</v>
      </c>
      <c r="L119" s="54">
        <f>J119/D119*100</f>
        <v>100.5</v>
      </c>
    </row>
    <row r="120" spans="1:12" ht="12.75">
      <c r="A120" s="88" t="s">
        <v>33</v>
      </c>
      <c r="B120" s="88"/>
      <c r="C120" s="88"/>
      <c r="D120" s="88"/>
      <c r="E120" s="88"/>
      <c r="F120" s="88"/>
      <c r="G120" s="88"/>
      <c r="H120" s="88"/>
      <c r="I120" s="88"/>
      <c r="J120" s="88"/>
      <c r="K120" s="85"/>
      <c r="L120" s="85"/>
    </row>
    <row r="121" spans="1:12" ht="29.25" customHeight="1">
      <c r="A121" s="7" t="s">
        <v>34</v>
      </c>
      <c r="B121" s="9" t="s">
        <v>36</v>
      </c>
      <c r="C121" s="48">
        <v>39600</v>
      </c>
      <c r="D121" s="48">
        <v>40063</v>
      </c>
      <c r="E121" s="48">
        <v>40063</v>
      </c>
      <c r="F121" s="48">
        <v>40151</v>
      </c>
      <c r="G121" s="48">
        <v>40063</v>
      </c>
      <c r="H121" s="48">
        <v>40576</v>
      </c>
      <c r="I121" s="48">
        <v>40063</v>
      </c>
      <c r="J121" s="48">
        <v>40603</v>
      </c>
      <c r="K121" s="54">
        <f>I121/D121*100</f>
        <v>100</v>
      </c>
      <c r="L121" s="54">
        <f>J121/D121*100</f>
        <v>101.3</v>
      </c>
    </row>
    <row r="122" spans="1:12" ht="36">
      <c r="A122" s="7" t="s">
        <v>35</v>
      </c>
      <c r="B122" s="9" t="s">
        <v>92</v>
      </c>
      <c r="C122" s="48">
        <v>977</v>
      </c>
      <c r="D122" s="48">
        <v>986</v>
      </c>
      <c r="E122" s="48">
        <v>965</v>
      </c>
      <c r="F122" s="48">
        <v>965</v>
      </c>
      <c r="G122" s="48">
        <v>938</v>
      </c>
      <c r="H122" s="48">
        <v>947</v>
      </c>
      <c r="I122" s="48">
        <v>909</v>
      </c>
      <c r="J122" s="48">
        <v>919</v>
      </c>
      <c r="K122" s="54">
        <f>I122/D122*100</f>
        <v>92.2</v>
      </c>
      <c r="L122" s="54">
        <f>J122/D122*100</f>
        <v>93.2</v>
      </c>
    </row>
    <row r="123" spans="1:12" ht="29.25" customHeight="1">
      <c r="A123" s="7" t="s">
        <v>91</v>
      </c>
      <c r="B123" s="9" t="s">
        <v>4</v>
      </c>
      <c r="C123" s="49">
        <v>63.1</v>
      </c>
      <c r="D123" s="49">
        <v>60.7</v>
      </c>
      <c r="E123" s="49">
        <v>57.9</v>
      </c>
      <c r="F123" s="49">
        <v>59.3</v>
      </c>
      <c r="G123" s="49">
        <v>56.5</v>
      </c>
      <c r="H123" s="49">
        <v>57.8</v>
      </c>
      <c r="I123" s="49">
        <v>55</v>
      </c>
      <c r="J123" s="49">
        <v>56.3</v>
      </c>
      <c r="K123" s="54">
        <f>I123/D123*100</f>
        <v>90.6</v>
      </c>
      <c r="L123" s="54">
        <f>J123/D123*100</f>
        <v>92.8</v>
      </c>
    </row>
    <row r="124" spans="1:12" ht="12.75">
      <c r="A124" s="79" t="s">
        <v>40</v>
      </c>
      <c r="B124" s="79"/>
      <c r="C124" s="79"/>
      <c r="D124" s="79"/>
      <c r="E124" s="79"/>
      <c r="F124" s="79"/>
      <c r="G124" s="79"/>
      <c r="H124" s="79"/>
      <c r="I124" s="79"/>
      <c r="J124" s="79"/>
      <c r="K124" s="80"/>
      <c r="L124" s="80"/>
    </row>
    <row r="125" spans="1:12" ht="15.75" customHeight="1">
      <c r="A125" s="37" t="s">
        <v>37</v>
      </c>
      <c r="B125" s="9"/>
      <c r="C125" s="4"/>
      <c r="D125" s="4"/>
      <c r="E125" s="4"/>
      <c r="F125" s="4"/>
      <c r="G125" s="4"/>
      <c r="H125" s="4"/>
      <c r="I125" s="4"/>
      <c r="J125" s="4"/>
      <c r="K125" s="4"/>
      <c r="L125" s="4"/>
    </row>
    <row r="126" spans="1:12" ht="36">
      <c r="A126" s="7" t="s">
        <v>38</v>
      </c>
      <c r="B126" s="9" t="s">
        <v>39</v>
      </c>
      <c r="C126" s="50">
        <v>0.87</v>
      </c>
      <c r="D126" s="50">
        <v>0.83</v>
      </c>
      <c r="E126" s="50">
        <v>0.84</v>
      </c>
      <c r="F126" s="50">
        <v>0.84</v>
      </c>
      <c r="G126" s="50">
        <v>0.84</v>
      </c>
      <c r="H126" s="50">
        <v>0.84</v>
      </c>
      <c r="I126" s="50">
        <v>0.84</v>
      </c>
      <c r="J126" s="50">
        <v>0.84</v>
      </c>
      <c r="K126" s="71">
        <f>I126/D126*100</f>
        <v>101.2</v>
      </c>
      <c r="L126" s="71">
        <f>J126/D126*100</f>
        <v>101.2</v>
      </c>
    </row>
    <row r="127" spans="1:12" ht="27" customHeight="1">
      <c r="A127" s="7" t="s">
        <v>41</v>
      </c>
      <c r="B127" s="9" t="s">
        <v>39</v>
      </c>
      <c r="C127" s="51">
        <v>0.08</v>
      </c>
      <c r="D127" s="51">
        <v>0.07</v>
      </c>
      <c r="E127" s="51">
        <v>0.07</v>
      </c>
      <c r="F127" s="51">
        <v>0.07</v>
      </c>
      <c r="G127" s="51">
        <v>0.07</v>
      </c>
      <c r="H127" s="51">
        <v>0.07</v>
      </c>
      <c r="I127" s="51">
        <v>0.07</v>
      </c>
      <c r="J127" s="51">
        <v>0.07</v>
      </c>
      <c r="K127" s="71">
        <f>I127/D127*100</f>
        <v>100</v>
      </c>
      <c r="L127" s="71">
        <f>J127/D127*100</f>
        <v>100</v>
      </c>
    </row>
    <row r="128" spans="1:12" ht="15.75" customHeight="1">
      <c r="A128" s="79" t="s">
        <v>60</v>
      </c>
      <c r="B128" s="79"/>
      <c r="C128" s="79"/>
      <c r="D128" s="79"/>
      <c r="E128" s="79"/>
      <c r="F128" s="79"/>
      <c r="G128" s="79"/>
      <c r="H128" s="79"/>
      <c r="I128" s="79"/>
      <c r="J128" s="79"/>
      <c r="K128" s="80"/>
      <c r="L128" s="80"/>
    </row>
    <row r="129" spans="1:12" ht="41.25" customHeight="1">
      <c r="A129" s="39" t="s">
        <v>56</v>
      </c>
      <c r="B129" s="9" t="s">
        <v>4</v>
      </c>
      <c r="C129" s="50">
        <v>29.6</v>
      </c>
      <c r="D129" s="50">
        <v>30</v>
      </c>
      <c r="E129" s="50">
        <v>30.9</v>
      </c>
      <c r="F129" s="50">
        <v>31</v>
      </c>
      <c r="G129" s="50">
        <v>32.5</v>
      </c>
      <c r="H129" s="50">
        <v>33</v>
      </c>
      <c r="I129" s="50">
        <v>34.5</v>
      </c>
      <c r="J129" s="50">
        <v>35</v>
      </c>
      <c r="K129" s="54">
        <f>I129/D129*100</f>
        <v>115</v>
      </c>
      <c r="L129" s="54">
        <f>J129/D129*100</f>
        <v>116.7</v>
      </c>
    </row>
    <row r="130" spans="1:12" ht="19.5" customHeight="1">
      <c r="A130" s="39" t="s">
        <v>57</v>
      </c>
      <c r="B130" s="9" t="s">
        <v>58</v>
      </c>
      <c r="C130" s="50">
        <v>759</v>
      </c>
      <c r="D130" s="50">
        <v>767</v>
      </c>
      <c r="E130" s="50">
        <v>767</v>
      </c>
      <c r="F130" s="50">
        <v>769</v>
      </c>
      <c r="G130" s="50">
        <v>767</v>
      </c>
      <c r="H130" s="50">
        <v>771</v>
      </c>
      <c r="I130" s="50">
        <v>767</v>
      </c>
      <c r="J130" s="50">
        <v>780</v>
      </c>
      <c r="K130" s="54">
        <f>I130/D130*100</f>
        <v>100</v>
      </c>
      <c r="L130" s="54">
        <f>J130/D130*100</f>
        <v>101.7</v>
      </c>
    </row>
    <row r="131" spans="1:12" ht="20.25" customHeight="1">
      <c r="A131" s="79" t="s">
        <v>104</v>
      </c>
      <c r="B131" s="79"/>
      <c r="C131" s="79"/>
      <c r="D131" s="79"/>
      <c r="E131" s="79"/>
      <c r="F131" s="79"/>
      <c r="G131" s="79"/>
      <c r="H131" s="79"/>
      <c r="I131" s="79"/>
      <c r="J131" s="79"/>
      <c r="K131" s="80"/>
      <c r="L131" s="80"/>
    </row>
    <row r="132" spans="1:14" ht="24" customHeight="1">
      <c r="A132" s="37" t="s">
        <v>26</v>
      </c>
      <c r="B132" s="9" t="s">
        <v>6</v>
      </c>
      <c r="C132" s="52">
        <v>162928.7</v>
      </c>
      <c r="D132" s="52">
        <v>164207.8</v>
      </c>
      <c r="E132" s="52">
        <v>161765.5</v>
      </c>
      <c r="F132" s="52">
        <v>170176.7</v>
      </c>
      <c r="G132" s="52">
        <v>164006.8</v>
      </c>
      <c r="H132" s="52">
        <v>180165.6</v>
      </c>
      <c r="I132" s="52">
        <v>166537.7</v>
      </c>
      <c r="J132" s="52">
        <v>191874.2</v>
      </c>
      <c r="K132" s="71">
        <f>(I132/104.9%/105.5%/107.9%/D132)*100</f>
        <v>84.9</v>
      </c>
      <c r="L132" s="54">
        <f>J132/103.8%/104.1%/105%/D132*100</f>
        <v>103</v>
      </c>
      <c r="M132" s="72"/>
      <c r="N132" s="72"/>
    </row>
    <row r="133" spans="1:12" ht="20.25" customHeight="1">
      <c r="A133" s="79" t="s">
        <v>43</v>
      </c>
      <c r="B133" s="79"/>
      <c r="C133" s="79"/>
      <c r="D133" s="79"/>
      <c r="E133" s="79"/>
      <c r="F133" s="79"/>
      <c r="G133" s="79"/>
      <c r="H133" s="79"/>
      <c r="I133" s="79"/>
      <c r="J133" s="79"/>
      <c r="K133" s="80"/>
      <c r="L133" s="80"/>
    </row>
    <row r="134" spans="1:12" ht="39.75" customHeight="1">
      <c r="A134" s="37" t="s">
        <v>42</v>
      </c>
      <c r="B134" s="9" t="s">
        <v>7</v>
      </c>
      <c r="C134" s="4">
        <v>26.4</v>
      </c>
      <c r="D134" s="4">
        <v>26.3</v>
      </c>
      <c r="E134" s="53">
        <v>26.2</v>
      </c>
      <c r="F134" s="4">
        <v>25.8</v>
      </c>
      <c r="G134" s="53">
        <v>26.1</v>
      </c>
      <c r="H134" s="4">
        <v>25.3</v>
      </c>
      <c r="I134" s="53">
        <v>26</v>
      </c>
      <c r="J134" s="4">
        <v>24.8</v>
      </c>
      <c r="K134" s="47">
        <f>I134/D134*100</f>
        <v>98.9</v>
      </c>
      <c r="L134" s="47">
        <f>J134/D134*100</f>
        <v>94.3</v>
      </c>
    </row>
    <row r="135" spans="1:12" ht="26.25" customHeight="1">
      <c r="A135" s="7" t="s">
        <v>61</v>
      </c>
      <c r="B135" s="9" t="s">
        <v>62</v>
      </c>
      <c r="C135" s="4">
        <v>50670</v>
      </c>
      <c r="D135" s="4">
        <v>50569</v>
      </c>
      <c r="E135" s="53">
        <v>50468</v>
      </c>
      <c r="F135" s="4">
        <v>49659</v>
      </c>
      <c r="G135" s="53">
        <v>50367</v>
      </c>
      <c r="H135" s="4">
        <v>48715.5</v>
      </c>
      <c r="I135" s="53">
        <v>50266</v>
      </c>
      <c r="J135" s="4">
        <v>47790</v>
      </c>
      <c r="K135" s="47">
        <f>I135/D135*100</f>
        <v>99.4</v>
      </c>
      <c r="L135" s="47">
        <f>J135/D135*100</f>
        <v>94.5</v>
      </c>
    </row>
    <row r="136" spans="1:12" ht="29.25" customHeight="1">
      <c r="A136" s="83" t="s">
        <v>136</v>
      </c>
      <c r="B136" s="83"/>
      <c r="C136" s="83"/>
      <c r="D136" s="83"/>
      <c r="E136" s="83"/>
      <c r="F136" s="83"/>
      <c r="G136" s="83"/>
      <c r="H136" s="83"/>
      <c r="I136" s="83"/>
      <c r="J136" s="83"/>
      <c r="K136" s="83"/>
      <c r="L136" s="83"/>
    </row>
    <row r="138" spans="4:6" ht="12.75">
      <c r="D138" s="44"/>
      <c r="E138" s="44"/>
      <c r="F138" s="44"/>
    </row>
    <row r="139" spans="1:12" ht="35.25" customHeight="1">
      <c r="A139" s="40" t="s">
        <v>131</v>
      </c>
      <c r="B139" s="41"/>
      <c r="C139" s="41"/>
      <c r="D139" s="41"/>
      <c r="E139" s="41"/>
      <c r="F139" s="41"/>
      <c r="G139" s="41"/>
      <c r="H139" s="41"/>
      <c r="I139" s="41"/>
      <c r="J139" s="41"/>
      <c r="K139" s="73" t="s">
        <v>132</v>
      </c>
      <c r="L139" s="73"/>
    </row>
  </sheetData>
  <sheetProtection/>
  <mergeCells count="26">
    <mergeCell ref="A1:L1"/>
    <mergeCell ref="A2:A4"/>
    <mergeCell ref="B2:B4"/>
    <mergeCell ref="E2:L2"/>
    <mergeCell ref="A128:L128"/>
    <mergeCell ref="A112:L112"/>
    <mergeCell ref="A118:L118"/>
    <mergeCell ref="A76:L76"/>
    <mergeCell ref="A104:L104"/>
    <mergeCell ref="A120:L120"/>
    <mergeCell ref="K139:L139"/>
    <mergeCell ref="C2:C4"/>
    <mergeCell ref="E3:F3"/>
    <mergeCell ref="K3:L3"/>
    <mergeCell ref="I3:J3"/>
    <mergeCell ref="A63:L63"/>
    <mergeCell ref="A133:L133"/>
    <mergeCell ref="A115:L115"/>
    <mergeCell ref="A66:L66"/>
    <mergeCell ref="A124:L124"/>
    <mergeCell ref="A131:L131"/>
    <mergeCell ref="A136:L136"/>
    <mergeCell ref="A57:L57"/>
    <mergeCell ref="G3:H3"/>
    <mergeCell ref="D2:D4"/>
    <mergeCell ref="A10:L10"/>
  </mergeCells>
  <printOptions horizontalCentered="1"/>
  <pageMargins left="0.2755905511811024" right="0.2755905511811024" top="0.4724409448818898" bottom="0.3937007874015748" header="0.1968503937007874" footer="0.15748031496062992"/>
  <pageSetup horizontalDpi="600" verticalDpi="600" orientation="landscape" paperSize="9" scale="80" r:id="rId1"/>
  <headerFooter alignWithMargins="0">
    <oddHeader>&amp;C&amp;P</oddHeader>
  </headerFooter>
  <rowBreaks count="5" manualBreakCount="5">
    <brk id="23" max="11" man="1"/>
    <brk id="41" max="11" man="1"/>
    <brk id="62" max="11" man="1"/>
    <brk id="95" max="11" man="1"/>
    <brk id="11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Мэрия городского округа Тольятти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Ерохина Татьяна Владиславовна</cp:lastModifiedBy>
  <cp:lastPrinted>2016-09-19T07:19:20Z</cp:lastPrinted>
  <dcterms:created xsi:type="dcterms:W3CDTF">2008-08-29T06:35:59Z</dcterms:created>
  <dcterms:modified xsi:type="dcterms:W3CDTF">2016-09-19T08:20:00Z</dcterms:modified>
  <cp:category/>
  <cp:version/>
  <cp:contentType/>
  <cp:contentStatus/>
</cp:coreProperties>
</file>